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D:\DATO\datos\AMBIENTE\INFORMES\ANTICORRUPCIÓN\SEGUIMIENTO 2022\"/>
    </mc:Choice>
  </mc:AlternateContent>
  <xr:revisionPtr revIDLastSave="0" documentId="13_ncr:1_{DA440520-D4D7-4E3B-A1B2-7BA26C0F979E}" xr6:coauthVersionLast="47" xr6:coauthVersionMax="47" xr10:uidLastSave="{00000000-0000-0000-0000-000000000000}"/>
  <bookViews>
    <workbookView xWindow="-120" yWindow="-120" windowWidth="29040" windowHeight="15840" activeTab="3" xr2:uid="{00000000-000D-0000-FFFF-FFFF00000000}"/>
  </bookViews>
  <sheets>
    <sheet name="Lista" sheetId="2" state="hidden" r:id="rId1"/>
    <sheet name="RESUMEN SegPAAC " sheetId="4" state="hidden" r:id="rId2"/>
    <sheet name="Desagregado" sheetId="5" state="hidden" r:id="rId3"/>
    <sheet name="Reporte 1alinea IV-trimestre" sheetId="1" r:id="rId4"/>
  </sheets>
  <externalReferences>
    <externalReference r:id="rId5"/>
    <externalReference r:id="rId6"/>
    <externalReference r:id="rId7"/>
    <externalReference r:id="rId8"/>
    <externalReference r:id="rId9"/>
    <externalReference r:id="rId10"/>
    <externalReference r:id="rId11"/>
  </externalReferences>
  <definedNames>
    <definedName name="_1_SE">#REF!</definedName>
    <definedName name="_xlnm._FilterDatabase" localSheetId="3" hidden="1">'Reporte 1alinea IV-trimestre'!$A$7:$AK$56</definedName>
    <definedName name="A">#REF!</definedName>
    <definedName name="AA">#REF!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_xlnm.Print_Area" localSheetId="3">'Reporte 1alinea IV-trimestre'!$A$6:$AQ$61</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#REF!</definedName>
    <definedName name="DIRECCION_ACTIVIDADES_MARITIMAS">#REF!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#REF!</definedName>
    <definedName name="FUENTES_DE_RIESGO">#REF!</definedName>
    <definedName name="FUENTES_RIESGO">#REF!</definedName>
    <definedName name="Fut">#REF!</definedName>
    <definedName name="GENTE">#REF!</definedName>
    <definedName name="GESTION">#REF!</definedName>
    <definedName name="GESTION_ADMINISTRATIVA">[5]Contexto!#REF!</definedName>
    <definedName name="GESTION_CONTROL">#REF!</definedName>
    <definedName name="GESTION_TECNICA">#REF!</definedName>
    <definedName name="GRAVEDAD">#REF!</definedName>
    <definedName name="GRUPO_VULNERABLE">#REF!</definedName>
    <definedName name="GRUPOS_DE_EDAD">#REF!</definedName>
    <definedName name="Hasta">[3]Listas!$B$2:$B$14</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#REF!</definedName>
    <definedName name="NUM">#REF!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#REF!</definedName>
    <definedName name="OTROS">#REF!</definedName>
    <definedName name="PARTICIPACIÓN">#REF!</definedName>
    <definedName name="PERIODO">'[6]INFO GENERAL'!$A$328:$A$333</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RODUCTO_PMR">#REF!</definedName>
    <definedName name="programa_plan">#REF!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#REF!</definedName>
    <definedName name="SISTEMAS">#REF!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3">'Reporte 1alinea IV-trimestre'!$1:$7</definedName>
    <definedName name="TOTAL_PUNTAJE_RIESGO">#REF!</definedName>
    <definedName name="TRATAMIENTO">#REF!</definedName>
    <definedName name="TRATAMIENTO_RIESGO">'[7]NO BORRAR'!$G$1:$G$5</definedName>
    <definedName name="UNIDAD_DE_MEDIDA">#REF!</definedName>
    <definedName name="USUARIO">#REF!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9" i="1" l="1"/>
  <c r="D3" i="4" l="1"/>
  <c r="D6" i="4"/>
  <c r="D5" i="4"/>
  <c r="D4" i="4"/>
  <c r="G11" i="5" l="1"/>
  <c r="G24" i="5"/>
  <c r="G25" i="5"/>
  <c r="G26" i="5"/>
  <c r="G27" i="5"/>
  <c r="G28" i="5"/>
  <c r="G29" i="5"/>
  <c r="G30" i="5"/>
  <c r="G31" i="5"/>
  <c r="G32" i="5"/>
  <c r="G33" i="5"/>
  <c r="G34" i="5"/>
  <c r="G35" i="5"/>
  <c r="G36" i="5"/>
  <c r="G37" i="5"/>
  <c r="G38" i="5"/>
  <c r="G39" i="5"/>
  <c r="G40" i="5"/>
  <c r="G41" i="5"/>
  <c r="G42" i="5"/>
  <c r="G43" i="5"/>
  <c r="G44" i="5"/>
  <c r="G45" i="5"/>
  <c r="G46" i="5"/>
  <c r="G47" i="5"/>
  <c r="G48" i="5"/>
  <c r="G49" i="5"/>
  <c r="G50" i="5"/>
  <c r="G23" i="5"/>
  <c r="G3" i="5"/>
  <c r="G4" i="5"/>
  <c r="G5" i="5"/>
  <c r="G6" i="5"/>
  <c r="G7" i="5"/>
  <c r="G8" i="5"/>
  <c r="G9" i="5"/>
  <c r="G10" i="5"/>
  <c r="G12" i="5"/>
  <c r="G13" i="5"/>
  <c r="G14" i="5"/>
  <c r="G15" i="5"/>
  <c r="G16" i="5"/>
  <c r="G17" i="5"/>
  <c r="G18" i="5"/>
  <c r="G19" i="5"/>
  <c r="G20" i="5"/>
  <c r="G21" i="5"/>
  <c r="G22" i="5"/>
  <c r="G2" i="5"/>
  <c r="E2" i="5"/>
  <c r="E3" i="5"/>
  <c r="E4" i="5"/>
  <c r="E5" i="5"/>
  <c r="E6" i="5"/>
  <c r="E7" i="5"/>
  <c r="E8" i="5"/>
  <c r="E9" i="5"/>
  <c r="D9" i="5"/>
  <c r="D10" i="5"/>
  <c r="D3" i="5"/>
  <c r="D4" i="5"/>
  <c r="D5" i="5"/>
  <c r="D6" i="5"/>
  <c r="D7" i="5"/>
  <c r="D8" i="5"/>
  <c r="D2" i="5"/>
  <c r="E11" i="5"/>
  <c r="E12" i="5"/>
  <c r="E13" i="5"/>
  <c r="E10" i="5"/>
  <c r="F10" i="5" s="1"/>
  <c r="D11" i="5"/>
  <c r="D12" i="5"/>
  <c r="D13" i="5"/>
  <c r="D15" i="5"/>
  <c r="D16" i="5"/>
  <c r="D17" i="5"/>
  <c r="D18" i="5"/>
  <c r="D19" i="5"/>
  <c r="D20" i="5"/>
  <c r="D21" i="5"/>
  <c r="D22" i="5"/>
  <c r="D23" i="5"/>
  <c r="D24" i="5"/>
  <c r="D25" i="5"/>
  <c r="D26" i="5"/>
  <c r="D14" i="5"/>
  <c r="E28" i="5"/>
  <c r="E29" i="5"/>
  <c r="E30" i="5"/>
  <c r="E31" i="5"/>
  <c r="E32" i="5"/>
  <c r="E27" i="5"/>
  <c r="D28" i="5"/>
  <c r="D29" i="5"/>
  <c r="D30" i="5"/>
  <c r="D31" i="5"/>
  <c r="D32" i="5"/>
  <c r="D27" i="5"/>
  <c r="D44" i="5"/>
  <c r="D45" i="5"/>
  <c r="D46" i="5"/>
  <c r="D47" i="5"/>
  <c r="D48" i="5"/>
  <c r="D49" i="5"/>
  <c r="D50" i="5"/>
  <c r="D34" i="5"/>
  <c r="D35" i="5"/>
  <c r="D36" i="5"/>
  <c r="D37" i="5"/>
  <c r="D38" i="5"/>
  <c r="D39" i="5"/>
  <c r="D40" i="5"/>
  <c r="D41" i="5"/>
  <c r="D42" i="5"/>
  <c r="D43" i="5"/>
  <c r="D33" i="5"/>
  <c r="E34" i="5"/>
  <c r="E35" i="5"/>
  <c r="E36" i="5"/>
  <c r="E37" i="5"/>
  <c r="E38" i="5"/>
  <c r="E39" i="5"/>
  <c r="E40" i="5"/>
  <c r="E41" i="5"/>
  <c r="E42" i="5"/>
  <c r="E43" i="5"/>
  <c r="E33" i="5"/>
  <c r="E15" i="5"/>
  <c r="E16" i="5"/>
  <c r="E17" i="5"/>
  <c r="E18" i="5"/>
  <c r="E19" i="5"/>
  <c r="E20" i="5"/>
  <c r="E21" i="5"/>
  <c r="E22" i="5"/>
  <c r="E23" i="5"/>
  <c r="E24" i="5"/>
  <c r="E25" i="5"/>
  <c r="E26" i="5"/>
  <c r="E14" i="5"/>
  <c r="E45" i="5"/>
  <c r="E46" i="5"/>
  <c r="E47" i="5"/>
  <c r="E48" i="5"/>
  <c r="E49" i="5"/>
  <c r="E50" i="5"/>
  <c r="E44" i="5"/>
  <c r="C51" i="5"/>
  <c r="C9" i="4"/>
  <c r="F2" i="5" l="1"/>
  <c r="F14" i="5"/>
  <c r="F44" i="5"/>
  <c r="F33" i="5"/>
  <c r="F27" i="5"/>
  <c r="E51" i="5"/>
  <c r="D8" i="4"/>
  <c r="E8" i="4" s="1"/>
  <c r="D7" i="4"/>
  <c r="E7" i="4" s="1"/>
  <c r="E6" i="4"/>
  <c r="E4" i="4"/>
  <c r="AA33" i="1"/>
  <c r="AA24" i="1"/>
  <c r="AA15" i="1"/>
  <c r="P39" i="1"/>
  <c r="F51" i="5" l="1"/>
  <c r="E3" i="4"/>
  <c r="E5" i="4"/>
  <c r="D9" i="4" l="1"/>
  <c r="E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2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2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W7" authorId="1" shapeId="0" xr:uid="{00000000-0006-0000-02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B7" authorId="1" shapeId="0" xr:uid="{00000000-0006-0000-02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xr:uid="{00000000-0006-0000-0200-000005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N7" authorId="1" shapeId="0" xr:uid="{4EE7D26C-0562-4E4E-B39D-A4EA25EB4F8D}">
      <text>
        <r>
          <rPr>
            <b/>
            <sz val="9"/>
            <color rgb="FF000000"/>
            <rFont val="Tahoma"/>
            <family val="2"/>
          </rPr>
          <t>DPSIA:</t>
        </r>
        <r>
          <rPr>
            <sz val="9"/>
            <color rgb="FF000000"/>
            <rFont val="Tahoma"/>
            <family val="2"/>
          </rPr>
          <t xml:space="preserve">
</t>
        </r>
        <r>
          <rPr>
            <sz val="9"/>
            <color rgb="FF000000"/>
            <rFont val="Tahoma"/>
            <family val="2"/>
          </rPr>
          <t xml:space="preserve">Tener en cuenta la columna donde registró los </t>
        </r>
        <r>
          <rPr>
            <b/>
            <sz val="9"/>
            <color rgb="FF000000"/>
            <rFont val="Tahoma"/>
            <family val="2"/>
          </rPr>
          <t>Documento(s) de verificación</t>
        </r>
        <r>
          <rPr>
            <sz val="9"/>
            <color rgb="FF000000"/>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<sst xmlns="http://schemas.openxmlformats.org/spreadsheetml/2006/main" count="1822" uniqueCount="1023">
  <si>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</si>
  <si>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</si>
  <si>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DIMENSIÓN MIPG ASOCIADA</t>
  </si>
  <si>
    <t>POLÍTICA MIPG ASOCIADA</t>
  </si>
  <si>
    <t>COMPONENTE/ ESTRATEGIA DEL PAAC</t>
  </si>
  <si>
    <t>NUMERO DE ACTIVIDAD</t>
  </si>
  <si>
    <t>ACTIVIDAD</t>
  </si>
  <si>
    <t>NOMBRE DEL INDICADOR</t>
  </si>
  <si>
    <t>FORMULA 
DEL INDICADOR</t>
  </si>
  <si>
    <t>META</t>
  </si>
  <si>
    <t>DOCUMENTO(S) DE VERIFICACIÓN</t>
  </si>
  <si>
    <t>CRONOGRAMA CUATRIMESTRE 2022</t>
  </si>
  <si>
    <t>RESPONSABLES</t>
  </si>
  <si>
    <t>REPORTE PRIMERA LÍNEA DE DEFENSA
I TRIMESTRE (enero - marzo 2022)
(Responsable de la actividad - Líder de proceso)</t>
  </si>
  <si>
    <t>SEGUIMIENTO SEGUNDA LÍNEA DE DEFENSA
I TRIMESTRE (enero - marzo 2022)
(Dirección de Planeación y Sistemas de Información Ambiental)</t>
  </si>
  <si>
    <t>REPORTE PRIMERA LÍNEA DE DEFENSA
ABRIL (Abril 1 al 30 de 2022)
(Responsable de la actividad - Líder de proceso)</t>
  </si>
  <si>
    <t>SEGUIMIENTO TERCER LINEA DE DEFENSA 
I CUATRIMESTRE (enero - abril 2022)
Oficina de Control Interno - OCI</t>
  </si>
  <si>
    <t>1ER</t>
  </si>
  <si>
    <t>2DO</t>
  </si>
  <si>
    <t>3ER</t>
  </si>
  <si>
    <t>AVANCE</t>
  </si>
  <si>
    <t>RESULTADO DEL INDICADOR</t>
  </si>
  <si>
    <t>EVIDENCIA Y RUTA DE UBICACIÓN</t>
  </si>
  <si>
    <t>DESCRIPCIÓN DEL AVANCE</t>
  </si>
  <si>
    <t>GRADO DE CUMPLIMIENTO</t>
  </si>
  <si>
    <t>AVANCE 
%</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</si>
  <si>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</si>
  <si>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</si>
  <si>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t>1.   MAPA DE RIESGOS DE CORRUPCIÓN</t>
  </si>
  <si>
    <t>1. Política de administración del Riesgo de Corrupción</t>
  </si>
  <si>
    <t>F1</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</si>
  <si>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</si>
  <si>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</si>
  <si>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</si>
  <si>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</si>
  <si>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Actas de reunión o comunicaciones internas de revisión de la politica.
Comunicación convocatoria CICII para llevar a aprobación el ajuste o actualización de la politica.
Acta de Comité Institucional de Coordinación de Control Interno.</t>
  </si>
  <si>
    <t>X</t>
  </si>
  <si>
    <t xml:space="preserve">Subsecretaria General 
(Grupo Sistema Integrado de Gestión)
Comité Institucional de Coordinación del Control Interno </t>
  </si>
  <si>
    <t>Programado para el tercer cuatrimestre</t>
  </si>
  <si>
    <t>NA</t>
  </si>
  <si>
    <t>N.A.</t>
  </si>
  <si>
    <t xml:space="preserve">Esta actividad se encuentra programada para el tercer cuatrimestre de la vigencia </t>
  </si>
  <si>
    <t>F2</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</si>
  <si>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</si>
  <si>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</si>
  <si>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</si>
  <si>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18 procesos de la entidad socializados sobre la Política de administración de riesgos de la entidad</t>
  </si>
  <si>
    <t>Comunicaciones de convocatoria a la socialización.
Actas de socialización y listados de asistencia.
Medios audiovisuales de apoyo</t>
  </si>
  <si>
    <t>x</t>
  </si>
  <si>
    <t>Subsecretaria General
 (Grupo Sistema Integrado de Gestión)</t>
  </si>
  <si>
    <t>F3</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</si>
  <si>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</si>
  <si>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</si>
  <si>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</si>
  <si>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</si>
  <si>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Comunicaciones internas de solicitud de inclusión contractual
Minutas con la cláusula incluida</t>
  </si>
  <si>
    <t>Dirección Legal Ambiental</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</si>
  <si>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</si>
  <si>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</si>
  <si>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</si>
  <si>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r>
      <rPr>
        <sz val="9"/>
        <rFont val="Arial"/>
        <family val="2"/>
      </rPr>
      <t>Contratos relacionado</t>
    </r>
    <r>
      <rPr>
        <u/>
        <sz val="9"/>
        <color theme="10"/>
        <rFont val="Arial"/>
        <family val="2"/>
      </rPr>
      <t xml:space="preserve">
https://drive.google.com/drive/folders/1hw_GagxYxKneMF0uhfNv-GH_Ldskpw9h</t>
    </r>
  </si>
  <si>
    <t>CUMPLIDA
100%</t>
  </si>
  <si>
    <t>En los contratos de prestación de servicios vigencia 2022, de los apoderados judiciales de la Dirección Legal Ambiental,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</si>
  <si>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 xml:space="preserve">100%
</t>
  </si>
  <si>
    <r>
      <rPr>
        <sz val="9"/>
        <rFont val="Arial"/>
        <family val="2"/>
      </rPr>
      <t xml:space="preserve">Contratos vigencia 2022-Apoderados Judiciales. </t>
    </r>
    <r>
      <rPr>
        <u/>
        <sz val="9"/>
        <color theme="10"/>
        <rFont val="Arial"/>
        <family val="2"/>
      </rPr>
      <t xml:space="preserve">
https://drive.google.com/drive/folders/1hw_GagxYxKneMF0uhfNv-GH_Ldskpw9h</t>
    </r>
  </si>
  <si>
    <t>3.Consulta y divulgación</t>
  </si>
  <si>
    <t>F4</t>
  </si>
  <si>
    <t>Realizar divulgación del Mapa de riesgos  de  gestión y de corrupción de la SDA.</t>
  </si>
  <si>
    <t>Divulgación del mapa de riesgos  de  gestión y de corrupción de la SDA</t>
  </si>
  <si>
    <t>No. de divulgaciones realizadas del mapa de riesgos  de  gestión y de corrupción de la SDA</t>
  </si>
  <si>
    <t>Dos (2) divulgaciones del mapa de riesgos  de  gestión y de corrupción de la SDA realizadas</t>
  </si>
  <si>
    <t>Actas de socialización y listados de asistencia.
Medios audiovisuales de apoyo</t>
  </si>
  <si>
    <t>Subsecretaria General 
(Grupo Sistema Integrado de Gestión)</t>
  </si>
  <si>
    <t>En el mes de marzo se presento el Mapa de riesgos consolidado al Comité de Coordinación de Control Interno y se dio su aprobación. Se realizo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</si>
  <si>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</si>
  <si>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Se realizaron dos divulgaciones del mapa de riesgos de gestión y de corrupción, una vez presentado y aprobado el mapa de riesgos de la entidad por el Comité de Coordinación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</si>
  <si>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</si>
  <si>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No se identifican acciones adicionales o  complementarias durante el mes de abril de 2022</t>
  </si>
  <si>
    <t>Se verifica en la página WEB de la SDA, la publicación del Mapa de Riesgos Institucional, en fecha 23 de marzo de 2022, mediante el siguiente link: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
Al respecto la Oficina de Control Interno en Su Rol de Enfoque Hacia la Prevención,  informa, que, bajo los lineamientos establecidos en el documento de ESTRATEGIAS PARA LA CONSTRUCCIÓN DEL PLAN ANTICORRUPCIÓN Y DE ATENCIÓN AL CIUDADANO - Versión 2, bajo el Componente - GESTIÓN DEL RIESGO DE CORRUPCIÓN - MAPA DE RIESGOS DE CORRUPCIÓN. Se define: ...."El Mapa de Riesgos de Corrupción se debe publicar en la página web de la entidad o en un medio de fácil acceso al ciudadano, a más tardar el 31 de enero de cada año. Durante el año de su vigencia se podrá modificar o ajustar las veces que sea necesario. 
A partir de la fecha de publicación cada responsable debe ejecutar las acciones contempladas en sus subcomponentes o procesos. En concordancia con la cultura del autocontrol, al interior de la entidad los líderes de los procesos junto con su equipo permanentemente realizaran monitoreo y evaluación del mapa"....
Por lo anterior, se recomienda trabajar la revisión del Mapa de Riesgos durante el ultimo cuatrimestre de la vigencia, para dar cumplimiento a este criterio y publicar la versión revisada y aprobaba, antes del 31 de enero de la siguiente vigencia.</t>
  </si>
  <si>
    <t>F5</t>
  </si>
  <si>
    <t>Socializar y evaluar la interiorización de la cartilla de inducción y reinducción de la SDA.</t>
  </si>
  <si>
    <t>Socialización y evaluación de la Cartilla de inducción y reinducción de la SDA</t>
  </si>
  <si>
    <t>No. de actividades de socialización y de evaluación de la cartilla de inducción y reinducción realizadas</t>
  </si>
  <si>
    <t>Una (1) actividad de socialización y una (1) evaluación de la Cartilla de inducción y reinducción de la SDA</t>
  </si>
  <si>
    <t>Reporte de la socialización de la  cartilla de inducción y reinducción de la SDA, y los soportes de la evaluación aplicada.</t>
  </si>
  <si>
    <t>Dirección de Gestión Corporativa</t>
  </si>
  <si>
    <t>Programado para el segundo y tercer cuatrimestre</t>
  </si>
  <si>
    <t xml:space="preserve">Esta actividad se encuentra programada para el  segundo cuatrimestre de la vigencia </t>
  </si>
  <si>
    <t>F6</t>
  </si>
  <si>
    <t>Ejecutar y hacer seguimiento al  Plan de trabajo Gestión de conflicto de intereses 2021-2022</t>
  </si>
  <si>
    <t>Porcentaje de ejecución del plan de trabajo de gestión de conflicto de interés</t>
  </si>
  <si>
    <t># de actividades ejecutadas del plan de trabajo / # de actividades programadas del plan de trabajo x 100</t>
  </si>
  <si>
    <t>100% de ejecución plan de trabajo de gestión de conflicto de interés 2022</t>
  </si>
  <si>
    <t>Documentos evidencias de la ejecución de las actividades, actas de reunión, correos de socialización,</t>
  </si>
  <si>
    <t>Dirección de Gestión Corporativa
Gestores de Integridad</t>
  </si>
  <si>
    <t xml:space="preserve">Teniendo en cuenta las actividades del plan de trabajo dentro del Plan Institucional de Capacitación-PIC se incluyó capacitaciones sobre conflicto de intereses, ética de lo público e integridad. 
Dentro de los riesgos de corrupción definidos para cada uno de los procesos de la DGC para la vigencia 2022, se tuvo en cuenta en las causas y controles relacionados a la gestión de conflictos de interés, actividad que se puede verificar en la matriz de riesgos de corrupción.  </t>
  </si>
  <si>
    <t>Plan Institucional de Capacitación PIC, publicado en el link de transparencia y acceso a la información. https://ambientebogota.gov.co/es/web/transparencia/lineamientos.
http://190.27.245.106:8080/Isolucionsda/RiesgosDafp/SeguimientoControlesLista.aspx</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</si>
  <si>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serán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</si>
  <si>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r>
      <rPr>
        <sz val="9"/>
        <rFont val="Calibri"/>
        <family val="2"/>
        <scheme val="minor"/>
      </rPr>
      <t xml:space="preserve">Plan de trabajo Gestión de conflicto de intereses 2021-2022
Plan Institucional de Capacitaciones
Memorando 2022IE06208 por el cual se remite PAAC 
</t>
    </r>
    <r>
      <rPr>
        <u/>
        <sz val="9"/>
        <color theme="10"/>
        <rFont val="Calibri"/>
        <family val="2"/>
        <scheme val="minor"/>
      </rPr>
      <t>https://drive.google.com/drive/folders/17dw2a0_2yKb4p7Vmy_jKsQ7EEpHHemZ9</t>
    </r>
  </si>
  <si>
    <t>EN EJECUCIÓN
30%</t>
  </si>
  <si>
    <t>GESTORES DE INTEGRIDAD: En cumplimiento del plan de trabajo para conflicto de intereses 2021-2022, se realizó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Mediante correo electrónico del 20 de abril de 2022, se comunicó a funcionarios y contratistas invitación para que adelanten capacitación ofrecida por el Departamento Administrativo de la Función Pública, sobre Integridad, Transparencia y Lucha contra la Corrupción.</t>
  </si>
  <si>
    <t>Actas de reunión 14 de febrero, 25 de marzo y 8 de abril 2022.
Piezas de comunicación Boletín informativo #7 y otras recordativas.
Soporte de correo electrónico enviado por la OAC, que reposa en el PC del enlace del SIG de la DGC</t>
  </si>
  <si>
    <t>5. Seguimiento</t>
  </si>
  <si>
    <t>F7</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</si>
  <si>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</si>
  <si>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</si>
  <si>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</si>
  <si>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</si>
  <si>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 xml:space="preserve">Documentos evidencias de la ejecución de las actividades, actas de reunión, correos de socialización, documentos de apoyo, informes de PQRS. </t>
  </si>
  <si>
    <t>Subsecretaría General, Dirección Gestión Corporativa, Oficina de Control Interno, Dependencias SDA,
Gestores de Integridad</t>
  </si>
  <si>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politica hasta el 28 de febrero, por lo que todas las dependencias debieron atenter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envío dichos documentos.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</si>
  <si>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</si>
  <si>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 xml:space="preserve">La oficina de Control Interno con memorando 2022IE35957 del 24 de febrero solicitó reporte a las dependencias sobre el plan de implementación de la politica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envió dichos documentos. </t>
  </si>
  <si>
    <r>
      <rPr>
        <sz val="9"/>
        <rFont val="Calibri"/>
        <family val="2"/>
        <scheme val="minor"/>
      </rPr>
      <t>2022IE67783, ANEXO Informe Seguimiento Politica Antisoborno, correo socialización</t>
    </r>
    <r>
      <rPr>
        <u/>
        <sz val="9"/>
        <color theme="10"/>
        <rFont val="Calibri"/>
        <family val="2"/>
        <scheme val="minor"/>
      </rPr>
      <t xml:space="preserve">
https://drive.google.com/drive/folders/1scrFoXniWp7Mvwt_xnOadi9uwaeokSPf</t>
    </r>
  </si>
  <si>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</si>
  <si>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t>
  </si>
  <si>
    <t>F8</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</si>
  <si>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</si>
  <si>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</si>
  <si>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</si>
  <si>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</si>
  <si>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Informes de seguimientos radicados
Resultado comunicado en el CICCI
Publicación en web</t>
  </si>
  <si>
    <t>Oficina de Control Interno</t>
  </si>
  <si>
    <t>Esta actividad se realiza con una periodicidad cuatrimestral por parte de la tercera línea de defensa.</t>
  </si>
  <si>
    <t>Se documenta Matriz de Monitoreo Plan Anticorrupción y Atención al Ciudadano PAAC - Primer Cuatrimestre y se remite para la respectiva publicación. 
Se documenta de igual forma Matriz de revisión a Riesgos de Proceso y Corrupción de la SDA y se remite para la respectiva publicación.</t>
  </si>
  <si>
    <t xml:space="preserve">Un Informe de seguimiento al PAAC,  elaborado para publicación </t>
  </si>
  <si>
    <t>2.  ESTRATEGIA ANTITRÁMITES</t>
  </si>
  <si>
    <t>2. Priorización de trámites</t>
  </si>
  <si>
    <t>F9</t>
  </si>
  <si>
    <t>Priorizar los trámites y/o servicios que sean objeto de racionalización y diseñar la estrategia de racionalización durante la vigencia 2022.</t>
  </si>
  <si>
    <t>Priorización de trámites y/o servicios para racionalización</t>
  </si>
  <si>
    <t xml:space="preserve">No. de trámites y/o servicios priorizados para racionalización </t>
  </si>
  <si>
    <t>Priorización del 100% Trámites y/o servicios que van a ser objeto de racionalización normativa, tecnológica o administrativa durante la vigencia 2022 con el diseño de una estrategia de racionalización</t>
  </si>
  <si>
    <t>Matriz de priorización  de trámites
Actas de reunión entre las dependencias
mesas de trabajo
Planes de trabajo de cada estrategia</t>
  </si>
  <si>
    <t>Subsecretaria General.
Proceso responsable del Tramite (Lidera)
DPSIA (Si es mejora tecnología)
Equipo SIG (Si es mejora Administrativa)
Grupo Servicio al Ciudadano (Apoya)</t>
  </si>
  <si>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están: Permiso de Vertimientos y Concesión de Aguas el cual esta pendiente de aprobación, Evaluación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</si>
  <si>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</si>
  <si>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</si>
  <si>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r>
      <rPr>
        <sz val="9"/>
        <rFont val="Calibri"/>
        <family val="2"/>
        <scheme val="minor"/>
      </rPr>
      <t xml:space="preserve">Actas de reunión </t>
    </r>
    <r>
      <rPr>
        <u/>
        <sz val="9"/>
        <color theme="10"/>
        <rFont val="Calibri"/>
        <family val="2"/>
        <scheme val="minor"/>
      </rPr>
      <t xml:space="preserve">
https://drive.google.com/drive/folders/1wlELx86_tQV1pcqZWq-BbDt1S7mEyhuH</t>
    </r>
  </si>
  <si>
    <t>EN EJECUCIÓN
50%</t>
  </si>
  <si>
    <t xml:space="preserve">Se identifica Acta de reunión de fecha 21 de febrero de 2022 mediante la cual se determina la necesidad de ajustes sobre la encuesta de percepción sobre racionalización de tramites, que se aplico en 2021. Se acuerda realizar el envío del link final a Claudia Martínez de la SGCD el viernes 25 de febrero de 2022, para poder iniciar con la aplicación de la encuesta en el mes de marzo.
Mediante Acta del 9 de febrero de 2022, se identifica la postulación de manera previa el Trámite de Permiso de vertimientos, por la importancia que éste representa en términos de vinculación con la VUC y el impacto positivo que tendría a la ciudadanía y la SDA en la simplificación y racionalización de trámites.
Mediante Acta de reunión del 9 de marzo de 2022, se identifica que, la SCAAV, plantea, para trabajar en racionalización durante el 2022, “Evaluación de Estudios de Calidad del Aire, con miras a verificar el cumplimiento de las normas de inmisión”. Queda pendiente para el 2022, finalizar el proceso de virtualización del trámite Licencia Ambiental, en acompañamiento de Secretaría de Hábitat para la VUC. Adicionalmente se estudia la posibilidad de que el trámite “Permiso de Ocupación de Cauce” pueda trabajarse en términos de lenguaje claro, teniendo en cuenta que la ciudadanía manifestó en la encuesta de percepción aplicada en 2022, que era necesario ser claros en la explicación de los requisitos para el trámite. Se concluye que las propuestas planteadas serán abordadas por DPSIA hasta el mes de junio ó julio, luego de ésta fecha se evaluará si es posible recibir nuevas propuestas. Queda pendiente por revisar si aguas subterráneas entrará a ser racionalizado para 2022
Se identifica acta de reunión de fecha 22 de febrero de 2022, mediante la cual se revisan los ítems del formulario de caracterización y priorización de trámites para el trámite de Centros de Diagnóstico Automotor, sobre el cual, el área sugiere solicitar cambio del nombre que define el trámite por “Certificación ambiental en materia de revisión de gases a Centros de Diagnostico Automotor”.
En atención al desarrollo de la actividad, a pesar de identificar las actas de reunión en las que se mencionan algunos trámites para su priorización, no se cuenta con la Matriz de priorización  de trámites, ni los Planes de Trabajo de cada Estrategia. Adicionalmente, se plantea efectuar acciones hasta el mes de junio o julio de 2022. No se puede conocer el resultado del indicador. Se recomienda  documentar  Matriz de priorización  de trámites y los Planes de Trabajo de cada Estrategia. </t>
  </si>
  <si>
    <t xml:space="preserve">3. Diseñar Estrategia de Racionalización </t>
  </si>
  <si>
    <t>F10</t>
  </si>
  <si>
    <t>Inscribir en el SUIT e implementar la estrategia de Racionalización de los trámites y/o servicios priorizados por la SDA durante la vigencia 2022.</t>
  </si>
  <si>
    <t>Estrategia de racionalización de  trámites y/o servicios inscrita
Porcentaje de Implementación de la estrategia de racionalización</t>
  </si>
  <si>
    <t>No. de Estrategia de racionalización de  trámites y/o servicios inscritas en el SUIT 
Porcentaje de Implementación de la estrategia de racionalización</t>
  </si>
  <si>
    <t>Una (1) estrategia de racionalización de  trámites y/o servicios inscrita en el SUIT 
100% de implementación de la estrategia de racionalización de la SDA para la vigencia 2022</t>
  </si>
  <si>
    <t>Matriz del SUIT.
Registro de inscripción de la estrategia en el SUIT.</t>
  </si>
  <si>
    <t>Subsecretaria General.
Dirección de Control Ambiental y sus Subdirecciones. 
Comité de Gestión y Desempeño Institucional</t>
  </si>
  <si>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</si>
  <si>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</si>
  <si>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día 11 de febrero de 2022.</t>
  </si>
  <si>
    <r>
      <rPr>
        <sz val="9"/>
        <rFont val="Arial"/>
        <family val="2"/>
      </rPr>
      <t>Acta y listado de capacitación</t>
    </r>
    <r>
      <rPr>
        <u/>
        <sz val="9"/>
        <color theme="10"/>
        <rFont val="Arial"/>
        <family val="2"/>
      </rPr>
      <t xml:space="preserve">
https://drive.google.com/drive/folders/1Qi_IPRKsEyhCsl6sfWTlzNdNjYDUqi2U
</t>
    </r>
  </si>
  <si>
    <t>SIN INICIAR
0%</t>
  </si>
  <si>
    <t xml:space="preserve">En atención a la descripción de la actividad, no se identifica la inscripción en el SUIT de tramites priorizados, como tampoco de la Estrategia de Racionalización de los trámites y/o servicios priorizados por la SDA vigencia 2022. se identifica únicamente un Acta de reunión de fecha 11 de febrero de 2022, mediante la cual  se soporta la realización de una capacitación en la Plataforma SUIT, relacionada con acceso y actualización del formato integrado y los datos de operación. No se identifica la Matriz del SUIT, ni el soporte del registro de inscripción de la estrategia en el SUIT. Esta actividad no se encuentra cumplida </t>
  </si>
  <si>
    <t xml:space="preserve">4. Seguimiento y Monitoreo de la Estrategia de racionalización de trámites </t>
  </si>
  <si>
    <t>F11</t>
  </si>
  <si>
    <t>Socializar a la ciudadanía  la mejora del  trámite y servicio de acuerdo con el  plan de trabajo generado y la estrategia de racionalización diseñada por la SDA</t>
  </si>
  <si>
    <t>Numero de socializaciones de trámite racionalizado</t>
  </si>
  <si>
    <t>No. de socializaciones realizadas de racionalización en el 2022 / No. de socializaciones de racionalización establecidas para el 2022 ) x 100</t>
  </si>
  <si>
    <t>Dos (2) socializaciones de la estrategia de racionalización de trámites para la vigencia 2022</t>
  </si>
  <si>
    <t>Soportes de la socialización  de la  mejora
Plan de trabajo por estrategia de racionalización
Informes de seguimiento</t>
  </si>
  <si>
    <t>Proceso responsable del Tramite (Lidera)
DPSIA (Si es mejora tecnología)
Equipo SIG (Si es mejora Administrativa)
Grupo Servicio al Ciudadano (Apoya)</t>
  </si>
  <si>
    <t>F12</t>
  </si>
  <si>
    <t>Realizar monitoreo y apoyo de la estrategia de racionalización conforme a las seis preguntas que conforman la guía de Tramites y Servicios  del SUIT, de acuerdo con el plan de trabajo generado con los responsables de cada estrategia  de racionalización</t>
  </si>
  <si>
    <t xml:space="preserve">Monitoreos realizados a la estrategia de racionalización </t>
  </si>
  <si>
    <t>No. de monitoreos de la estrategia de racionalización realizados</t>
  </si>
  <si>
    <t>Monitoreo a las 6 preguntas del SUIT</t>
  </si>
  <si>
    <t>Informes de verificación del avance en plan de plan de trabajo y registro en SUIT</t>
  </si>
  <si>
    <t>Subsecretaria General (rol de planeación)
Oficina de Control Interno  (Rol control interno)</t>
  </si>
  <si>
    <t>Porcentaje de Implementación de la estrategia de racionalización</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</si>
  <si>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</si>
  <si>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</si>
  <si>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r>
      <t>3.</t>
    </r>
    <r>
      <rPr>
        <sz val="9"/>
        <color theme="1"/>
        <rFont val="Arial"/>
        <family val="2"/>
      </rPr>
      <t xml:space="preserve">   </t>
    </r>
    <r>
      <rPr>
        <b/>
        <sz val="9"/>
        <color theme="1"/>
        <rFont val="Arial"/>
        <family val="2"/>
      </rPr>
      <t>RENDICIÓN DE CUENTAS</t>
    </r>
  </si>
  <si>
    <t>1.  Información de calidad y en lenguaje comprensible</t>
  </si>
  <si>
    <t>F13</t>
  </si>
  <si>
    <t>Diseñar y ejecutar el plan de comunicaciones para la vigencia 2022, el cual incluye la socialización y divulgación de la gestión institucional e información de interés, a través de los canales tanto internos como externos con los que cuenta la entidad</t>
  </si>
  <si>
    <t>Seguimiento al cumplimiento del plan de comunicaciones</t>
  </si>
  <si>
    <t xml:space="preserve">No. de seguimientos realizados al cumplimiento del plan de comunicaciones de la vigencia 2022 </t>
  </si>
  <si>
    <t>Doce (12) seguimientos de cumplimiento del plan de comunicaciones de la vigencia 2022 realizados</t>
  </si>
  <si>
    <t>Informes mensuales de avance del Plan de Comunicaciones</t>
  </si>
  <si>
    <t>Oficina Asesora Comunicaciones</t>
  </si>
  <si>
    <t>La Oficina Asesora de Comunicaciones ejecuta el Plan de Comunicaciones 2022 a través de dos líneas estratégicas:
1.	Línea de comunicación organizacional e interna 
2.	Línea de comunicación externa e informativa</t>
  </si>
  <si>
    <t>3 INFORMES</t>
  </si>
  <si>
    <t xml:space="preserve">Aplicativo Isolucion indicadores </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</si>
  <si>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</si>
  <si>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9"/>
        <rFont val="Calibri"/>
        <family val="2"/>
        <scheme val="minor"/>
      </rPr>
      <t>Informes mensuales de avance del Plan de Comunicaciones</t>
    </r>
    <r>
      <rPr>
        <u/>
        <sz val="9"/>
        <color theme="10"/>
        <rFont val="Calibri"/>
        <family val="2"/>
        <scheme val="minor"/>
      </rPr>
      <t xml:space="preserve">
https://drive.google.com/drive/folders/1wQIdWpD41dUMCrnm42Um6tNyRrD9OVJw</t>
    </r>
  </si>
  <si>
    <t>CUMPLIENDO 
25%</t>
  </si>
  <si>
    <t xml:space="preserve">No se reportan avances adicionales </t>
  </si>
  <si>
    <t>F14</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</si>
  <si>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</si>
  <si>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</si>
  <si>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</si>
  <si>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Alcanzar un nivel de actualización de 96% del OAB y del 81% del ORARBO, al finalizar la vigencia 2022.</t>
  </si>
  <si>
    <t>Bitácoras de actualización de los OAB
Informes de avance de los Observatorios</t>
  </si>
  <si>
    <t>Dirección de Planeación y Sistemas de Información Ambiental</t>
  </si>
  <si>
    <t xml:space="preserve">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actividades de capacitación interna a los colaboradores de la entidades, con el fin que se apropien del Observatorio, y conozcan sus usos, fueron capacitados 446 colaboradores. </t>
  </si>
  <si>
    <r>
      <rPr>
        <sz val="9"/>
        <rFont val="Arial"/>
        <family val="2"/>
      </rPr>
      <t xml:space="preserve">Bitácoras de actualización de los OAB
Informes de avance de los Observatorios
</t>
    </r>
    <r>
      <rPr>
        <u/>
        <sz val="9"/>
        <color theme="10"/>
        <rFont val="Arial"/>
        <family val="2"/>
      </rPr>
      <t>https://drive.google.com/drive/folders/1Nx1LdbKmnSpsF8Len_upsZppOV6u0kLn</t>
    </r>
  </si>
  <si>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</si>
  <si>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</si>
  <si>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CUMPLIENDO
OAB 76,86%
ORARBO 71,64%</t>
  </si>
  <si>
    <t xml:space="preserve">la SEGUNDA LINEA DE DEFENSA INFORMÓ: Durante el mes de abril de 2022 se actualizaron y se mantienen actividad 458 indicadores en el OAB, lo que representa un nivel de actualización del 89,52%, lo que incrementó considerablemente respecto a corte de marzo. Por su parte el ORARBO en abril mantuvo públicos 67 indicadores activos, pero de los cuales 37 están actualizados, lo que representa 55,22%.
Adicionalmente,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</si>
  <si>
    <r>
      <rPr>
        <sz val="9"/>
        <rFont val="Arial"/>
        <family val="2"/>
      </rPr>
      <t xml:space="preserve">Bitácoras de actualización de los OAB y del ORARBO del mes de abril
Informes de avance de los Observatorios
</t>
    </r>
    <r>
      <rPr>
        <u/>
        <sz val="9"/>
        <color theme="10"/>
        <rFont val="Arial"/>
        <family val="2"/>
      </rPr>
      <t>https://drive.google.com/drive/folders/1Nx1LdbKmnSpsF8Len_upsZppOV6u0kLn</t>
    </r>
  </si>
  <si>
    <t xml:space="preserve">
33% 
CUMPLIENDO
OAB 76,86%
ORARBO 71,64% EN Promedio corresponde a 799%
</t>
  </si>
  <si>
    <t>F15</t>
  </si>
  <si>
    <t>Elaborar los informes normados que rinden cuenta sobre la gestión de la administración Distrital, el estado y calidad de los recursos naturales.</t>
  </si>
  <si>
    <t>Porcentaje de elaboración de informes normados de gestión, el estado y calidad de los recursos naturales</t>
  </si>
  <si>
    <t>(No. de informes normados elaborados / 2 informes requeridos por normativa y disposición distrital (Acuerdo 067 de  2002  y Bogotá como vamos) x 100</t>
  </si>
  <si>
    <t xml:space="preserve">100% de los informes normados sobre gestión y estado de recursos normados elaborados. </t>
  </si>
  <si>
    <t>Comunicaciones internas y externas de solicitud de información y de envió del informe, tanto por forest como electrónicas.
Informes normados</t>
  </si>
  <si>
    <t xml:space="preserve"> </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</si>
  <si>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</si>
  <si>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t>https://drive.google.com/drive/folders/1-srRO7c8BoQeETgzfUrrRu4Ho6_5CLoT
https://drive.google.com/drive/folders/1y7NCCFuWwvtiYc6Dx1H3J9G7ag8xNurl</t>
  </si>
  <si>
    <r>
      <rPr>
        <sz val="9"/>
        <rFont val="Arial"/>
        <family val="2"/>
      </rPr>
      <t>Radicados e Informes</t>
    </r>
    <r>
      <rPr>
        <u/>
        <sz val="9"/>
        <color theme="10"/>
        <rFont val="Arial"/>
        <family val="2"/>
      </rPr>
      <t xml:space="preserve">
https://drive.google.com/drive/folders/1npP1ms8Tnrk8nTblQH2VAaSdYIJ3wacR
</t>
    </r>
  </si>
  <si>
    <t>CUMPLIDO
100%</t>
  </si>
  <si>
    <t xml:space="preserve">
100%</t>
  </si>
  <si>
    <t>F16</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</si>
  <si>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</si>
  <si>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Seguimiento al avance de los indicadores ODS de la SDA</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</si>
  <si>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</si>
  <si>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</si>
  <si>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seguimiento</t>
  </si>
  <si>
    <t xml:space="preserve">Esta actividad se encuentra programada para el segundo y tercer cuatrimestre de la vigencia </t>
  </si>
  <si>
    <t>F17</t>
  </si>
  <si>
    <t>Publicar y divulgar el Plan Anticorrupción y de Atención al Ciudadano de la SDA vigencia 2022, y de sus diferentes versiones si da lugar.</t>
  </si>
  <si>
    <t xml:space="preserve">Cumplimiento de las actividades de publicación y divulgación del Plan Anticorrupción y de Atención al Ciudadano </t>
  </si>
  <si>
    <t xml:space="preserve">No. de actividades de promoción y divulgación del PAAC realizadas </t>
  </si>
  <si>
    <t>3 actividades de publicación y divulgación del Plan Anticorrupción y de Atención al Ciudadano 2022 y sus versiones.</t>
  </si>
  <si>
    <t>Pantallazos de publicación 
Reporte de divulgación del Plan Anticorrupción que contenga las actividades realizadas</t>
  </si>
  <si>
    <t xml:space="preserve">X </t>
  </si>
  <si>
    <t>Se realizó 1 actividades de publicación y divulgación del Plan Anticorrupción y de Atención al Ciudadano 2022 en la página web.</t>
  </si>
  <si>
    <t>1 actividad de publicación</t>
  </si>
  <si>
    <t>https://ambientebogota.gov.co/documents/893475/2773804/9.+Plan+Anticorrupci%C3%B3n+y+de+Atenci%C3%B3n+al+Ciudadano+2022.xlsx/e050b14f-f801-4bc5-be79-e2eb816321a4</t>
  </si>
  <si>
    <t>Se realizó 1 actividades de publicación y divulgación del Plan Anticorrupción y de Atención al Ciudadano 2022 en la página web.
Se recomienda realizar las otras actividades de divulgación en el segundo cuatrimestre, de acuerdo a lo programado.</t>
  </si>
  <si>
    <t>CUMPLIENDO 
33%</t>
  </si>
  <si>
    <t>Se realizó la publicación y divulgación del Plan Anticorrupción y de Atención al Ciudadano 2022 en la página web de la entidad, como consta en el siguiente enlace, en el que se observa que fue publicado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t>
  </si>
  <si>
    <t>2.  Diálogo de doble vía con la ciudadanía y sus organizaciones</t>
  </si>
  <si>
    <t>F18</t>
  </si>
  <si>
    <t>Vincular nuevos grupos, colectivos u organizaciones al programa de Voluntariado Ambiental</t>
  </si>
  <si>
    <t>Número de grupos, colectivos u organizaciones vinculados al programa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</si>
  <si>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</si>
  <si>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</si>
  <si>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</si>
  <si>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Oficina de Participación, Educación y Localidades</t>
  </si>
  <si>
    <t>F19</t>
  </si>
  <si>
    <t>Desarrollar procesos de participación y realizar las actividades de educación ambiental, conforme al plan de acción programado para la vigencia 2022.</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</si>
  <si>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</si>
  <si>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</si>
  <si>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100% de realización de los procesos de participación programados en el 2022 
100% de ejecución de las actividades de educación ambiental programadas durante la vigencia 2022</t>
  </si>
  <si>
    <t>Plan de trabajo del gestor ambiental
Registros físicos de las actividades de participación
Plan de trabajo de educación ambiental
Registros físicos de las actividades de educación ambiental</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</si>
  <si>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</si>
  <si>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</si>
  <si>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elaboraron y aprobaron los planes de trabajo del componente de educación ambiental para ser ejecutados durante la vigencia 2022, para el equipo territorios y para las aulas ambientales y parques administrados por la SDA (Soratama, mirador de los nevados, entre nubes, Santa Maria del Lago, Sector 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</si>
  <si>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https://drive.google.com/drive/folders/1AAYoc1jnjzRXTdBY47ZRUDf9W6858-fd</t>
    </r>
  </si>
  <si>
    <t>CUMPLIENDO
25%</t>
  </si>
  <si>
    <t>Durante el mes de abril ejecutaron 103 actividades de participación ciudadana donde se contó con la participación de  9.572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415 actividades de educación ambiental  donde se contó con la participación de 51.052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</si>
  <si>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</si>
  <si>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desarrollaron procesos de participación y se realizaron actividades de educación ambiental, conforme al plan de acción programado para la vigencia 2022. La Primera Línea de Defensa señaló que durante este periodo (Cuatrimestre) se  ejecutaron 324 actividades de participación ciudadana donde se contó con la participación de  32.478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Igualmente, se ejecutaron 1.304 actividades de educación ambiental  donde se contó con la participación de 150.568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Se verificaron los siguientes documentos que se encuentran en el siguiente Drive:https://drive.google.com/drive/folders/1AAYoc1jnjzRXTdBY47ZRUDf9W6858-fd     
1. Plan de trabajo de Participación de  Gestor Ambiental de Usaquén. 
2. Planes de trabajo de Educación Ambiental: a. Aula Ambiental Parque Distrital Ecológico de Montaña Mirador de los Nevados, b. Parque Distrital Ecológico de Montaña Soratama, c. Territorio, Caminatas y TIC; d.  Aula Ambiental Reserva Distrital de Humedal Santa María del Lago, e. Parque Distrital Ecológico de Montaña Entrenubes, f.Parque Distrital Ecológico de Montaña Entrenubes - Sector Juan Rey.
3. Registros de las actividades de participación y educación ambiental: a. acta de reunión (28. 03.2022), cuyo objeto fue: Formatos aplicables al procedimiento, Solicitud de vehículos y apoyo bachilleres, - Informe de escenarios y solicitudes. b. Memoria de reunión del Consejo Local PYBAP- Proyecto de Protección y Bienestar Animal (09.02.2022), c. Acta de mesa de arbolado (11.02.2022), d. acta del Consejo Local de Gestión del Riesgo y Cambio Climático CLGRCC (24.02.2022), e,  Accion pedagógica "Protección del agua" (24.03.2022), f. Constancia de Educación Ambiental Estructura Ecológica Principal - Cerros Orientales en Aula Ambiental Soratama (08.02.2022), Cuento Ancestral: MAMÁ AVÓ” Celebración Día Mundial de los Humedales (17.02.2022), Tráfico de fauna y flora (01.02.2022),  separación y manejo de residuos sólidos (19.02.2022), Sensibilización: Protección y Bienestar Animal (25.01.2022), Comisión Ambiental Local -CAL (21.04.2022).
Se recomienda realizar un informes mensuales por cada plan de trabajo de participación y educación ambiental,  que incluya las actividades programadas y  los avances logrados, en el que se señale el nombre del archivo donde está la evidencia correspondiente. Igualmente, se adjunte al drive, un número cronológico y el nombre que consta en el informe, el cual debe ser acorde al tema que incluye, debido a que algunas veces constan números, como en las actividades de educación  y hay que leer el contenido para saber de qué trata; esto para facilitar el seguimiento y control por las diferentes líneas de Defensa.
Estudiar la posibilidad de unificar o estandarizar  los formatos de soportes de los registros de las actividades de participación y educación ambiental.</t>
  </si>
  <si>
    <t>F20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</si>
  <si>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</si>
  <si>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</si>
  <si>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</si>
  <si>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</si>
  <si>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Acta de reunión de la Comisión Ambiental Local</t>
  </si>
  <si>
    <t>Durante el primer trimestre no se realizó la socialización del Plan Institucional de Participación en el marco de las Comisiones Ambientales Locales.</t>
  </si>
  <si>
    <t>Ninguno</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</si>
  <si>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</si>
  <si>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</si>
  <si>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Durante este periodo se adelantó la socialización del plan de participación en la CAL de Fontibón</t>
  </si>
  <si>
    <t>Debido a que la socialización se realizó en el mes de abril y el acta de reunión de la sesión debe ser aprobada y firmada por el Alcalde Local, no se tiene el acta final, por lo que por ahora se anexa el listado de asistencia.</t>
  </si>
  <si>
    <t>La Primera Línea de Defensa informó que socializó el Plan Institucional de Participación Ciudadana a través de las 20 Comisiones Ambientales Locales del D.C ,  en la CAL de Fontibón, faltando las demás. Igualmente, informó que debido a que la socialización se realizó en el mes de abril y a que el acta de reunión de la sesión debe ser aprobada y firmada por el Alcalde Local, no se tiene el acta final y que anexa el listado de asistencia (El cual no anexó), por tanto se tiene un 0 % de cumplimiento.
La Segunda Línea de Defensa informó que 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</si>
  <si>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F21</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</si>
  <si>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</si>
  <si>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</si>
  <si>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</si>
  <si>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Participar 100% de las ferias de servicio al ciudadano en donde sea convocada la Entidad durante la vigencia 2022</t>
  </si>
  <si>
    <t>Actas de las ferias de servicio y lista de asistencia de ciudadanos atendidos</t>
  </si>
  <si>
    <t>Subsecretaria General (Grupo Servicio a la ciudadanía)</t>
  </si>
  <si>
    <t xml:space="preserve">Durante el primer trimestre de la vigencia 2022, el grupo se Servicio a la Ciudadanía hizo presencia y &lt;asistió a las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</si>
  <si>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</si>
  <si>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El grupo de Servicio a la Ciudadanía asistió a las 18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</si>
  <si>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r>
      <rPr>
        <sz val="9"/>
        <rFont val="Calibri"/>
        <family val="2"/>
        <scheme val="minor"/>
      </rPr>
      <t>Actas de reunión y listados de asistencias de las ferias</t>
    </r>
    <r>
      <rPr>
        <u/>
        <sz val="9"/>
        <color theme="10"/>
        <rFont val="Calibri"/>
        <family val="2"/>
        <scheme val="minor"/>
      </rPr>
      <t xml:space="preserve">
https://drive.google.com/drive/folders/1TbfHdyvP6DIoO-oQcn4YuV1uq1P6RV1g?usp=sharing</t>
    </r>
  </si>
  <si>
    <t>CUMPLIENDO
100% DE LAS FERIAS CONVOCADAS EN EL PERIODO</t>
  </si>
  <si>
    <t>No se envió información</t>
  </si>
  <si>
    <t>F22</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</si>
  <si>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</si>
  <si>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Distrital</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</si>
  <si>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</si>
  <si>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</si>
  <si>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Comunicaciones internas y externas de solicitud de información o de otras actividades de coordinación ejecutadas para la presentación del Informe de rendición de cuentas Distrital
Infografías - registro fotográfico
lineamientos metodológicos distritales.</t>
  </si>
  <si>
    <t>Despacho de Secretaría.
Dirección de Planeación y Sistemas de Información Ambiental
Subdirección de proyectos y cooperación internacional</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</si>
  <si>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</si>
  <si>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</si>
  <si>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r>
      <rPr>
        <sz val="9"/>
        <rFont val="Calibri"/>
        <family val="2"/>
        <scheme val="minor"/>
      </rPr>
      <t xml:space="preserve">Documentos y soportes de las actividades en </t>
    </r>
    <r>
      <rPr>
        <u/>
        <sz val="9"/>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</si>
  <si>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Se coordinó como cabeza del sector ambiente, las acciones a que hubo lugar, para la presentación del informe de balance del Plan de Desarrollo Distrital -PDD para la rendición de cuentas de la Administración Distrital y otros insumos requeridos conforme a los lineamientos metodológicos distritales.
La Primera y Segunda Línea de Defensa informaron, en resumen que 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
Se verificaron comunicaciones internas y externas de solicitud de información y de otras actividades de coordinación ejecutadas para la presentación del Informe de rendición de cuentas Distrital, registro fotográfico y lineamientos metodológicos distritales, que se encuentran en los siguientes enlaces: https://drive.google.com/drive/folders/1TvflH9RmUK9adA0BBOaUEGBQDsCqLmpR   y    https://ambientebogota.gov.co/es/web/transparencia/informe-de-rendicion-de-cuentas-a-los-ciudadanos/-/document_library_display/qYPcwWJUMJMh/view/2875044, como las siguientes: Banner de evaluación de rendición de la cuenta, bullets para intervención de la DPSIA, ejecución de la rendición de cuenta, evaluación rendición de cuenta SDA 2021,  formulario consulta y preguntas Rendición de Cuentas 2021,  formulario evaluación Rendición Cuentas, nota de prensa y para el video de la Dirección, presentación preparación audiencia distrital, presentación rendición de la cuenta, rendición de cuentas DPSIA-SPPA-SPCI 2021, respuestas Rendición de cuentas 2021  y en redes sociales, resultado consulta y preguntas RC 2021, resultado encuesta 7 febrero2022 y resultados del formulario en línea, plan de rendición de cuenta hace parte del Plan Anticorrupción y de Atención al Ciudadano en su componente III, conforme al Decreto 124 de 2016 y su respectivo documento 'Estrategias para la construcción del plan anticorrupción y de atención al ciudadano',  eje temático: Planeación territorial y ambiente, Informe de gestión y resultados SDA 2021, rendición por directivos y Secretaría y  Rad 2022IE25586 Preguntas seleccionadas del formulario de consulta a la ciudadanía</t>
  </si>
  <si>
    <t>F23</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</si>
  <si>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</si>
  <si>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</si>
  <si>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</si>
  <si>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</si>
  <si>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 xml:space="preserve">Documento de inquietudes Dialogo </t>
  </si>
  <si>
    <t>Dirección de Planeación y Sistemas de Información Ambiental.
Dependencia según la temática.</t>
  </si>
  <si>
    <t xml:space="preserve">Con radicado 2022IE25586 se envió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</si>
  <si>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https://ambientebogota.gov.co/documents/893475/2875044/Respuestas+Rendici%C3%B3n+de+cuentas+2021.docx/967814c5-4e9e-4dd1-9f2b-8302af503d38
https://ambientebogota.gov.co/documents/893475/2875044/Respuestas+Rendici%C3%B3n+de+cuentas+2021+-+En+redes+sociales.docx/650fcd52-69d9-4973-9c9f-cae272583e03</t>
  </si>
  <si>
    <t xml:space="preserve">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</si>
  <si>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r>
      <rPr>
        <sz val="9"/>
        <rFont val="Calibri"/>
        <family val="2"/>
        <scheme val="minor"/>
      </rPr>
      <t>Respuestas Rendición de cuentas 2021 - En redes sociales y en el espacio de dialogo</t>
    </r>
    <r>
      <rPr>
        <u/>
        <sz val="9"/>
        <color theme="10"/>
        <rFont val="Calibri"/>
        <family val="2"/>
        <scheme val="minor"/>
      </rPr>
      <t xml:space="preserve">
https://drive.google.com/drive/folders/17GMzI8H0eDKMtCDtK6jcN6CaixhO-lu0</t>
    </r>
  </si>
  <si>
    <t>Se atendieron las preguntas, comentarios y/u observaciones realizadas por la ciudadanía dirigidas al sector ambiente, en el proceso de rendición de cuentas distrital 2021 , en redes sociales y en el espacio de dialogo
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Se verificaron los documentos de inquietudes Dialogo, que se encuentran en el siguiente enlace: https://drive.google.com/drive/folders/17GMzI8H0eDKMtCDtK6jcN6CaixhO-lu0; como los siguientes Rad. 2022IE25586  sobre preguntas seleccionadas del formulario de consulta a la ciudadanía para Rendición de cuentas de la SDA vigencia 2021, Respuestas Rendición de cuentas 2021 - En redes sociales, preguntas Rendición de Cuentas, Respuestas Rendición de cuentas 2021 y resultados consulta y preguntas de rendición  de cuentas 2021</t>
  </si>
  <si>
    <t>F24</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</si>
  <si>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</si>
  <si>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</si>
  <si>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No. de jornada de dialogo ciudadano y rendición de cuenta realizada de la vigencia 2021</t>
  </si>
  <si>
    <t>Una (1) jornada de dialogo ciudadano y rendición de cuenta de la vigencia 2021 efectuada.</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</si>
  <si>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</si>
  <si>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Despacho SDA
Dirección de Planeación y Sistemas de Información Ambiental
Oficina asesora de comunicaciones</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</si>
  <si>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</si>
  <si>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t>https://drive.google.com/drive/folders/1H7s0i6fkmW4cR5mpXNWHi3n3fb-N1oN-</t>
  </si>
  <si>
    <r>
      <rPr>
        <sz val="9"/>
        <rFont val="Calibri"/>
        <family val="2"/>
        <scheme val="minor"/>
      </rPr>
      <t>Soportes y evidencias de realización de la jornada de dialogo ciudadano y rendición de cuenta de la vigencia 2021 efectuada</t>
    </r>
    <r>
      <rPr>
        <u/>
        <sz val="9"/>
        <color theme="10"/>
        <rFont val="Calibri"/>
        <family val="2"/>
        <scheme val="minor"/>
      </rPr>
      <t xml:space="preserve">
https://drive.google.com/drive/folders/1CyOex4uD4KmmX6KApFeQ1jTnrhWh1jov</t>
    </r>
  </si>
  <si>
    <t>3.  Responsabilidad</t>
  </si>
  <si>
    <t>F25</t>
  </si>
  <si>
    <t>Elaborar flash informativos disciplinarios a fin de dar a conocer a los servidores públicos a la SDA asuntos preventivos en materia disciplinaria.</t>
  </si>
  <si>
    <t>Porcentaje de elaboración de los flash informativo disciplinario</t>
  </si>
  <si>
    <t>(No. de flash informativo elaborado / No. de flash informativo programado) x 100</t>
  </si>
  <si>
    <t>100% de elaboración de los flash informativo disciplinario conforme a la programación de la vigencia 2022</t>
  </si>
  <si>
    <t>Comunicaciones electrónicas en las que se divulgan los Flash Informativos</t>
  </si>
  <si>
    <t>Oficina de Control Disciplinario Interno</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</si>
  <si>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disciplinaras y sus sanciones en cada ley y el 28 de enero de 2022 sobre faltas relacionadas con la intervención politica.</t>
  </si>
  <si>
    <t>3 flash disciplinario</t>
  </si>
  <si>
    <t>https://drive.google.com/drive/folders/1m58TzXkF1H8cU40XsMGPelaDYao82RMK</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</si>
  <si>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disciplinarias y sus sanciones en cada ley y el 28 de enero de 2022 sobre faltas relacionadas con la intervención politica.</t>
  </si>
  <si>
    <r>
      <rPr>
        <sz val="9"/>
        <rFont val="Calibri"/>
        <family val="2"/>
        <scheme val="minor"/>
      </rPr>
      <t>Piezas graficas y correo enviado</t>
    </r>
    <r>
      <rPr>
        <u/>
        <sz val="9"/>
        <color theme="10"/>
        <rFont val="Calibri"/>
        <family val="2"/>
        <scheme val="minor"/>
      </rPr>
      <t xml:space="preserve">
https://drive.google.com/drive/folders/1m58TzXkF1H8cU40XsMGPelaDYao82RMK</t>
    </r>
  </si>
  <si>
    <t>Durante el mes de Abril del 2022 fue remitido de manera masiva a los correos institucionales de funcionarios y contratistas el flash disciplinario del día 29 del mismo mes sobre, “la ley 1010 de 2006, Tramites de queja de acoso laboral ante la Oficina de Control Disciplinario Interno”.</t>
  </si>
  <si>
    <t>4 FLASH DISCIPLINARIO</t>
  </si>
  <si>
    <t>https://drive.google.com/drive/u/1/folders/1Mq6SgDBTPfgl9XzDoTaeVJbUi-HA3qAe</t>
  </si>
  <si>
    <t>Dimensión 1. Talento Humano
Dimensión 3. Gestión con Valores para Resultados
Dimensión 3. Direccionamiento Estratégico y Planeación</t>
  </si>
  <si>
    <t>•  Servicio al ciudadano</t>
  </si>
  <si>
    <r>
      <t>4.</t>
    </r>
    <r>
      <rPr>
        <sz val="9"/>
        <color theme="1"/>
        <rFont val="Arial"/>
        <family val="2"/>
      </rPr>
      <t xml:space="preserve">   </t>
    </r>
    <r>
      <rPr>
        <b/>
        <sz val="9"/>
        <color theme="1"/>
        <rFont val="Arial"/>
        <family val="2"/>
      </rPr>
      <t>ATENCIÓN AL CIUDADANO</t>
    </r>
  </si>
  <si>
    <t>1. Estructura administrativa y direccionamiento estratégico</t>
  </si>
  <si>
    <t>F26</t>
  </si>
  <si>
    <t>Realizar visitas de seguimiento al servicio prestado en los diferentes puntos de atención presenciales de la SDA.</t>
  </si>
  <si>
    <t>Realización de visitas de seguimiento al servicio prestado por la SDA</t>
  </si>
  <si>
    <t>No. de visitas de seguimiento al servicio prestado realizadas</t>
  </si>
  <si>
    <t>4 visitas de seguimiento en el primer cuatrimestre, 4 visitas en el segundo y 3 visitas en tercer cuatrimestre del 2022</t>
  </si>
  <si>
    <t>Actas de visita seguimiento a los puntos de atención</t>
  </si>
  <si>
    <t>Subsecretaria General
(Equipo servicio a la ciudadanía)</t>
  </si>
  <si>
    <t>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</si>
  <si>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t>https://drive.google.com/drive/u/0/folders/1fwyZ6wRXyg-U9BM4rz1eeyJgNpxVp_I1</t>
  </si>
  <si>
    <t>Se sobre 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</si>
  <si>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r>
      <rPr>
        <sz val="9"/>
        <rFont val="Calibri"/>
        <family val="2"/>
        <scheme val="minor"/>
      </rPr>
      <t>Acta de reunión y relación de asistencia</t>
    </r>
    <r>
      <rPr>
        <u/>
        <sz val="9"/>
        <color theme="10"/>
        <rFont val="Calibri"/>
        <family val="2"/>
        <scheme val="minor"/>
      </rPr>
      <t xml:space="preserve">
https://drive.google.com/drive/folders/15dWFZNsD9dILw-FffoHbIuB4P95WjFKX?usp=sharing</t>
    </r>
  </si>
  <si>
    <t>Durante el primer cuatrimestre de la vigencia 2022, se  realizaron 28 de visitas  (seguimiento) de cades la los puntos Super Cade CAD (3) , Suba (3), Bosa (3), Américas (3), Toberín (3), Engativá (3), Manitas (3) Fontibón (3), y (4) Calle 13, en estas visitas se verificó que el servicio se esta prestando acorde con la Politica Publica Distrital de Servicio a la Ciudadanía</t>
  </si>
  <si>
    <t>De acuerdo con lo informado por la primera línea de defensa, se realizaron 28 visitas de seguimiento al servicio prestado en los diferentes puntos de atención presenciales de la SDA, se tenían programadas 4 visitas de seguimiento en el primer cuatrimestre, según reporte de segunda línea esta meta se encuentra sobre ejecutada. Se verificaron actas de reunión de las 19 visitas reportadas de enero a  marzo  en la ruta: https://drive.google.com/drive/folders/15dWFZNsD9dILw-FffoHbIuB4P95WjFKX?usp=sharing y las demás se observaron en carpeta compartida remitida vía correo electrónica el día 09 de mayo de 2022, correspondientes a 9 realizadas en el mes de abril de 2022.</t>
  </si>
  <si>
    <t>2. Fortalecimiento de los canales de atención</t>
  </si>
  <si>
    <t>F27</t>
  </si>
  <si>
    <t>Implementar acciones del  modelo de servicio al ciudadano para la SDA, acorde a los lineamientos dados por la Secretaria General.</t>
  </si>
  <si>
    <t>Porcentaje de implementación del modelo de servicio al ciudadano para la SDA</t>
  </si>
  <si>
    <t>(No. De actividades implementadas del  modelo de servicio de la SDA / No. De actividades programadas del modelo de servicio de la SDA conforme al plan de acción para la vigencia 2022 ) x 100</t>
  </si>
  <si>
    <t>Implementar el 90% de las acciones propuestas por el modelo de servicio de la SDA, a diciembre de 2022.</t>
  </si>
  <si>
    <t>Matriz de seguimiento a la implementación del modelo de servicio</t>
  </si>
  <si>
    <t>Durante el primer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</si>
  <si>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https://drive.google.com/drive/u/0/folders/1GeBqCiFRY25pq3P6UN2m_1UBYw50FAkp</t>
  </si>
  <si>
    <t>Durante el primer trimestre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Y 9) Desarrollo e implementacion  de un Chatbot para la pagina web de la entidad.</t>
  </si>
  <si>
    <r>
      <rPr>
        <sz val="9"/>
        <rFont val="Calibri"/>
        <family val="2"/>
        <scheme val="minor"/>
      </rPr>
      <t>Matriz implementación modelo de servicio</t>
    </r>
    <r>
      <rPr>
        <u/>
        <sz val="9"/>
        <color theme="10"/>
        <rFont val="Calibri"/>
        <family val="2"/>
        <scheme val="minor"/>
      </rPr>
      <t xml:space="preserve">
https://drive.google.com/drive/folders/12WCgDtCI8QjIKT8sJdMnHa5kV5qwJHHV</t>
    </r>
  </si>
  <si>
    <t>CUMPLIENDO
33%</t>
  </si>
  <si>
    <t>Durante el primer cuatrimestre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</si>
  <si>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3. Talento Humano</t>
  </si>
  <si>
    <t>F28</t>
  </si>
  <si>
    <t>Realizar actividades de entrenamiento a los servidores del grupo servicio a la ciudadanía, en cumplimiento a la política distrital de servicio al ciudadano.</t>
  </si>
  <si>
    <t>Cumplimiento del número de entrenamientos al personal de servicio a la ciudadanía</t>
  </si>
  <si>
    <t>No. de entrenamientos realizados durante la vigencia 2022</t>
  </si>
  <si>
    <t>30 entrenamientos para el personal de servicio al ciudadano y correspondencia.</t>
  </si>
  <si>
    <t>Actas de entrenamientos al grupo de servicio a la ciudadanía</t>
  </si>
  <si>
    <t>Durante el primer trimestre de 2022 , se llevaron a cabo 13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</si>
  <si>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https://drive.google.com/drive/u/0/folders/1Viv6fpGJe5bz0HAEqBouCINBA0tKcwUH</t>
  </si>
  <si>
    <t>Se realizaron 13 entrenamientos para el personal de servicio al ciudadano y correspondencia en las siguientes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</si>
  <si>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r>
      <rPr>
        <sz val="9"/>
        <rFont val="Calibri"/>
        <family val="2"/>
        <scheme val="minor"/>
      </rPr>
      <t>Acta de reunión y relación de asistencia</t>
    </r>
    <r>
      <rPr>
        <u/>
        <sz val="9"/>
        <color theme="10"/>
        <rFont val="Calibri"/>
        <family val="2"/>
        <scheme val="minor"/>
      </rPr>
      <t xml:space="preserve">
https://drive.google.com/drive/folders/17biC_U6hCnWkYXHOAQ4UVjl1HJkcMtuQ?usp=sharing</t>
    </r>
  </si>
  <si>
    <t>CUMPLIENDO
43%</t>
  </si>
  <si>
    <t>Durante el primer cuatrimestre de 2022 , se llevaron a cabo 17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aire, forest, radicación, modulo de cualificación por parte de la Secretaria General.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</si>
  <si>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4. Normativo y procedimental</t>
  </si>
  <si>
    <t>F29</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</si>
  <si>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</si>
  <si>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</si>
  <si>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(No. de PQRSF con seguimiento a la oportunidad de respuesta / No. total de PQRSF ingresadas a la entidad) x 100
No. de informes mensuales de seguimiento a la atención de PQRSF, durante la vigencia 2022.</t>
  </si>
  <si>
    <t xml:space="preserve">100% de los PQRSF que ingresan a la entidad con seguimiento semanal.
Un (1) informe mensual de la gestión y a la atención de las PQRSF realizado y publicado. </t>
  </si>
  <si>
    <t>Comunicaciones electrónico de alertas semanales a los diferentes procesos.
Informe mensual de la gestión y a la atención de las PQRSF realizado y publicado.</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</si>
  <si>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</si>
  <si>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</si>
  <si>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</si>
  <si>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9"/>
        <rFont val="Calibri"/>
        <family val="2"/>
        <scheme val="minor"/>
      </rPr>
      <t>Relación Resumen PQR Primer trimestre</t>
    </r>
    <r>
      <rPr>
        <u/>
        <sz val="9"/>
        <color theme="10"/>
        <rFont val="Calibri"/>
        <family val="2"/>
        <scheme val="minor"/>
      </rPr>
      <t xml:space="preserve">
https://drive.google.com/drive/folders/1X0MoLIF4fUs_Ja_oVtw_gI_87H06r8TI</t>
    </r>
  </si>
  <si>
    <t>CUMPLIENDO
27%</t>
  </si>
  <si>
    <t xml:space="preserve">Durante el primer cuatrimestre de 2022, se llevó a cabo seguimiento a 7.276 PQR´S registradas ante la Entidad, así: 1556 en enero, 1808 en febrero , 2142 en marzo y abril 1770;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68% recibió respuesta dentro de los términos de ley  y  el 25% restante  se encuentra en termino para dar respuesta en los meses de mayo y junio de 2022 y el 8% de las peticiones fueron contestadas fuera de termino.
</t>
  </si>
  <si>
    <t>Evidencia: https://ambientebogota.gov.co/es/web/transparencia/informe-de-pqrs
Drive:
https://drive.google.com/drive/u/0/folders/1KQbJlg3H9imIDp4R9dgDJBih_3Ajee3K</t>
  </si>
  <si>
    <t>5. Relacionamiento con el ciudadano</t>
  </si>
  <si>
    <t>F30</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</si>
  <si>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</si>
  <si>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</si>
  <si>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</si>
  <si>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</si>
  <si>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 xml:space="preserve">Informes de percepción y satisfacción ciudadana mensual </t>
  </si>
  <si>
    <t>Durante el primer trimestre de la vigencia 2022 se aplicaron un total de  9.057 encuestas a través de los canales de atención presencial (2240)  telefónico (6269) y virtual (548),  los cuales respondieron a la pregunta ¿se encuentra satisfecho con el servicio prestado? y se obtuvo de esta manera un porcentaje de satisfacción promedio de  94,6%, así: un 100% de satisfacción mediante el canal presencial, un 100% en el canal telefónico y un 84% en el canal virtual</t>
  </si>
  <si>
    <t>https://drive.google.com/drive/u/0/folders/1oU8FS4axXvMj6lVAO57Cj-7-EjFSKbDA</t>
  </si>
  <si>
    <t>Producto de la aplicación de 9.057 encuestas, se obtuvo un porcentaje de satisfacción promedio de  94,6%, representado en un 100% de satisfacción mediante el canal presencial, un 100% en el canal telefónico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</si>
  <si>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https://drive.google.com/drive/folders/13SD2WeDvyahKuRREw7IopozERbNJL7WR</t>
    </r>
  </si>
  <si>
    <t>CUMPLIENDO
94,6%</t>
  </si>
  <si>
    <t>Durante el primer cuál trimestre de la vigencia 2022 se aplicaron un total de  12.411 encuestas a través de los canales de atención presencial (3595)  telefónico (8164) y virtual (652),  los cuales respondieron a la pregunta ¿se encuentra satisfecho con el servicio prestado? y se obtuvo de esta manera un porcentaje de satisfacción promedio de  95,3%, así: un 99,9% de satisfacción mediante el canal presencial, un 100% en el canal telefónico y un 86% en el canal virtual</t>
  </si>
  <si>
    <t>F31</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</si>
  <si>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</si>
  <si>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</si>
  <si>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 de solicitudes recibidas por el defensor del ciudadano de la SDA) x 100</t>
  </si>
  <si>
    <t>Atender el 100% de las solicitudes reiteradas allegadas al defensor del Ciudadano</t>
  </si>
  <si>
    <t>Informe de gestión del Defensor del Ciudadano</t>
  </si>
  <si>
    <t>Defensor del Ciudadano</t>
  </si>
  <si>
    <t>Durante el primer trimestre de 2022 , se recibieron  35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razón por la cual no se puede evidenciar a corte del primer trimestre</t>
  </si>
  <si>
    <t>https://drive.google.com/drive/u/0/folders/1WOlVgP4mrre8KVDyu8ZvtEvfy5QLiQrO</t>
  </si>
  <si>
    <t>35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por lo cual se verá reflejado en el próximo monitoreo.</t>
  </si>
  <si>
    <r>
      <rPr>
        <sz val="9"/>
        <rFont val="Calibri"/>
        <family val="2"/>
        <scheme val="minor"/>
      </rPr>
      <t>Formato registro y control de servicio Defensor</t>
    </r>
    <r>
      <rPr>
        <u/>
        <sz val="9"/>
        <color theme="10"/>
        <rFont val="Calibri"/>
        <family val="2"/>
        <scheme val="minor"/>
      </rPr>
      <t xml:space="preserve">
https://drive.google.com/drive/folders/1VgXWkf9BcOQCUT-RsGYrhSTxuG9czlop</t>
    </r>
  </si>
  <si>
    <t>Durante el primer cuatrimestre de 2022 , se recibieron  52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mes vencido,  razón por la cual no se puede evidenciar a corte del primer trimestre</t>
  </si>
  <si>
    <t>Se observó  35 solicitudes mediante el correo del defensor del ciudadano, las cuales fueron radicadas en el Sistema Forest y remitida al  grupo de Peticiones, quejas y Reclamos, para lo cual se aportaron Informes de gestión del Defensor del Ciudadano de los meses enero, febrero y marzo disponibles en la ruta: https://drive.google.com/drive/folders/1VgXWkf9BcOQCUT-RsGYrhSTxuG9czlop, respecto al mes de abril se informe que se recibieron 17 solicitudes para un total de 52, sin embargo no se aportan soportes para su verificación.</t>
  </si>
  <si>
    <r>
      <t>Dimensión 5:</t>
    </r>
    <r>
      <rPr>
        <sz val="9"/>
        <color theme="1"/>
        <rFont val="Arial"/>
        <family val="2"/>
      </rPr>
      <t xml:space="preserve"> Información y Comunicación
Dimensión 7: Control Interno</t>
    </r>
  </si>
  <si>
    <r>
      <t>•</t>
    </r>
    <r>
      <rPr>
        <sz val="7"/>
        <color theme="1"/>
        <rFont val="Arial"/>
        <family val="2"/>
      </rPr>
      <t xml:space="preserve">  </t>
    </r>
    <r>
      <rPr>
        <sz val="9"/>
        <color theme="1"/>
        <rFont val="Arial"/>
        <family val="2"/>
      </rPr>
      <t>Transparencia y Acceso a la Información Pública
•  Gestión Documental
•  Control Interno</t>
    </r>
  </si>
  <si>
    <t>5. TRANSPARENCIA Y ACCESO A LA INFORMACIÓN PÚBLICA</t>
  </si>
  <si>
    <t>1. Lineamientos Transparencia Activa</t>
  </si>
  <si>
    <t>F32</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</si>
  <si>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</si>
  <si>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</si>
  <si>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</si>
  <si>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</si>
  <si>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</si>
  <si>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Se publicó toda la información relacionada a la ley 1712 de transparencia y acceso a la información solicitada por las dependencias.
Se publicaron trámites de autoliquidación, documentos, formularios y se desmontaron imágenes, auto 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</si>
  <si>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</si>
  <si>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</si>
  <si>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</si>
  <si>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Se continuó publicando la información relacionada a la ley 1712 de transparencia y acceso a la información solicitada por las dependencias durante el mes de Abril de 2022 y registradas en la mesa de servicios de la SDA.</t>
  </si>
  <si>
    <t>https://drive.google.com/drive/folders/1LALsaHdawKcJ3h-3zmmMbkZfzw6ea62_</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</si>
  <si>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los cuales están disponibles en la ruta: https://drive.google.com/drive/folders/1LALsaHdawKcJ3h-3zmmMbkZfzw6ea62_</t>
  </si>
  <si>
    <t>F33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</si>
  <si>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</si>
  <si>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</si>
  <si>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No. de datos abiertos gestionados y publicados en las plataformas  Distrital y Nacional</t>
  </si>
  <si>
    <t xml:space="preserve">3 nuevos datos abiertos gestionados en la plataforma Distrital y Nacional. 
55 datasets mantenidos y actualizados en la plataforma Distrital y Nacional. </t>
  </si>
  <si>
    <t>Actas de reunión.
Datos abiertos publicados en la plataforma Distrital y Nacional</t>
  </si>
  <si>
    <t>F34</t>
  </si>
  <si>
    <t>Realizar seguimiento especial a los pasivos exigibles, reservas y saneamiento contable</t>
  </si>
  <si>
    <t>Seguimientos realizados a los pasivos exigibles, reservas y saneamiento contable</t>
  </si>
  <si>
    <t>No. de Informes de seguimiento especial a los pasivos exigibles, reservas y saneamiento contable realizados</t>
  </si>
  <si>
    <t>Un (1) informe de seguimiento especial a los pasivos exigibles, reservas y saneamiento contable realizado.</t>
  </si>
  <si>
    <t>Informes de seguimiento
Comunicaciones internas de seguimiento</t>
  </si>
  <si>
    <t>2. Lineamientos Transparencia Pasiva</t>
  </si>
  <si>
    <t>F35</t>
  </si>
  <si>
    <t>Realizar asignación y seguimiento a las solicitudes de acceso a la información.</t>
  </si>
  <si>
    <t>Porcentaje de asignación de las solicitudes de acceso a la información</t>
  </si>
  <si>
    <t>(No. de solicitudes de acceso de información asignadas, con seguimiento y publicadas / No. total de solicitudes de acceso de información ingresadas a la entidad) x 100</t>
  </si>
  <si>
    <t>Asignar el 100% de solicitudes de acceso a la información generadas por parte de la ciudadanía en la vigencia 2022</t>
  </si>
  <si>
    <t>Informe de acceso a la Información</t>
  </si>
  <si>
    <t>Durante el primer trimestre de 2022 ,  se asignaron 25  solicitudes de acceso a la información recepcionadas por la Secretaría Distrital de Ambiente a través de sus canales de atención de las cuales se realizó seguimiento y se publicaron 25, así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</si>
  <si>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</si>
  <si>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así 12 en enero, 13 en febrero.
Se publican en la sede electrónica de la SDA en Transparencia/Inicio/4. Planeación, presupuesto e Informes/4.10. Informes trimestrales sobre acceso a información, quejas y reclamos/Informe de Acceso a la información</t>
  </si>
  <si>
    <r>
      <rPr>
        <sz val="9"/>
        <rFont val="Arial"/>
        <family val="2"/>
      </rPr>
      <t>Informe de acceso</t>
    </r>
    <r>
      <rPr>
        <u/>
        <sz val="9"/>
        <color theme="10"/>
        <rFont val="Arial"/>
        <family val="2"/>
      </rPr>
      <t xml:space="preserve">
https://drive.google.com/drive/folders/1PhDmJNZm3mR0sn-o9-BbKc2nOdBb9QHI</t>
    </r>
  </si>
  <si>
    <t>CUMPLIENDO
100% DE LAS SOLICITUDES DE ACCESO EN EL PERIODO</t>
  </si>
  <si>
    <t>3.Elaboración de los Instrumentos de Gestión de la Información</t>
  </si>
  <si>
    <t>F36</t>
  </si>
  <si>
    <t>Actualizar el registro de activos de información e Índice de información clasificada y reservada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</si>
  <si>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</si>
  <si>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</si>
  <si>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</si>
  <si>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 de las dependencias de la SDA.</t>
  </si>
  <si>
    <t>Dirección de Planeación y Sistemas de Información Ambiental
Dirección de Gestión Corporativa</t>
  </si>
  <si>
    <t>F37</t>
  </si>
  <si>
    <t>Gestionar la aprobación de la Tabla de Retención Documental ante el Archivo Distrital.</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</si>
  <si>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</si>
  <si>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</si>
  <si>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</si>
  <si>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 xml:space="preserve">Comunicación externa al Consejo Distrital de Archivos de solicitud de información y de envío de ajustes atendidos.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</si>
  <si>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</si>
  <si>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 xml:space="preserve">Oficios registrados en el sistema de correspondencia FOREST, y soportes reposan en el archivo de gestión del profesional del proceso de Gestión Documental. </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</si>
  <si>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</si>
  <si>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r>
      <rPr>
        <sz val="9"/>
        <rFont val="Calibri"/>
        <family val="2"/>
        <scheme val="minor"/>
      </rPr>
      <t>Memorandos</t>
    </r>
    <r>
      <rPr>
        <u/>
        <sz val="9"/>
        <color theme="10"/>
        <rFont val="Calibri"/>
        <family val="2"/>
        <scheme val="minor"/>
      </rPr>
      <t xml:space="preserve">
https://drive.google.com/drive/folders/13eyxaXWwGEtCaGu7BqdmyipHMPXW3-b_</t>
    </r>
  </si>
  <si>
    <t>EN EJECUCIÓN
10%</t>
  </si>
  <si>
    <t>F38</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</si>
  <si>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</si>
  <si>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</si>
  <si>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</si>
  <si>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</si>
  <si>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Proyecto de resolución
Comunicaciones
Actas de reunión y listados de asistencias
Correos electrónicos</t>
  </si>
  <si>
    <t xml:space="preserve">Dirección de Planeación y Sistemas de Información Ambiental
Oficina Asesora de Comunicaciones
Subsecretaria General (Transparencia)
</t>
  </si>
  <si>
    <t>5. Monitoreo al Acceso a la información pública</t>
  </si>
  <si>
    <t>F39</t>
  </si>
  <si>
    <t xml:space="preserve">Realizar seguimiento al cumplimiento del esquema de publicación de la información de la SDA. </t>
  </si>
  <si>
    <t xml:space="preserve">Seguimiento realizados a la ejecución del esquema </t>
  </si>
  <si>
    <t>No. de seguimiento realizados a la ejecución del esquema (/ 1 Seguimiento realizados a la ejecución del esquema ) x 100</t>
  </si>
  <si>
    <t>(Un (1) seguimiento cada cuatrimestre</t>
  </si>
  <si>
    <t>Matriz actualizada de seguimiento de conformidad con el esquema de publicación 
Comunicaciones internas de seguimiento</t>
  </si>
  <si>
    <t>Subsecretaria General (Transparencia)</t>
  </si>
  <si>
    <t xml:space="preserve">Para efectos de mantener actualizado el índice de transparencia y acceso a la información del ITA de la procuraduría, se realizó memorando para la DPSIA mediante radicado  2022IE19190  en cumplimiento a la Circular No. 001 de 2022 la solicitud de la implementación dentro del botón de transparencia en la sección CONOCE, PROPONE Y PRIORIZA, se radicó oficio mediante numero 2022IE67675 sobre reporte de estudios, investigaciones y publicaciones para ciudadanos, usuarios y grupos de interés, mediante radicado 2022IE70443 a todas las áreas de la entidad, se envió a la dirección legal oficio requiriendo información sobre asociaciones y agremiaciones a las que pertenece la entidad, se radicó Memorando mediante numero 2022IE70491 a la dirección de gestión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realizó el documento DTS, el cual se requiere la revisión de la dirección legal, se tiene previsto adelantar con el área de políticas y la DPSIA la creación del "menú participa" del  ITA y proyectar memorando para las áreas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</si>
  <si>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</si>
  <si>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</si>
  <si>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reuniones de trabajo para ajustes y correcciones al proyecto de resolución y la elaboración del DTS como soporte para el proyecto de Resolución.
En tal sentido, hasta que se cuente con el esquema de publicación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</si>
  <si>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</si>
  <si>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F40</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</si>
  <si>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 tic No. 1519 de 2020.</t>
  </si>
  <si>
    <t>Capacitaciones sobre la producción y publicación de documentos accesibles en la sede electrónica de la SDA, conforme la Resolución 1519 de 2020</t>
  </si>
  <si>
    <t>N° de capacitaciones realizadas / N° de capacitaciones programadas.</t>
  </si>
  <si>
    <t>4 capacitaciones con las dependencias de la SDA</t>
  </si>
  <si>
    <t xml:space="preserve">Actas de reunión y asistencia
</t>
  </si>
  <si>
    <t>Dirección de Planeación y Sistemas de Información Ambiental
Oficina asesora de comunicaciones</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</si>
  <si>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</si>
  <si>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boletín interno Para estar en Ambiente #12 🌿De lunes 18 a domingo 24 abril de 2022</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</si>
  <si>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días 19, 21 y 22 de abril sobre temas de criterios de accesibilidad.</t>
  </si>
  <si>
    <r>
      <rPr>
        <sz val="9"/>
        <rFont val="Calibri"/>
        <family val="2"/>
        <scheme val="minor"/>
      </rPr>
      <t>Radicado 2022IE79984, correo electrónico, pieza divulgativa y boletín interno disponibles en</t>
    </r>
    <r>
      <rPr>
        <u/>
        <sz val="9"/>
        <color theme="10"/>
        <rFont val="Calibri"/>
        <family val="2"/>
        <scheme val="minor"/>
      </rPr>
      <t xml:space="preserve">
https://drive.google.com/drive/folders/1yiAcb8vEf5RLxvQ3FX0Hpqq6MMDEErdH</t>
    </r>
  </si>
  <si>
    <t>POR INICIAR
0%</t>
  </si>
  <si>
    <t>Se realizaron tres jornadas de capacitación el martes 19 de abril "Taller introductorio a contenidos digitales",  la segunda jueves 21 de abril "Taller de documentos digitales accesibles", Y la tercera fue el viernes 22 de abril "Taller de profundización en criterios de accesibilidad". Se adjuntan listados de asistencia, correo y documento presentación</t>
  </si>
  <si>
    <t>https://drive.google.com/drive/folders/1yiAcb8vEf5RLxvQ3FX0Hpqq6MMDEErdH</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</si>
  <si>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t>
  </si>
  <si>
    <t>F41</t>
  </si>
  <si>
    <t xml:space="preserve">Diseñar e implementar una estrategia de promoción o divulgación de la sección de transparencia y acceso a la información publica de la sede electrónica de la SDA, dirigida a la ciudadanía y a la Entidad. </t>
  </si>
  <si>
    <t>Divulgación de la sección de transparencia y acceso a la información publicada la sede electrónica de la SDA</t>
  </si>
  <si>
    <t>No. De actividades de divulgación de la sección de transparencia y acceso a la información publica realizadas</t>
  </si>
  <si>
    <t>Una (1) actividad de promoción o divulgación de la sección de transparencia y acceso a la información publica a usuarios internos y externos una vez cada cuatrimestre</t>
  </si>
  <si>
    <t>Actividades de divulgación
Comunicaciones, link informativo
Correos electrónicos</t>
  </si>
  <si>
    <t xml:space="preserve">En el mes de febrero el día 14 se diseño, elaboró y revisó el cronograma de sensibilizaciones "participa dentro de las jornadas de sensibilización de transparencia y acceso a la información pública" a lo cual se divulgó con todas las áreas de la entidad y se definieron  los temas que se van a desarrollar.   se realizaron 2 flash informativos.             Para el mes de marzo se realizó la primera sensibilización : ¿Dónde ubicamos la transparencia y acceso a la información publica?  de manera virtual con la participación de funcionarios y contratistas. se realizaron 2 flash informativos de divulgación.  </t>
  </si>
  <si>
    <t xml:space="preserve"> cumplido en un 30%</t>
  </si>
  <si>
    <t>4 flash informativos, 1  flash publicitario de divulgación de temas de sensibilizaciones.1  presentación de la sensibilización con evidencia de asistencia y una acta https://drive.google.com/drive/folders/1dYowMb2BIbNwvMt396SPrI1jKJ0Od-fB?usp=sharing</t>
  </si>
  <si>
    <t>Se elaboró la estrategia de promoción y divulgación mediante un cronograma de sensibilizaciones de transparencia y acceso a la información pública y la realización de flash informativos de divulgación.  
Se implementó la estrategia mediante el envío de 4 flash informativos, 1  flash publicitario de divulgación de temas de sensibilizaciones y una sensibilización denominada ¿Dónde ubicamos la transparencia y acceso a la información publica?</t>
  </si>
  <si>
    <r>
      <rPr>
        <sz val="9"/>
        <rFont val="Calibri"/>
        <family val="2"/>
        <scheme val="minor"/>
      </rPr>
      <t xml:space="preserve">Actas de reunión
Flash informativos
Pantallazos evidencia de capacitación
</t>
    </r>
    <r>
      <rPr>
        <u/>
        <sz val="9"/>
        <color theme="10"/>
        <rFont val="Calibri"/>
        <family val="2"/>
        <scheme val="minor"/>
      </rPr>
      <t>https://drive.google.com/drive/folders/1Jrp92rdbaCA9ZWtKaSwgtNigM2gacM6R</t>
    </r>
  </si>
  <si>
    <t>Se observó que se adelantó una (1) actividad de promoción o divulgación de la sección de transparencia y acceso a la información publica a usuarios internos y externos para el primer cuatrimestre, de la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t>
  </si>
  <si>
    <t>F42</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</si>
  <si>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</si>
  <si>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</si>
  <si>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</si>
  <si>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</si>
  <si>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 Correos electrónicos</t>
  </si>
  <si>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</si>
  <si>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</si>
  <si>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</si>
  <si>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</si>
  <si>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9"/>
        <rFont val="Calibri"/>
        <family val="2"/>
        <scheme val="minor"/>
      </rPr>
      <t xml:space="preserve">Plan de trabajo, diagnósticos, propuestas de mejoras y actas de reunión disponibles en </t>
    </r>
    <r>
      <rPr>
        <u/>
        <sz val="9"/>
        <color theme="10"/>
        <rFont val="Calibri"/>
        <family val="2"/>
        <scheme val="minor"/>
      </rPr>
      <t xml:space="preserve">
https://drive.google.com/drive/folders/1dOBWv1-EAZolE9LnHefjQZaUQylMCZVG</t>
    </r>
  </si>
  <si>
    <t>EN EJECUCIÓN
33%</t>
  </si>
  <si>
    <t>Se creó un documento de mejoras principales tanto técnicas como editoriales para el portal  www.orarbo.gov.co. Se creó un documento de etiquetas para el portal oab.ambientebogota.gov.co con base en palabras clave y los criterios de marca propios del portal. Se plantearon 15 temas recomendados para reforzar la estrategia de contenidos del portal. Se desarrolló un reporte de métricas e indicadores de SEO en Google DataStudio para empezar a hacer seguimiento a las métricas de posicionamiento para  oab.ambientebogota.gov.co ambientebogota.gov.co y www.orarbo.gov.co. Se desarrollaron informes de los problemas técnicos del sitio ambientebogota.gov.co en la herramienta SEMRush y se creó un informe pormenorizado de la situación del portal www.orarbo.gov.co en Screaming Frog en Excel</t>
  </si>
  <si>
    <t>Se observó la definición de plan de trabajo para la identificación de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plan de trabajo (archivo Excel), soporte de diagnóstico del portal www.orarbo.gov.co, actas de reunión y reportes,  así misma se evidenció documento de mejoras principales tanto técnicas como editoriales para el portal  www.orarbo.gov.co, así como un reporte de métricas e indicadores de SEO en Google DataStudio para el seguimiento a las métricas de posicionamiento para  oab.ambientebogota.gov.co ambientebogota.gov.co y www.orarbo.gov.co, frente los cuales se  aportan informes de los problemas técnicos del sitio ambientebogota.gov.co en la herramienta SEMRush e informe pormenorizado de la situación del portal www.orarbo.gov.co en Screaming Frog en Excel los cuales fueron verificados en el enlace: https://drive.google.com/drive/folders/1dOBWv1-EAZolE9LnHefjQZaUQylMCZVG</t>
  </si>
  <si>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</si>
  <si>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</si>
  <si>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6. GESTIÓN DE INTEGRIDAD</t>
  </si>
  <si>
    <t>1.  Diagnóstico</t>
  </si>
  <si>
    <t>F43</t>
  </si>
  <si>
    <t>Diseñar y formular el plan de gestión de integridad de la SDA, para la vigencia 2022</t>
  </si>
  <si>
    <t>Porcentaje de formulación y aprobación del Plan de gestión de integridad</t>
  </si>
  <si>
    <t>No. de Plan de gestión de Integridad SDA 2022 formulado y aprobado</t>
  </si>
  <si>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</si>
  <si>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publicación del Plan de Gestión en la pág. web de la entidad.</t>
    </r>
  </si>
  <si>
    <t>Gestores de Integridad
Comité Institucional de Gestión y Desempeño</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</si>
  <si>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</si>
  <si>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</si>
  <si>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9"/>
        <rFont val="Arial"/>
        <family val="2"/>
      </rPr>
      <t xml:space="preserve">Acta de Comité Directivo de fecha 27 de enero de 2022.
Presentación del Plan de Acción
Publicación en la página web de la entidad  link: 
</t>
    </r>
    <r>
      <rPr>
        <u/>
        <sz val="9"/>
        <color theme="10"/>
        <rFont val="Arial"/>
        <family val="2"/>
      </rPr>
      <t>http://nuevo.ambientebogota.gov.co/web/transparencia/plan-anticorrupcion-y-de-atencion-al-ciudadano</t>
    </r>
  </si>
  <si>
    <t xml:space="preserve">Se diseñó y formuló el plan de gestión de integridad de la SDA, para la vigencia 2022, el cual fue remitido para aprobación del Comité Institucional de gestión y desempeño por correo electrónico el día 13 de enero desde la cuenta etico@ambientebogota.gov.co, </t>
  </si>
  <si>
    <r>
      <rPr>
        <sz val="9"/>
        <rFont val="Calibri"/>
        <family val="2"/>
        <scheme val="minor"/>
      </rPr>
      <t xml:space="preserve">Acta de Comité Directivo de fecha 27 de enero de 2022.
Presentación del Plan de Acción
Publicación en la página web de la entidad  link: 
</t>
    </r>
    <r>
      <rPr>
        <u/>
        <sz val="9"/>
        <color theme="10"/>
        <rFont val="Calibri"/>
        <family val="2"/>
        <scheme val="minor"/>
      </rPr>
      <t>https://drive.google.com/drive/folders/17b0782Nt1Zqj8ODNhO1iKaUr_U2QqSO1</t>
    </r>
  </si>
  <si>
    <t>Acta de Comité Directivo de fecha 27 de enero de 2022.
Presentación del Plan de Acción
Publicación en la página web de la entidad  link: http://nuevo.ambientebogota.gov.co/web/transparencia/plan-anticorrupcion-y-de-atencion-al-ciudadano</t>
  </si>
  <si>
    <t>Se diseñó y formuló el plan de gestión de integridad de la SDA, para la vigencia 2022, por los gestores de integridad, el cual se señaló que fue aprobado en el  Comité Institucional de Gestión y Desempeño, en el acta  del  27 de enero de 2022, pero la misma no se localizó, en el drive de evidencias, del siguiente enlace: https://drive.google.com/drive/folders/17b0782Nt1Zqj8ODNhO1iKaUr_U2QqSO1
No obstante, se encuentra como parte del PAAC de la vigencia 2022, publicado en el siguiente enlace https://ambientebogota.gov.co/es/web/transparencia/plan-anticorrupcion-y-de-atencion-al-ciudadano1/-/document_library_display/Y0VDqzfpYjO5/view/2737080?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3
Se recomienda incluir en el Drive de evidencias todos los soportes de las actuaciones realizadas, para facilitar el seguimiento, debido a que no se encontró el acta del 27 de enero de 2022</t>
  </si>
  <si>
    <t>2.  Implementación</t>
  </si>
  <si>
    <t>F44</t>
  </si>
  <si>
    <t>Ejecutar el plan de gestión de integridad de la SDA para la vigencia 2022</t>
  </si>
  <si>
    <t>Porcentaje de ejecución del Plan de gestión de Integridad</t>
  </si>
  <si>
    <t>(No. de actividades ejecutadas en la vigencia / No. total de actividades programadas en el Plan de gestión de Integridad 2022) x 100</t>
  </si>
  <si>
    <t>Ejecución del 100% de las acciones programadas en el Plan de gestión de integridad vigencia 2022</t>
  </si>
  <si>
    <t>Oficios, piezas divulgativas, registros de participación a las actividades ejecutadas, entre otros, según corresponda.</t>
  </si>
  <si>
    <t xml:space="preserve">ACTIVIDADES EJECUTADAS: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</si>
  <si>
    <t>1. Actas de reunión de programación de la capacitación.
2. Presentación y asistencia.
3. Presentación de la Evaluación de la gestión 2021
4. Acta de reunión Comité de Gestión y Desempeño Institucional.
5. Drive institucional- Formulario FURAG 2021-Diagnóstico MIPG 2021</t>
  </si>
  <si>
    <t>Una vez aprobado el plan de integridad se inicia la ejecución del plan de gestión de integridad de la SDA, cuyas actividades están programadas de forma cuatrimestral, por lo que se evidenciará en el siguiente monitoreo</t>
  </si>
  <si>
    <t>Acta de reunión
Piezas divulgativas
https://drive.google.com/drive/folders/1Etx53Au1RK2iOc4m8IKiV6yxhQORe4cZ</t>
  </si>
  <si>
    <r>
      <rPr>
        <b/>
        <sz val="9"/>
        <color theme="1"/>
        <rFont val="Arial"/>
        <family val="2"/>
      </rPr>
      <t>ACTIVIDADES EJECUTADAS:</t>
    </r>
    <r>
      <rPr>
        <sz val="9"/>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r>
  </si>
  <si>
    <t>1. Actas de reunión de programación de la capacitación.
2. Presentación y asistencia.
3. Presentación de la Evaluación de la gestión 2021, 3. y 4. Acta de reunión Comité de Gestión y Desempeño Institucional.
5. Drive institucional- Formulario FURAG 2021-Diagnóstico MIPG 2021</t>
  </si>
  <si>
    <t>F45</t>
  </si>
  <si>
    <t>Realizar estrategias de comunicación (por diferentes medios) y sensibilización relacionadas con la declaración de conflicto de intereses.</t>
  </si>
  <si>
    <t>Socialización sobre conflicto de intereses</t>
  </si>
  <si>
    <t>No. de socializaciones realizadas sobre la importancia de declaración de conflicto de intereses.</t>
  </si>
  <si>
    <t>Dos (2) campañas de socialización.</t>
  </si>
  <si>
    <t>Oficios, piezas divulgativas, registros de participación a las actividades ejecutadas, según corresponda.</t>
  </si>
  <si>
    <t>Programado para el  tercer cuatrimestre</t>
  </si>
  <si>
    <t xml:space="preserve">3. Generación de información </t>
  </si>
  <si>
    <t>F46</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</si>
  <si>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</si>
  <si>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</si>
  <si>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No. de encuestas de percepción  aplicadas a los servidores de la SDA, respecto a la gestión de integridad</t>
  </si>
  <si>
    <t>Una (1) encuesta de percepción aplicada a los servidores de la SDA, respecto a la gestión de integridad de la vigencia 2022</t>
  </si>
  <si>
    <t>Medio de aplicación de la encuesta.
Resultados de la aplicación de la encuesta.</t>
  </si>
  <si>
    <t>Gestores de integridad</t>
  </si>
  <si>
    <t>4. Seguimiento y evaluación</t>
  </si>
  <si>
    <t>F47</t>
  </si>
  <si>
    <t>Elaborar informe de resultados de la gestión de Integridad del 2022, presentarlo ante Comité Institucional de Gestión y Desempeño y publicarlo en la página web.</t>
  </si>
  <si>
    <t xml:space="preserve">Realización del informe de resultados de la gestión de Integridad </t>
  </si>
  <si>
    <t>No. de informes de resultados de la gestión de integridad elaborados, presentados y publicados.</t>
  </si>
  <si>
    <t>Un (1) informe de resultados de la gestión de Integridad del 2022 elaborado, presentado y publicado.</t>
  </si>
  <si>
    <t>Documento informe de resultados.
Acta del  Comité Institucional de Gestión y Desempeño. 
Solicitud de publicación y pantallazo de publicación en la web</t>
  </si>
  <si>
    <t>F48</t>
  </si>
  <si>
    <t>Realizar seguimiento cuatrimestral al plan de gestión de integridad de la SDA de la vigencia 2022</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</si>
  <si>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</si>
  <si>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</si>
  <si>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</si>
  <si>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</si>
  <si>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Se  presenta el seguimiento del primer cuatrimestre del Plan de Gestión de Integridad de la SDA de la vigencia 2022.</t>
  </si>
  <si>
    <t>Se comunica por correo electrónico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</si>
  <si>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</si>
  <si>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</si>
  <si>
    <t xml:space="preserve">Se realizó el seguimiento cuatrimestral al plan de gestión de integridad de la SDA de la vigencia 2022, como consta en el drive de evidencias del siguiente enlace: https://drive.google.com/drive/folders/1MyPcAn-8irxbD_teZ58KlV2xQzRXQ-Qj
Se comunicó por correo electrónico y por Comunicación Oficial  Interna.
Se han realizado las siguientes actividades
* Diseño de piezas comunicativas para invitar y divulgar capacitaciones sobre temas de integridad que se llevarán a cabo durante el primer semestre de 2022. En el Boletín Para estar en Ambiente # 7 del 14 al 21 de marzo de 2022, enviado por correo institucional del 14 de marzo de 2022 a todo el personal de la entidad y actas de reunión 14 de febrero, 25 de marzo y 8 abril de 2022, señaladas en el punto anterior.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MIPG: Informe de Gestión de Resultados de la Gestión de Integridad 2021. FURAG: Drive institucional, 28 de febrero de 2022. *Documento oficial de reporte remitido el 15 de marzo de 2022 a DAFP.
Se recomienda incluir en el Drive de evidencias todos los soportes de las actuaciones realizadas, para facilitar el seguimiento, </t>
  </si>
  <si>
    <t>F49</t>
  </si>
  <si>
    <t>Realizar evaluación a la aprehensión del código de integridad en la SDA.</t>
  </si>
  <si>
    <t>Aprehensión del código de integridad</t>
  </si>
  <si>
    <t>N° de evaluaciones a la aprehensión del código de
integridad realizadas / 1.</t>
  </si>
  <si>
    <t>Una (1) evaluación a la aprehensión del Código de Integridad</t>
  </si>
  <si>
    <t>Informe de resultados de la encuesta comunicados a la entidad y al CICCI.</t>
  </si>
  <si>
    <t>Programado para el segundo cuatrimestre</t>
  </si>
  <si>
    <t xml:space="preserve">Esta actividad se encuentra programada para el segundo cuatrimestre de la vigencia </t>
  </si>
  <si>
    <t>Control de cambios</t>
  </si>
  <si>
    <t xml:space="preserve">VERSIÓN </t>
  </si>
  <si>
    <t>DESCRIPCIÓN</t>
  </si>
  <si>
    <t>FECHA DE PUBLICACIÓN WEB</t>
  </si>
  <si>
    <t>Aprobado en Comité Institucional de Gestión y Desempeño Sesión No. 1 del 27 de enero de 2022</t>
  </si>
  <si>
    <t>28 de enero de 2022</t>
  </si>
  <si>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</si>
  <si>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 xml:space="preserve">Se identificó como soportes de la actividad: 
Plan de Trabajo de Conflicto de intereses
Plan de Capacitación mediante el cual se plantea como eje tematico en el Modulo "Deberes y Derechos y Prohibiciones del Servidor Público", el Subtema: Marco legal de los regímenes a los que están sujetos los servidores públicos, Derechos del servidor público, Deberes del servidor público, Prohibiciones del servidor público, Inhabilidades, Conflicto de intereses y Relación de los servidores públicos con las políticas nacionales de transparencia y anticorrupción. Se programa Capacitación en Conflicto de Intereses para el mes de noviembre de 2022. 
Se identificó correo de invitación para inscribirse en el Curso de Transparencia de la Función Publica. 
Se identificó memorando 2022IE06208 del 14 de enero de 2022, mediante el cual se remitió el borrador de la matriz del PAAC. 
El Plan de Trabajo de Conflicto de Intereses contiene un total de trece (13) actividades, de las cuales cinco (5) se programaron entre los meses de enero y marzo de 2022; es decir, el 38%, al corte del 30 de abril de 2022, se identificaron avances sobre dichas actividades; sin embargo, aunque se identificó una matriz del Plan mediante la cual tienen una columna de seguimiento, no se esta midiendo el indicador establecido en el  PAAC. Se recomienda presentar para cada seguimiento, la medición del indicador establecido. </t>
  </si>
  <si>
    <t>Se consulta la Politica Antisoborno tanto en la pagina WEB mediante link: https://ambientebogota.gov.co/es/web/transparencia/lineamientos/-/document_library_display/eVU7938nZRvM/view/2894582?_110_INSTANCE_eVU7938nZRvM_redirect=https%3A%2F%2Fambientebogota.gov.co%2Fes%2Fweb%2Ftransparencia%2Flineamientos%3Fp_p_id%3D110_INSTANCE_eVU7938nZRvM%26p_p_lifecycle%3D0%26p_p_state%3Dnormal%26p_p_mode%3Dview%26p_p_col_id%3Dcolumn-2%26p_p_col_count%3D2
De igual forma en el aplicativo ISOLUCIÓN mediante la url: http://190.27.245.106:8080/Isolucionsda/Administracion/frmFrameSet.aspx?Ruta=fi9CYW5jb0Nvbm9jaW1pZW50b1NEQS85Lzk1ZGE5NmEwNDM4MzQyZmQ5ZTg4OGQ5OGFjNjBiNjRhLzk1ZGE5NmEwNDM4MzQyZmQ5ZTg4OGQ5OGFjNjBiNjRhLmFzcA==&amp;debug=yes
Se identificó Informe de seguimiento a la Politica Antisoborno con Radicado No.  2022IE67783 del 28 de marzo de 2022, realizado por la Oficina de Control Interno,  mediante el cual se hicieron las observaciones y recomendaciones pertinentes, en torno al comportamiento de la politica al interior de la SDA.  
Se identificó remisión de la Politica Antisoborno por correo electrónico (19 de abril de 2022) y programación de capacitación para el día 3 de mayo de 2022. 
Se recomienda presentar para cada seguimiento, la medición del indicador establecido. "Porcentaje de ejecución del plan de implementación de la politica antisoborno de la SDA"</t>
  </si>
  <si>
    <t>Se documentó Matriz de Monitoreo Plan Anticorrupción y Atención al Ciudadano PAAC - Primer Cuatrimestre y se remitió para la respectiva publicación.
Se documentó de igual forma Matriz de revisión a Riesgos de Proceso y Corrupción de la SDA y se remitió para la respectiva publicación.</t>
  </si>
  <si>
    <t>Se ha realizado presencia institucional en ferias y eventos de servicio al ciudadano, organizadas por la Alcaldía Mayor de Bogotá y/u otras entidades, como lo señaló la Primera y Segunda Línea de Defensa, durante el primer trimestre de la vigencia 2022, al asistir el Grupo del Servicio a la Ciudadanía, a las ferias de Servicio convocadas por la Secretaria General, para lo cual se verificaron las actas de las ferias de servicios y relaciones de asistencia de los usuarios atendidos en el 2022, que constan en el siguiente enlace: https://drive.google.com/drive/folders/1TbfHdyvP6DIoO-oQcn4YuV1uq1P6RV1g?usp=sharing:
- Feria 21  y 22 de enero en Portal Américas
- Feria 28 y 29 de enero en Engativá
- Feria 4 y  5 de febrero en parque Ilimani
- Feria 11 y  12 de febrero en parque Recreo
- Feria 18 y  19 de febrero en Fontibón
-Feria 26 de febrero en Tunjuelito
-Feria 4 y 5 de marzo en Chapinero
-Feria 11 de marzo en Parque Alameda
-Feria 18 y 19 de marzo en Barrios Unidos
-Feria 25 y 26 de marzo en parque Verbenal
No se reportó el avance del mes de abril de 2022 por parte de la Primera y Segunda Línea de Defensa, por tanto, el índice de cumplimiento es del 25 %. El reporte del avance y las evidencias del PAAC debe ser por el cuatrimestre tanto para la Primera como la Segunda Línea de Defensa</t>
  </si>
  <si>
    <t>Se realizó una jornada de diálogo ciudadano y rendición de cuenta de la vigencia 2021, conforme a la ruta de trabajo y lineamientos metodológicos de la Administración distrital y la Veeduría Distrital.
El 18 de febrero de 2022, se realizó el dialogo ciudadano y audiencia pública de rendición de cuentas 2021, en el cual la Secretaria de Ambiente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
Se verificaron 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actas de reunión , listado de asistencia y presentaciones realizadas, que se encuentran en el siguiente enlace: https://drive.google.com/drive/folders/1CyOex4uD4KmmX6KApFeQ1jTnrhWh1jov</t>
  </si>
  <si>
    <t>De acuerdo con lo reportado por la primera y segunda línea de defensa, frente a la implementación acciones del  modelo de servicio al ciudadano para la SDA, acorde a los lineamientos dados por la Secretaria General, se observó que durante el primer trimestre de 2022 , según lo informado por la primera y segunda línea de defensa se continuó implementando 9 acciones del Modelo de Servicio a la Ciudadanía, para lo cual se aportó matriz de implementación de modelo de servicio, sin embargo, dentro de dicho documento no se observó registro de porcentajes de avance o ejecución, así como las evidencias de las actividades adelantadas.</t>
  </si>
  <si>
    <t>Se observó la realización de medición del porcentaje de satisfacción del servicio prestado por el grupo servicio a la ciudadanía, de la cual se obtuvo un 94.6% de percepción de los usuarios atendidos por los canales presencial y telefónico de la SDA, del cual se aporto documento Excel de tabulación e informes mensuales disponibles en la ruta:  https://drive.google.com/drive/folders/13SD2WeDvyahKuRREw7IopozERbNJL7WR, dicho % de medición corresponde con el  de la meta programada para los meses de enero a marzo, y en  carpeta compartida lo relacionado con el mes de abril de 2022..</t>
  </si>
  <si>
    <t>Se observó la  realización de asignación y seguimiento a las solicitudes de acceso a la información, para lo cual se aportaron informes de acceso a la Información de los meses de enero y febrero disponibles en el enlace:  https://drive.google.com/drive/folders/1PhDmJNZm3mR0sn-o9-BbKc2nOdBb9QHI los cuales se encuentran publicados en el enlace:https://ambientebogota.gov.co/es/web/transparencia/informe-de-pqrs?p_p_id=110_INSTANCE_6nLwHuCsY1JF&amp;p_p_lifecycle=0&amp;p_p_state=normal&amp;p_p_mode=view&amp;p_p_col_id=column-2&amp;p_p_col_pos=1&amp;p_p_col_count=3&amp;_110_INSTANCE_6nLwHuCsY1JF_struts_action=%2Fdocument_library_display%2Fview_file_entry&amp;_110_INSTANCE_6nLwHuCsY1JF_redirect=https%3A%2F%2Fambientebogota.gov.co%2Fes%2Fweb%2Ftransparencia%2Finforme-de-pqrs%2F-%2Fdocument_library_display%2F6nLwHuCsY1JF%2Fview%2F2825505%3F_110_INSTANCE_6nLwHuCsY1JF_advancedSearch%3Dfalse%26_110_INSTANCE_6nLwHuCsY1JF_cur2%3D1%26_110_INSTANCE_6nLwHuCsY1JF_keywords%3D%26_110_INSTANCE_6nLwHuCsY1JF_topLink%3Dhome%26p_r_p_564233524_resetCur%3Dfalse%26_110_INSTANCE_6nLwHuCsY1JF_delta2%3D20%26_110_INSTANCE_6nLwHuCsY1JF_andOperator%3Dtrue&amp;_110_INSTANCE_6nLwHuCsY1JF_fileEntryId=2825574 , incluido el informe de marzo que no estaba registrado en la carpeta compartida, en donde se observó para el primer trimestre 35  solicitudes de acceso a la información recepcionadas por la Secretaría Distrital de Ambiente a través de sus canales de atención de las cuales se realizó seguimiento y su publicación</t>
  </si>
  <si>
    <t>Se observó que se realizaron gestiones para la aprobación de la Tabla de Retención Documental ante el Archivo Distrital, frente las cuales se aportaron comunicaciones radicado No. 2022EE11778 del 24 de enero de 2022 mediante el cual se realizó presentación de la actualización de las Tablas de Retención Documental -TRD, radicado No.  2022ER37278 del 25 de febrero del Director del Archivo de Bogotá, mediante el cual se realiza  la devolución de la TRD, con el fin de realizar los respectivos ajustes, radicado 2022EE62304 del 22 de marzo de 2022, en donde se solicita la ampliación de plazo para realizar  los ajustes  sobre la propuesta de actualización de  las TRD de la SDA. y finalmente  radicado No. 2022IE86279 del 13 de abril de 2022, en donde seg{un informa la segunda línea de defensa se niega prórroga solicitada por la SDA, teniendo en cuenta que desde el año 2017 se viene realizando los ajustes, esta última comunicación no registra como soporte en el enlace de consulta: https://drive.google.com/drive/folders/13eyxaXWwGEtCaGu7BqdmyipHMPXW3-b_, así mismo, la actividad se encontraba programada para ejecutarse durante el primer cuatrimestre  de 2022, y dado lo anteriormente enunciado,  no es posible evidenciar el cumplimiento de la meta  del 100% de actividades de gestión realizadas para la aprobación de la Tabla de Retención Documental de la SDA. De igual manera, no  se observa información adicional que permita determinar como se calculó por la segunda línea de defensa el 10% de avance registrado.</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</si>
  <si>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(documento Word que se encuentra en blanco); de igual manera , se informó la realización de reuniones de trabajo para ajustes y correcciones al proyecto de resolución frente a cual se aportó documento Word acta e cual no contiene información; así mismo, al consultar PDF denominado "memorando radicado 2022IE53558"  presenta error y no fue posible su consulta; de los archivos adjuntos, (5) únicamente se pueden consultar  (2), finalmente no se evidenció soporte de informe de seguimiento programado para el primer cuatrimestre.</t>
  </si>
  <si>
    <t xml:space="preserve">Mediante la ruta drive:
 https://drive.google.com/drive/folders/1hw_GagxYxKneMF0uhfNv-GH_Ldskpw9h
Se identifican como soprte de la actividad, únicamente  los documentos de Estudios Previos debidamente firmados y correspondientes a: 
Cindy  Contreras - CESIÓN A MARIA DE LOS ANGELES LOPEZ VALBUENA-CTO SDA-CPS-20221334
Andrea Buchelly - CTO SDA-CPS-20220322
Marco Sanabria - CTO SDA-CPS-20220876
Maribel Mesa - CTO SDA-CPS-20220603
Nina Padrón - CTO SDA-CPS-20221105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</si>
  <si>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Se observó que se realizaron actividades de entrenamiento a los servidores del grupo servicio a la ciudadanía, en cumplimiento a la política distrital de servicio al ciudadano, reportando 17 actividades de 30 programadas para la vigencia y correspondencia en las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 De las mencionadas actividades se evidenciaron actas de reunión de enero a marzo disponibles en la ruta: https://drive.google.com/drive/folders/17biC_U6hCnWkYXHOAQ4UVjl1HJkcMtuQ y 4 soportes e actividades del mes de abril en información remitida por correo electrónico el  9 de mayo de 2022. Se observa que respecto a lo programado para el cuatrimestre 33% se cumplio y se realizaron actividades adicionales, frente a lo cual se obser que de 30 actividades al año se han ejecutado 17 es decir un 57% repecto al total de la vigencia</t>
  </si>
  <si>
    <t>Se observo la realización de seguimiento a la oportunidad de las PQRS  que ingresan a través de los diferentes canales de atención de la SDA, para lo cual se aporta matriz de Excel resumen de PQRS del primer cuatrimestre,  disponible en la ruta : https://drive.google.com/drive/folders/1X0MoLIF4fUs_Ja_oVtw_gI_87H06r8TI, de igual manera se observo que para los meses enero, febrero y marzo se realizó informe de evaluación mensual de la oportunidad de respuesta publicados para consulta en el enlace: https://ambientebogota.gov.co/es/web/transparencia/informe-de-pqrs, así mism se evidencian soportes de alertas semanales, no obstante no se aporta informe del mes de abril</t>
  </si>
  <si>
    <t>La Primera y Segunda línea de Defensa señalaron que se diseñó y ejecutó el Plan de Comunicaciones para la vigencia 2022 y se socializó y divulgó la gestión institucional e información de interés, a través de los canales internos -organizacional y  externos- informativo de la entidad, como consta en los informes mensuales de avance del Plan de Comunicaciones 2022 o de indicadores de la Oficina Asesora de Comunicaciones, en los cuales relacionan las siguientes actividades realizadas durante el primer trimestre de 2022, que constan en el drive: https://drive.google.com/drive/folders/1wQIdWpD41dUMCrnm42Um6tNyRrD9OVJw.  : 
1. Línea de comunicación organizacional e interna: a. Carteleras digitales: Se realizó la publicación de los siguientes contenidos en las carteleras digitales de la entidad: Total 253; b. Correo institucional: Se enviaron los siguientes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Total 168; c. Fondos de pantalla: Durante este periodo se realizó la publicación de los siguientes fondos de pantalla en los computadores de la SDA, 1 cada mes; 
2. Línea de comunicación externa e informativa: En El Primer Trimestre
a. Comunicados de prensa y notas: para divulgar masiva y oportunamente las actuaciones institucionales y la gestión adelantada por las diferentes dependencias de la entidad. Total 124.
b. Monitoreo de medios: en todas sus plataformas (radio, prensa, televisión e internet), como resultado de la gestión free press de la OAC: Total 866.
c. Convocatoria a medios, sobre los temas señalados a continuación: 1 en enero: Plan retorno y su impacto ambiental; 2 en febrero: Día Mundial de los Humedales y Alerta ambiental por calidad del aire y; 3 en marzo: Rueda de prensa sensibilización micro generadores de residuos hospitalarios; Rueda de prensa Plan de Acción para el mejoramiento de la calidad del aire Ciudad Bolívar – CAR (Invitó y programó la CAR), asistió́ el Subsecretario de Ambiente, Julio Cesar Pulido y; Rueda de prensa primera temporada de lluvias. (Invitó el Idiger), participó y asistió́ la Secretaria Distrital de Ambiente, Carolina Urrutia. 
d.  Redes Sociales: Los resultados fueron: nuevos seguidores / consolidado, así: Twitter: 2.874 / 146.524, Facebook: 2.414 / 51.044,Instagram: 1.611 / 42.278, Tik Tok: 1.083 / 3.623. Igualmente, las visualizaciones de videos institucionales en el canal de YouTube: 11.367.209 
e. Página Web:  www.ambientebogota.gov.co se publicaron los 333 contenidos y se registraron 348501
f. Piezas gráficas: Se diseñaron y publicaron 490 piezas de comunicación  a través de los canales internos y externos que permitieron evidenciar a la comunidad la gestión ambiental en el Distrito Capital, promoviendo la imagen positiva de la SDA.
g. Material audiovisual: notas periodísticas, cápsulas informativas sobre temas institucionales divulgados en los canales internos y externos de la entidad: 223:  133 videos y 90 animaciones.
h Campañas, eventos y celebraciones: del calendario ecológico que permitieron divulgar y posicionar los mensajes institucionales, así como contribuir al mejoramiento del ambiente. Los temas desarrollados respondieron a las prioridades de la entidad: Para un total de 36 campañas, 18 celebraciones  y 20 eventos.
No se revisó ningún informe de comunicaciones, debido a que en el drive no están los soportes de cada una de las actividades señaladas, ni el plan de comunicaciones de la vigencia 2022, lo que impidió realizar su verificación y cotejo.
No se informó el avance de abril de 2022 por parte de la Primera y Segunda Línea de Defensa
Se recomienda incluir en los informes mensuales de avance las actuaciones programadas en el Plan de Comunicaciones y las actuaciones realizadas para facilitar su seguimiento y cotejo e incluir en el Drive el Plan de Comunicaciones de la vigencia 2022  y  los soportes de las actuaciones realizadas ordenadas cronológicamente para facilitar su seguimiento,  para facilitar su cotejo.</t>
  </si>
  <si>
    <t xml:space="preserve">Se actualizaron los indicadores ambientales dispuestos en el Observatorio Ambiental de Bogotá-OAB y en el Observatorio Regional Ambiental y de Desarrollo Sostenible del Río Bogotá-ORARBO, con un reporte de actualización con corte al abril de 2022 del  Observatorio Ambiental de Bogotá- OAB: 89,52%: De los 458 indicadores, están actualizados 410 y no actualizados 48 y  del Observatorio Regional Ambiental y de Desarrollo Sostenible del Río Bogotá-ORARBO: 55,22% con 67 indicadores del Distrito Capital, de los cuales están actualizados 37 y no actualizados 30, conforme a las Bitácoras de actualización de los OAB y los Informes de avance de los Observatorios, ubicados en el enlace: https://drive.google.com/drive/folders/1Nx1LdbKmnSpsF8Len_upsZppOV6u0kLn,  por tanto, el porcentaje de cumplimeto al año es de 33%
Se recomienda fortalecer  las actividades de actualización de los indicadores para alcanzar un nivel de actualización de 96% del OAB y del 81% del ORARBO, al finalizar la vigencia 2022, como está establecido en la meta.
</t>
  </si>
  <si>
    <r>
      <t xml:space="preserve">Se elaboraron los informes normados que rinden cuenta sobre la gestión de la administración Distrital, el estado y calidad de los recursos naturales, como lo señaló la Primera y Segunda línea de Defensa, en los siguientes casos y consta en el siguiente enlace: https://drive.google.com/drive/folders/1npP1ms8Tnrk8nTblQH2VAaSdYIJ3wacR
Con radicado 2022EE37701 y 2022EE63850 se remitió el informe del Programa Bogotá cómo Vamos, con la información con corte a diciembre 31 de 2021, con los anexos correspondientes, como fue requerido para efectuar un monitoreo a la calidad de vida en Bogotá, solicitado con el Rad. 2022ER03259.
Se remitió a la Secretaria Distrital de Planeación - SDP, con radicado 2022EE31061 del 18 de febrero de 2022, el  Informe balance de Gestión de la vigencia 2021 , según Acuerdo 067 de 2002 y con radicado 2022EE19515 la Matriz indicadores ciudad – Sector Ambiente, según solicitud con radicado SDA 2021ER264827.
</t>
    </r>
    <r>
      <rPr>
        <sz val="9"/>
        <color rgb="FFFF0000"/>
        <rFont val="Arial"/>
        <family val="2"/>
      </rPr>
      <t xml:space="preserve">
</t>
    </r>
    <r>
      <rPr>
        <sz val="9"/>
        <rFont val="Arial"/>
        <family val="2"/>
      </rPr>
      <t xml:space="preserve">En el drive no se encuentra un listado de los informes normados que rinden cuenta sobre la gestión de la administración Distrital, el estado y calidad de los recursos naturales de competencia de ésta entidad, con la respectiva norma, lo que impide realizar un efectivo seguimiento. Por tanto, se tiene un cumplimiento del 100% conforme a lo señalado por la Primera y Segunda Línea de Defensa
</t>
    </r>
    <r>
      <rPr>
        <sz val="9"/>
        <color rgb="FFFF0000"/>
        <rFont val="Arial"/>
        <family val="2"/>
      </rPr>
      <t xml:space="preserve">
</t>
    </r>
    <r>
      <rPr>
        <sz val="9"/>
        <rFont val="Arial"/>
        <family val="2"/>
      </rPr>
      <t>Se recomienda realizar un listado de los informes normados que rinden cuenta sobre la gestión de la administración Distrital, el estado y calidad de los recursos naturales de competencia de ésta entidad, en el que conste la norma que lo señala, la fecha de entrega y el destinatario, para facilitar el seguimiento, control y cumplimiento e incluirlo en el Drive de evidencias, para facilitar su seguimiento y control por las diferentes líneas de Defensa.
Vincular en forest las solicitudes de informes para evitar perder la trazabilidad del trámite a futuro, los anterior debido a que  las dos respuestas dos se dieron al mismo radicado 2022ER03259, no están vinculadas .</t>
    </r>
  </si>
  <si>
    <t>Se elaboraron por la Oficina de Control Disciplinario Interno de la SDA flash informativos preventivos disciplinarios mensuales a los servidores públicos a la SDA, por el correo institucional, en las siguientes fechas, conforme a lo programado
28 de enero de 2022 sobre faltas relacionadas con la intervención politica.
25 de febrero de 2022 sobre clases de faltas disciplinarias y sus sanciones en cada ley. 
30 de marzo de 2022 sobre un comparativo juicio Disciplinario Ley 734-2002 Vrs-1952-2019
29 de abril de 2022, sobre  acoso laboral y su trámite -Comité de convivencia y acoso laboral. 
Con el  Rad 2022IE106226 se envió el seguimiento de la Primera Línea de Defensa del mes de abril de 2022 y demás del periodo.</t>
  </si>
  <si>
    <t>Se esta ejecutando el plan de gestión de integridad de la SDA para la vigencia 2022.
La Primera y Segunda Línea de Defensa señalaron que se realizaron las siguientes actividades: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Se revisaron los documentos de evidencia, ubicados en el drive, del siguiente enlace: https://drive.google.com/drive/folders/1Etx53Au1RK2iOc4m8IKiV6yxhQORe4cZ
1. Acta de reunión del 14 feb 2022 con el objeto de dar a conocer propuesta de capacitaciones de la Subsecretaría General sobre Transparencia y Acceso a la información a los gestores de integridad durante la vigencia del año 2022.-Propuesta de cronograma (programación de la capacitación).
2. Acta de reunión del 25 de  marzo de 2022, sobre programación de capacitaciones de transparencia y acceso a la información SG y Gestores de Integridad. Acompañamiento y apoyo de Gestores de Integridad dentro de la sensibilización "Politica institucional y antisoborno y conflicto de interés" a realizarse el 3 de mayo de 2022.
3. Acta de reunión del 8 de abril de 2022, sobre la presentación de temática de  "Politica institucional y antisoborno y conflicto de interés
4. Listado de asistencia diligenciado de Socialización SIG-MIPG Proceso GADR del 3 de marzo de 2022
5. Piezas divulgativas de capacitación 
6. Presentación SIG- MIPG- Sistema Integrado de Gestión y Modelo Integrado de Planeación y Gestión del 3 de marzo de 2022
Se recomienda : Incluir en el Drive de evidencias todos los soportes de las actuaciones realizadas, para facilitar el seguimiento, con fecha y el archivo identificarlo con su contenido.</t>
  </si>
  <si>
    <t>Acción cumplida al 100% en el primer trimestre 2022</t>
  </si>
  <si>
    <t>Acción cumplida al 100% en el primer trimestre 2022
No obstante la Subsecretaria General como segunda línea de defensa para la administración del riesgo, emitió los primeros informes cuatrimestrales del 2022 así:
De igual forma, es importante precisar que el plan de contingencia a implementar en caso de materialización de los riesgos de gestión o corrupción se encuentran en el mapa de riesgos institucional, el cual fue presentado en sesión del Comité Institucional de Coordinación de Control Interno del mes de marzo.</t>
  </si>
  <si>
    <t>Radicado 2022IE172779</t>
  </si>
  <si>
    <t>Esta actividad se cumplió en el primer trimestre, no obstante, en la observación de la tercer línea de defensa recomiendó "trabajar la revisión del Mapa de Riesgos durante el ultimo cuatrimestre de la vigencia" por lo que el proceso reporta la realización de informes cuatrimestrales de monitoreo al mapa de riesgos aprobado y vigente de la entidad.</t>
  </si>
  <si>
    <t>El proceso no reportó avance</t>
  </si>
  <si>
    <t xml:space="preserve">Solicitud: 2022IE163147
Respuesta: 2022IE168219
El proceso no reportó avance, se recomienda iniciar la actividad de socialización y evaluación de la Cartilla de inducción y reinducción de la SDA, dado que la actividad estaba programada para iniciar en el segundo cuatrimetre del año (mayo-agosto) y este reporte es con corte a junio. </t>
  </si>
  <si>
    <t>Ninguna</t>
  </si>
  <si>
    <t xml:space="preserve">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t>
  </si>
  <si>
    <t>Las eviencias se encuentran a disposición en el PC del enlace SIG de la DGC. 
Correo electrónico del 20 de abril, a funcionarios y colaboradores sobre la invitación a realizar curso integridad y transparencia.
Se adjunta correo electrónico enviado a funcionarios y colaboradores del 23 de mayo de envió de pieza comunicativa sobre el trámite que se adelanta frente a un posible conflicto de intereses. 
Correo electrónico del 8 de junio del Departamento Administrativo del Servicio Civil Distrital DASC sobre charla de Aquí te contamos cómo realizar la actualización de la Declaración General de Conflicto de Intereses. 
Correo electrónico del 8 de junio sobre la SOCIALIZACION DE LA CIRCULAR 015 DEL 6 DE JUNIO DE 2022 actualización de la Declaración General de Conflicto de Intereses y de la publicación y Divulgación proactiva de la declaración de bienes y rentas, del registro del conflicto de intereses y de la Declaración del impuesto sobre la renta y complementarios.</t>
  </si>
  <si>
    <t>Solicitud: 2022IE163147
Respuesta: 2022IE168219
Se viene ejecutando el plan de trabajo para la gestión de conflictos de intereses, de las 14 actividades programadas en el plan de trabajo 7 se encuentran cumplidas al 100%.
El proceso indica que entre la DGC con la Subsecretaria General se incorporaran  las actividades que faltan por cumplir dentro del Plan de Adecuación y Sostenibilidad del MIPG del 2022.</t>
  </si>
  <si>
    <r>
      <rPr>
        <sz val="9"/>
        <rFont val="Calibri"/>
        <family val="2"/>
        <scheme val="minor"/>
      </rPr>
      <t xml:space="preserve">Plan de trabajo Gestión de conflicto de intereses 2021-2022
Plan de adecuación MIPG
</t>
    </r>
    <r>
      <rPr>
        <u/>
        <sz val="9"/>
        <color theme="10"/>
        <rFont val="Calibri"/>
        <family val="2"/>
        <scheme val="minor"/>
      </rPr>
      <t>https://drive.google.com/drive/folders/1sPaOVtLOvVxazYoooBzos6ogS6a9ztRK</t>
    </r>
  </si>
  <si>
    <t>CUMPLIENDO
50%</t>
  </si>
  <si>
    <t>La Oficina de Control Interno realizó el segundo seguimiento a la política antisoborno según memorando 2022IE125549 del 25 de mayo, gestión que se debió efectuar con corte al 30 de mayo, actividades que fueron reportadas mediante el memorando 2022IE136283 del 6 de junio, de cada una de las 21 actividades se han cumplido conforme a lo programado tales como incluir los riesgos identificados por soborno en el mapa de riesgos de corrupción de cada proceso, y realizar el seguimiento., Difundir en el link de “Transparencia y Acceso a la información pública”. Cumplida.  Elaborar piezas y campañas comunicativas para la divulgación de la política antisoborno. Cumplida.  Realizar capacitación y Procesos de Inducción y Reinducción, en los que se establezca el compromiso de los funcionarios y contratistas de la SDA con la Política antisoborno. Cumplida. Así mismo dentro del plan se incorporaron actividades permanentes a partir de la aprobación de la Política Antisoborno, y que por parte de la DGC se han cumplido.</t>
  </si>
  <si>
    <t>Las evidencias se encuentran a disposición en el PC del enlace SIG de la DGC. 
Correo electrónico del 2 de mayo sobre participación de jornadas de política antisoborno y conflicto de intereses, capacitación que se realizó el 3 de mayo.</t>
  </si>
  <si>
    <t xml:space="preserve">Solicitud: 2022IE163147
Respuesta: 2022IE168219
Dado que la Oficina de Control Interno inició el segundo seguimiento a la política antisoborno, comunicado con memorando 2022IE125549 del 25 de mayo; la DGC mediante memorando 2022IE136283 del 6 de junio realizó el reporte de cada una de las 21 actividades del plan de implementación a la Política Antisoborno, reportando el cumplimiento de:
 * incluir los riesgos identificados por soborno en el mapa de riesgos de corrupción de cada proceso
* difundir en el link de “Transparencia y Acceso a la información pública”
* Elaborar piezas y campañas comunicativas para la divulgación de la política antisoborno. 
* Realizar capacitación y Procesos de Inducción y Reinducción, en los que se establezca el compromiso de los funcionarios y contratistas de la SDA con la Política antisoborno. </t>
  </si>
  <si>
    <r>
      <rPr>
        <sz val="9"/>
        <rFont val="Calibri"/>
        <family val="2"/>
        <scheme val="minor"/>
      </rPr>
      <t>Memorando y correo socialización</t>
    </r>
    <r>
      <rPr>
        <u/>
        <sz val="9"/>
        <color theme="10"/>
        <rFont val="Calibri"/>
        <family val="2"/>
        <scheme val="minor"/>
      </rPr>
      <t xml:space="preserve">
https://drive.google.com/drive/folders/1MKcrpCdaw7jE1cqBHLj6otJXGFXfFAiG</t>
    </r>
  </si>
  <si>
    <t>EN EJECUCIÓN
40%</t>
  </si>
  <si>
    <t>Para el periodo objeto de reporte, se emitió el informe  "Seguimiento a las Acciones del Plan Anticorrupción y de Atención al Ciudadano (PAAC) y Mapa de Riesgos Institucional (Corrupción y Gestión) / Primer Cuatrimestre 2022" y un Memorando aclaratorio. 
El informe fue cargado en la página web de la SDA
El resultado del trabajo será comunicado en el CICCI N° 4 convocado para el 15 de julio de 2022. En el acta que quede de la sesión se documentará la presentación correspondiente del tema.</t>
  </si>
  <si>
    <t>Informe con radicado 2022IE113525 del 13 de mayo de 2022 con asunto "Seguimiento a las Acciones del Plan Anticorrupción y de Atención
al Ciudadano (PAAC) y Mapa de Riesgos Institucional (Corrupción y Gestión) / Primer Cuatrimestre 2022" y Memorando aclaratorio 2022IE119698 del 20 de mayo de 2022. 
El informe fue cargado en la página web de la SDA en la siguiente ruta: Transparencia - Planeación, Presupuesto e Informes - 4.8 Informes de la Oficina de Control Interno - 2. Vigencia 2022 - 3. Evaluación de la Gestión del Riesgo - 2. Seguimiento PAAC y Mapa de Riesgos.pdf y 2.1 Anexo Seguimiento PAAC y Mapa de Riesgos.xlsx
Link: https://ambientebogota.gov.co/es/web/transparencia/informes-de-la-oficina-de-control-interno/-/document_library_display/dQE7lgXxsm6s/view/3153077?_110_INSTANCE_dQE7lgXxsm6s_redirect=https%3A%2F%2Fambientebogota.gov.co%2Fes%2Fweb%2Ftransparencia%2Finformes-de-la-oficina-de-control-interno%2F-%2Fdocument_library_display%2FdQE7lgXxsm6s%2Fview%2F3152714%3F_110_INSTANCE_dQE7lgXxsm6s_redirect%3Dhttps%253A%252F%252Fambientebogota.gov.co%252Fes%252Fweb%252Ftransparencia%252Finformes-de-la-oficina-de-control-interno%253Fp_p_id%253D110_INSTANCE_dQE7lgXxsm6s%2526p_p_lifecycle%253D0%2526p_p_state%253Dnormal%2526p_p_mode%253Dview%2526p_p_col_id%253Dcolumn-2%2526p_p_col_count%253D2</t>
  </si>
  <si>
    <t>Solicitud: 2022IE163547
Respuesta: 2022IE168342 
Se han realizado dos de los tres informes de seguimiento cuatrimestral al PAAC programados: El primer informe correspondiente a cierre de diciembre de 2021 remitido en enero 2022, el cual fue reportado en el primer trimestre 2022 con radicado 2022IE07243 del 17 de enero de 2022.
Durante este segundo trimestre se emitió el segundo informe de seguimiento a las acciones del Plan Anticorrupción y de Atención al Ciudadano (PAAC) y Mapa de Riesgos Institucional (Corrupción y Gestión) correspondiente ael Primer Cuatrimestre 2022" con radicado 2022IE113525 del 13 de mayo de 2022; los informes están publicos en la sede electrónica de la SDA en https://ambientebogota.gov.co/es/web/transparencia/informes-de-la-oficina-de-control-interno/-/document_library_display/dQE7lgXxsm6s/view/3153077</t>
  </si>
  <si>
    <r>
      <rPr>
        <sz val="11"/>
        <rFont val="Calibri"/>
        <family val="2"/>
        <scheme val="minor"/>
      </rPr>
      <t>Memorando y seguimiento</t>
    </r>
    <r>
      <rPr>
        <u/>
        <sz val="11"/>
        <color theme="10"/>
        <rFont val="Calibri"/>
        <family val="2"/>
        <scheme val="minor"/>
      </rPr>
      <t xml:space="preserve">
https://drive.google.com/drive/folders/16Z9W_iLP1wuka4F4cLyKQI5EEdapCVJL
</t>
    </r>
    <r>
      <rPr>
        <sz val="11"/>
        <rFont val="Calibri"/>
        <family val="2"/>
        <scheme val="minor"/>
      </rPr>
      <t>En la web</t>
    </r>
    <r>
      <rPr>
        <u/>
        <sz val="11"/>
        <color theme="10"/>
        <rFont val="Calibri"/>
        <family val="2"/>
        <scheme val="minor"/>
      </rPr>
      <t xml:space="preserve">
https://ambientebogota.gov.co/es/web/transparencia/informes-de-la-oficina-de-control-interno/-/document_library_display/dQE7lgXxsm6s/view/3153077</t>
    </r>
  </si>
  <si>
    <t>CUMPLIENDO 
66%</t>
  </si>
  <si>
    <t>Durante el segundo trimestre se 2022, se llevó a cabo la priorización de los 36 trámites inscritos en el SUIT. Para la vigencia 2022 se planteó  racionalización de tipo administrativa-Aumento de un canal de atención para los 36 trámites. En los trámites “Evaluación de Estudios de Ruido” y “Permiso de Vertimientos”, se planteó racionalización tecnológica con la finalidad de virtualizar el trámite de principio a fin en la Ventanilla Virtual, en beneficio de la ciudadanía. (Se anexa Matriz-Consolidado Estrategia de Racionalización Acciones y Plan de Ejecución)</t>
  </si>
  <si>
    <t>https://drive.google.com/drive/u/0/folders/1l7M8jlOZQSkQ3BTfG-vrmjm-UrV8XqLw</t>
  </si>
  <si>
    <t>Solicitud: 2022IE163167
Respuesta: 2022IE172779
Se realizó la priorización y diseño de los 36 trámites a realizar racionalización: Se priorizó racionalización de tipo administrativa en el aumento de un canal de atención para los 36 trámites y racionalización tecnológica para dos trámites: “Evaluación de Estudios de Ruido” y “Permiso de Vertimientos”.</t>
  </si>
  <si>
    <r>
      <rPr>
        <sz val="9"/>
        <rFont val="Arial"/>
        <family val="2"/>
      </rPr>
      <t>Matriz consolidada de la estrategia de Racionalización, la cual contiene las acciones a realizar y el Plan de ejecución</t>
    </r>
    <r>
      <rPr>
        <u/>
        <sz val="9"/>
        <color theme="10"/>
        <rFont val="Arial"/>
        <family val="2"/>
      </rPr>
      <t xml:space="preserve">
https://drive.google.com/drive/folders/14Q3SLgRGiMNPpHFt0zJ7oyf5fs5-TlHp?usp=sharing</t>
    </r>
  </si>
  <si>
    <t xml:space="preserve">La estrategia de racionalización se encuentra publicada en SUIT desde el primer cuatrimestre de la vigencia. La publicación puede ser verificada directamente en la plataforma, sin embargo, la Matriz-Consolidado Estrategia de Racionalización Acciones y Plan de Ejecución Anexo 1, corresponde a la descarga actualizada del soporte de la publicación de la página oficial de SUIT. </t>
  </si>
  <si>
    <t xml:space="preserve">Solicitud: 2022IE163167
Respuesta: 2022IE172779
Se incribió una (1) estrategia de racionalización de  trámites y/o servicios en el SUIT.
La implementación de la estrategia se realiza conforme a las acciones y el plan de ejecución definido en la estrategia, las cuales se evidenciaran en el seguimiento y reporte en el SUIT que se realizará en el último cuatrimestre. </t>
  </si>
  <si>
    <r>
      <rPr>
        <sz val="9"/>
        <rFont val="Arial"/>
        <family val="2"/>
      </rPr>
      <t>Estrategia de Racionalización inscrita en el SUIT</t>
    </r>
    <r>
      <rPr>
        <u/>
        <sz val="9"/>
        <color theme="10"/>
        <rFont val="Arial"/>
        <family val="2"/>
      </rPr>
      <t xml:space="preserve">
https://drive.google.com/drive/folders/14Q3SLgRGiMNPpHFt0zJ7oyf5fs5-TlHp?usp=sharing</t>
    </r>
  </si>
  <si>
    <t>Durante el segundo trimestre de la vigencia, aun no se ha realizado la socializacion de las mejoras de los tramites, estos se realizaran durante los ultimos trimestres de la vigencia ya que sera el  producto de su racionalización.</t>
  </si>
  <si>
    <t>Solicitud: 2022IE163167
Respuesta: 2022IE172779
El proceso reporta que aun no se ha realizado la socializacion de las mejoras de los tramites, que se planean realizar durante los ultimos trimestres de la vigencia ya que será producto de la racionalización.
No obstante, se reporta que en cumplimiento de la política de daño antijurídico, se incluyó en cada uno de los trámites inscritos en SUIT un aviso informativo relacionado con la obligación de cumplir lo ordenado en el acto administrativo o concepto técnico.</t>
  </si>
  <si>
    <r>
      <rPr>
        <sz val="9"/>
        <rFont val="Arial"/>
        <family val="2"/>
      </rPr>
      <t>Avisos Daño Antijurídico</t>
    </r>
    <r>
      <rPr>
        <u/>
        <sz val="9"/>
        <color theme="10"/>
        <rFont val="Arial"/>
        <family val="2"/>
      </rPr>
      <t xml:space="preserve">
https://drive.google.com/drive/u/0/folders/1b0g-4GVL-3QAmA-muWohQhAXWKhPlAgF
https://drive.google.com/drive/folders/1Ckjvvk5wzh8i2lhs9wMBqmBbIcukqvSD</t>
    </r>
  </si>
  <si>
    <t>SERVICIO A LA CIUDADANIA: El monitoreo de cumplimiento a la estrategia se realizará durante el último cuatrimestre del año, teniendo en cuenta las fechas de cumplimiento planteadas para cada trámite.
En cumplimiento de la política de daño antijurídico, se incluyó en cada uno de los trámites inscritos en SUIT, el siguiente aviso informativo: “El Ciudadano debe cumplir con las obligaciones adquiridas en el acto administrativo o concepto técnico, según sea el caso emitido por la Secretaría Distrital de Ambiente y cualquier infracción dará lugar a la aplicación de las sanciones previstas en la ley 1333 de 2009." (Se adjunta Carpeta-SUIT-Avisos Daño Antijurídico), dónde se refleja la inclusión de la nota.
CONTROL INTERNO:
En el informe  "Seguimiento a las Acciones del Plan Anticorrupción y de Atención al Ciudadano (PAAC) y Mapa de Riesgos Institucional (Corrupción y Gestión) / Primer Cuatrimestre 2022" en el apartado 3.2 - Estrategia Anti-Trámites" esta OCI concluyó que:
a) La actividad (F10)  [Inscribir en el SUIT e implementar la estrategia de Racionalización de los trámites y/o servicios priorizados por la SDA durante la vigencia 2022], programada para cumplirse en el Primer Cuatrimestre, no se cumplió, dado que no se desarrolló la inscripción en el SUIT de tramites priorizados, como tampoco se elaboró la Estrategia de Racionalización de Tramites durante el periodo programado.
A raíz de lo anterior, no fue factible ejecutar el rol de Seguimiento mediante SUIT. La SDA informó que esta actividad está programada para realizarse en el segundo cuatrimestre de 2022.
La OCI tiene programada una reunión para el 8 de julio de 2022 para coordinar las gestiones con miras a dar cumplimiento a esta actividad.</t>
  </si>
  <si>
    <t>Solicitud SG: 2022IE163167
Respuesta: 2022IE172779
El proceso reporta que aun no se realizar monitoreo a la estrategia de racionalización, dadas las fechas de cumplimiento planteadas en el plan de trabajo.
Solicitud OCI: 2022IE163547
Respuesta: 2022IE168342 
Por parte de la OCI tiene programada una reunión para el 8 de julio de 2022 para coordinar las gestiones con miras a realizar monitoreo de la estrategia de racionalización en el SUIT</t>
  </si>
  <si>
    <t>*Drive OAC: https://drive.google.com/drive/u/0/folders/19gSd4rKI7VtdBY7MA9N8poQmhHU4-Ckx
*Isolución: Porceso comunicaciones., indicadores de gestión/ Plan de comunicaciones 2022.
*Isolución: Sistenas / MECI/ Sistema de Control Interno/ Información y Comunicación / PLan de comunicaciones 2022.</t>
  </si>
  <si>
    <t>Solicitud: 2022IE163553 
Respuesta: 2022IE169500
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</si>
  <si>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11"/>
        <rFont val="Calibri"/>
        <family val="2"/>
        <scheme val="minor"/>
      </rPr>
      <t>Informes mensuales plan de comunicaciones</t>
    </r>
    <r>
      <rPr>
        <u/>
        <sz val="11"/>
        <color theme="10"/>
        <rFont val="Calibri"/>
        <family val="2"/>
        <scheme val="minor"/>
      </rPr>
      <t xml:space="preserve">
https://drive.google.com/drive/folders/1ZukF6MFoV8boT0zcYrRg1YTYxr6T0Bgb
</t>
    </r>
  </si>
  <si>
    <t>CUMPLIENDO 
50%</t>
  </si>
  <si>
    <t>Se reporta un nivel de actualización del OAB 94,14% con indicadores 461 actualizados y del ORARBO 72,06% con 68 indicadores del distrito capital actualizados.
Se deben realizar actividades de fortalecimiento en las diferentes estrategias para alcanzar un nivel de actualización de 96% del OAB y del 81% del ORARBO, al finalizar la vigencia 2022.</t>
  </si>
  <si>
    <t>OAB 94,14%
ORARBO 72,06%</t>
  </si>
  <si>
    <t>https://drive.google.com/drive/folders/10_N76HEDF3qfSuYqdEomdehSB5oZYnY2</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</si>
  <si>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 lo que indica que la meta programada para el OAB se va cumpliendo en un 98% y para el ORARBO 89%</t>
  </si>
  <si>
    <t>CUMPLIENDO
OAB 94,14%
ORARBO 72,06%</t>
  </si>
  <si>
    <t>Esta actividad se cumplió en el primer trimestre 2022</t>
  </si>
  <si>
    <t>Se realizó una revisión para la actualización de los indicadores ODS No. 13 relacionado con Cambio Climático para el Reporte Local Voluntario de los ODS, Capítulo 3.5. Acción por el clima. Coordina: Ambiente, y del ODS No. 10 Reducción de desigualdades.
Así mismo, se dio respuesta al radicado 2022ER68029 sobre Solicitud información para el Estudio Ambiental Estratégico - ODS ambientales por parte de la Contraloria General, en relación a los proyectos de inversión: metas ODS, metas proyecto de inversión, mecanismos de coordinación, obstáculos en ejecución, programación y avance de metas, programación y avance de presupuesto.</t>
  </si>
  <si>
    <t>https://drive.google.com/drive/folders/1a8vemghs_5wlZF5FSlgQaYAK9VKFQGH2</t>
  </si>
  <si>
    <t>Se realizó una revisión para la actualización de los indicadores ODS No. 13 relacionado con Cambio Climático para el Reporte Local Voluntario de los ODS _Capítulo 3.5. Acción por el clima y del ODS No. 10 Reducción de desigualdades</t>
  </si>
  <si>
    <t>Se realizó una actividad de publicación del Plan Anticorrupción y de Atención al Ciudadano 2022 en la página web, en el menú participa, en el componente de Planeación y presupuesto participativo</t>
  </si>
  <si>
    <t>https://ambientebogota.gov.co/es/web/transparencia/planeacion-y-presupuesto-participativo</t>
  </si>
  <si>
    <t>CUMPLIENDO 
67%</t>
  </si>
  <si>
    <t>Durante los meses de mayo y junio de 2022, se ejecutaron 296  actividades de participación ciudadana, con la participación de  38.725 personas, para un total de 71.203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989 actividades de educación ambiental  donde se contó con la participación de 157.750 personas, para un total de 308.318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</si>
  <si>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 xml:space="preserve">Ver anexo - Actividad F19 Territorialización Participación 2022
Territorialización educación ambiental - 20 localidades 2022
Territorialización educación - aulas ambiental 2022
Plan de acción 7657 Mayo
Plan de Acción 7657 Junio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</si>
  <si>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r>
      <t xml:space="preserve">Solicitud: 2022IE163149 
Respuesta: 2022IE167963
</t>
    </r>
    <r>
      <rPr>
        <b/>
        <sz val="9"/>
        <rFont val="Arial"/>
        <family val="2"/>
      </rPr>
      <t>Procesos de participación</t>
    </r>
    <r>
      <rPr>
        <sz val="9"/>
        <rFont val="Arial"/>
        <family val="2"/>
      </rPr>
      <t xml:space="preserve">
Se realizaron 96  actividades de participación ciudadana, con la participación de  38.725 personas, actividades realizadas en el marco de las Comisiones Ambientales Locales, donde se planificó y desarrolló actividades con las entidades, actores y comunidades participantes en las Comisiones Ambientales Locales,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rFont val="Arial"/>
        <family val="2"/>
      </rPr>
      <t xml:space="preserve">Actividades de educación ambiental 
Se realizaron </t>
    </r>
    <r>
      <rPr>
        <sz val="9"/>
        <rFont val="Arial"/>
        <family val="2"/>
      </rPr>
      <t>989 actividades de educación ambiental, participación de 157.750 personas, en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Todas las actividades de participación y educación ambiental estan acorde con los planes de trabajo que se generan al inicio de cada vigencia, las evidencias reposan en la unidad compartida de la OPEL. 
En tal sentido, se han venido ejecutando las actividades programadas para los  meses abril a junio con 96 actividades de educación ambiental y  989 actividades de participación ciudadana representadas en informes técnicos para espacios de participación ciudadana en diferentes localidades.</t>
    </r>
  </si>
  <si>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https://drive.google.com/drive/folders/1jmuv-dnnYPnnSniZWddA96WJErobjzS8</t>
    </r>
  </si>
  <si>
    <t>CUMPLIENDO 
100%
De acuerdo con lo programado en el periodo de evaluación, dado que la acción está programada para toda la vigencia 2022</t>
  </si>
  <si>
    <t>Se anexan las actas de las CAL</t>
  </si>
  <si>
    <t>Solicitud: 2022IE163149 
Respuesta: 2022IE167963
Durante el segundo trimestre se socializó el Plan Institucional de Participación en el marco de las Comisiones Ambientales Locales en 5 de las 20 localidades: Fontibón, Candelaria, Puente Aranda, Antonio Nariño y Rafael Uribe</t>
  </si>
  <si>
    <r>
      <rPr>
        <sz val="11"/>
        <rFont val="Calibri"/>
        <family val="2"/>
        <scheme val="minor"/>
      </rPr>
      <t>Asistencias CAL</t>
    </r>
    <r>
      <rPr>
        <u/>
        <sz val="11"/>
        <color theme="10"/>
        <rFont val="Calibri"/>
        <family val="2"/>
        <scheme val="minor"/>
      </rPr>
      <t xml:space="preserve">
https://drive.google.com/drive/folders/1OQDHvPpEXRb7l20Rws4449gpQDcMfRJr</t>
    </r>
  </si>
  <si>
    <t>EN EJECUCIÓN
25%</t>
  </si>
  <si>
    <t xml:space="preserve">Durante el segundo trimestre de la vigencia 2022, el grupo se Servicio a la Ciudadania hizo presencia y &lt;asistio a las ferias de Servicio convocadas por la Secretaria General, asi: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de junio en Marruecos, se atendieron 105 ciudadanos
-Feria  de marzo en San Benito, se atendieron 10 ciudadanos
</t>
  </si>
  <si>
    <t>Solicitud: 2022IE163167
Respuesta: 2022IE172779
El grupo de Servicio a la Ciudadanía asistió a las 12 ferias de Servicio convocadas por la Secretaria General, así: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y 4 de junio en Marruecos, se atendieron 105 ciudadanos
-Feria  4 de junio en San Benito, se atendieron 53 ciudadanos</t>
  </si>
  <si>
    <r>
      <rPr>
        <sz val="9"/>
        <rFont val="Calibri"/>
        <family val="2"/>
        <scheme val="minor"/>
      </rPr>
      <t>Actas de reunión y listados de asistencias de las ferias</t>
    </r>
    <r>
      <rPr>
        <u/>
        <sz val="9"/>
        <color theme="10"/>
        <rFont val="Calibri"/>
        <family val="2"/>
        <scheme val="minor"/>
      </rPr>
      <t xml:space="preserve">
https://drive.google.com/drive/folders/13EclcFK3LoC0f_NEVer16BGPD4K80TQc</t>
    </r>
  </si>
  <si>
    <t xml:space="preserve">Esta acción se reportó cumplida en el primer trimestre </t>
  </si>
  <si>
    <t>La oficina de control Disciplinario Interno de la Secretaría Distrital de ambiente, reporto los siguientes avances en las acciones de la primera línea de defensa para el segundo cuatrimestre, correspondiente a los meses de Mayo y Junio de la siguiente manera:  
1.	Respecto a la actividad F25, durante el primer mes del segundo cuatrimestre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Igualmente,  en el segundo mes del cuatrimestre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Así mismo, La oficina de control Disciplinario Interno de la Secretaría Distrital de ambiente, reporto los siguientes avances correspondientes al trimestre de abril a junio de 2022, conforme a los soportes adjuntos.</t>
  </si>
  <si>
    <t>2022IE168550
Flash y correos</t>
  </si>
  <si>
    <t>Solicitud: 2022IE163551
Respuesta: 2022IE168550
La oficina de control disciplinario interno realizó  tres flash informativos disciplinario conforme a la programación de la vigencia 2022.</t>
  </si>
  <si>
    <r>
      <rPr>
        <sz val="11"/>
        <rFont val="Calibri"/>
        <family val="2"/>
        <scheme val="minor"/>
      </rPr>
      <t>Piezas graficas y correo enviado</t>
    </r>
    <r>
      <rPr>
        <u/>
        <sz val="11"/>
        <color theme="10"/>
        <rFont val="Calibri"/>
        <family val="2"/>
        <scheme val="minor"/>
      </rPr>
      <t xml:space="preserve">
https://drive.google.com/drive/folders/1y1I9mePKxTyiQvF-vUJL1wJUJoBN-xKw</t>
    </r>
  </si>
  <si>
    <t>Durante el segundo trimestre de la vigencia 2022, se  realizaron 26 visitas  (seguimiento) de cades la los puntos Super Cade CAD (3) , Suba (3), Bosa (3), Americas (3), Toberin (3), Engativa (3), Manitas (3) Fontbón (2), y (3) Calle 13, en estas visitas se verifó que el servicio se esta prestando acorde con la Politica Publica Distrital de Servicio a la Ciudadania</t>
  </si>
  <si>
    <t>Solicitud: 2022IE163167
Respuesta: 2022IE172779
Se sobre ejecutó la actividad, dado que en el primer cuatrimestre se planteaban 4 visitas de seguimiento a los puntos Super Cade CAD y se reportó la realización de 19 visitas; y y en el segundo cuatrimestre se planeaba realizar 4 visitas y se reportan 26 visitas en el segundo trimestre. Lo que indica que se tenia programado realizar 11 visitas en el año y se llevan 45 visitas en lo corrido del año</t>
  </si>
  <si>
    <r>
      <rPr>
        <sz val="9"/>
        <rFont val="Arial"/>
        <family val="2"/>
      </rPr>
      <t>Acta de reunión y listado de asistencia</t>
    </r>
    <r>
      <rPr>
        <u/>
        <sz val="9"/>
        <color theme="10"/>
        <rFont val="Arial"/>
        <family val="2"/>
      </rPr>
      <t xml:space="preserve">
https://drive.google.com/drive/folders/17Nj7Flj1rY-qLJjKxkbk2WcASRFnwSaE
</t>
    </r>
  </si>
  <si>
    <t>Durante el segundo trimestre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</si>
  <si>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Solicitud: 2022IE163167
Respuesta: 2022IE172779
Durante el segundo trimestre de 2022 , se continuó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 Entrenamientos y cualificacion a los servidores de manera constante y periodica, 6) Incentivos y premiación a los agentes de servicio, asi como retroalimentacion de la calidad del servicio, 7) Asistencia y participacion en ferias de servicio, 8) Infraestructura adecuada para la prestacion del servicio contando con la señalizacion de sala principal en lengua de señas, braille, etnia wayu, idioma ingles, 9) Desarrollo e implementacion  de un Chatbot para la pagina web de la entidad.</t>
  </si>
  <si>
    <r>
      <rPr>
        <sz val="11"/>
        <rFont val="Calibri"/>
        <family val="2"/>
        <scheme val="minor"/>
      </rPr>
      <t>Matriz implementación modelo de servicio</t>
    </r>
    <r>
      <rPr>
        <u/>
        <sz val="11"/>
        <color theme="10"/>
        <rFont val="Calibri"/>
        <family val="2"/>
        <scheme val="minor"/>
      </rPr>
      <t xml:space="preserve">
https://drive.google.com/drive/folders/1JtO8vZFSHbNwwK5x2Vv1HhkF65yMkBw9</t>
    </r>
  </si>
  <si>
    <t>Durante el segundo trimestre de 2022 , se llevaron a cabo 10 entrenamientos en las siguientes temáticas: Aire, Forest, radicacion, cualidficacion en temas relacionados con servicio por parte de la Secretaria General, Politica institucional antisoborno, ecourbanismo, cualificacion modulo 4, Chatbot, Transparencia. 
Lo anterior, con el proposito de mantener los servidores del grupo de Servicio a la Ciudadania cualificados en temas relacionados con la misionalidad de la entidad y conceptos de servicio, y asi garantizar la atencion de calidad, oportuna y confiable, dando cumplimiento al modelo de servicio, lo cual se verá refojado en el nivel de percecpcion y satisfaccion ciudadana con el servicio prestado por el grupo de Servicio al Ciudadano</t>
  </si>
  <si>
    <t>Solicitud: 2022IE163167
Respuesta: 2022IE172779
Durante el segundo trimestre de 2022, se realizaron 10 entrenamientos para el personal de servicio al ciudadano y correspondencia en las siguientes temáticas: 
Aire, manejo del sistema forest, cualificación en temas relacionados con servicio, Politica institucional antisoborno, ecourbanismo, Chatbot, Transparencia. 
Lo anterior, sumando a las 17 actividades reportadas en el primer trimestre, suman en total 27 actividades de las 30 programadas para la vigencia.</t>
  </si>
  <si>
    <r>
      <rPr>
        <sz val="9"/>
        <rFont val="Calibri"/>
        <family val="2"/>
        <scheme val="minor"/>
      </rPr>
      <t>Acta de reunión y relación de asistencia</t>
    </r>
    <r>
      <rPr>
        <u/>
        <sz val="9"/>
        <color theme="10"/>
        <rFont val="Calibri"/>
        <family val="2"/>
        <scheme val="minor"/>
      </rPr>
      <t xml:space="preserve">
https://drive.google.com/drive/folders/13SPQkrfpGOEtiH1gcfY-Ajz69JVozBZS</t>
    </r>
  </si>
  <si>
    <t>CUMPLIENDO
90%</t>
  </si>
  <si>
    <t>Durante el segundo trimestre de 2022, se llevó a cabo seguimiento a 5613 peticiones; asi en abril 1770, en mayo 1989 y en junio 1854,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Segun con el procedimietno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85% recibió respuesta dentro de los términos de ley, el 6% recibio respuesta fuera de termino, el 1% se encuentra sin respuesta fuera de termino  y  el 7% restante  se encuentra en termino para dar respuesta en los meses de julio y agosto de 2022;  cabe resaltar que el 94% de las peticiones registradas corresponden a los proceso misionales de la Entidad. 
Evidencia: https://ambientebogota.gov.co/es/web/transparencia/informe-de-pqrs</t>
  </si>
  <si>
    <t>https://drive.google.com/drive/u/0/folders/1l7M8jlOZQSkQ3BTfG-vrmjm-UrV8XqLw
https://ambientebogota.gov.co/es/web/transparencia/informe-de-pqrs</t>
  </si>
  <si>
    <t>Solicitud: 2022IE163167
Respuesta: 2022IE172779
Se llevó a cabo seguimiento a 5.613 PQR´S registradas ante la Entidad, se realizan alarmas semanales  y se realiza un informe mensual de la gestión y a la atención de las PQRSF realizado y publicado en la sede electrónica en https://ambientebogota.gov.co/es/web/transparencia/informe-de-pqrs
Así mismo se realiza comunicación interna del estado actual de las PQRS con radicado 2022IE131265 para el mes de abril y con radicado 2022IE162481 para el mes de mayo.</t>
  </si>
  <si>
    <r>
      <rPr>
        <sz val="9"/>
        <rFont val="Calibri"/>
        <family val="2"/>
        <scheme val="minor"/>
      </rPr>
      <t>Informes mensuales PQR segundo trimestre y radicados de informes</t>
    </r>
    <r>
      <rPr>
        <u/>
        <sz val="9"/>
        <color theme="10"/>
        <rFont val="Calibri"/>
        <family val="2"/>
        <scheme val="minor"/>
      </rPr>
      <t xml:space="preserve">
https://drive.google.com/drive/folders/1Mx7hO1sWUBSBx88BqLw81RYIhqzSFdFN</t>
    </r>
  </si>
  <si>
    <t>CUMPLIENDO
100% de los PQRSF que ingresan a la entidad con seguimiento semanal.
42% de informes mensuales de la gestión y a la atención de las PQRSF realizado y publicado.</t>
  </si>
  <si>
    <t xml:space="preserve">Durante el segundo trimestre de la vigencia 2022 se aplicaron un total de  8.797 encuestas a través de los canales de atencion presencial (3587)  telefonico (4731) y virtual (479),  los cuales respondieron a la pregunta ¿se encuentra satisfecho con el servicio prestado? y se obtuvo de esta manera un porcentaje de satisfacción promedio de  94,5%, asi: un 100% de satisfaccion mediante el canal presencial, un 100% en el canal telefonico y un 83,7% en el canal virtual.
</t>
  </si>
  <si>
    <t>Solicitud: 2022IE163167
Respuesta: 2022IE172779
Producto de la aplicación de 8.797 encuestas, se obtuvo un porcentaje de satisfacción promedio de  94,5%, representado en un 100% de satisfacción mediante el canal presencial, un 100% en el canal telefónico y un 83,7% en el canal virtual.
Se mantiene la observación de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</si>
  <si>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https://drive.google.com/drive/folders/1xOR7VCD18cH4_fyx5Kou6x7cnhcnnier</t>
    </r>
  </si>
  <si>
    <t>CUMPLIENDO
94,5%</t>
  </si>
  <si>
    <t xml:space="preserve">Durante el segundo trimestre de 2022, se recibieron 45  solicitudes mediante el correo del defensor del ciudadano, las cuales fueron radicadas en el Sistema Forest y remitidad al  grupo de Peticiones, quejas y Reclamos. </t>
  </si>
  <si>
    <t xml:space="preserve">Solicitud: 2022IE163167
Respuesta: 2022IE172779
45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y con corte a abril de 2022 </t>
  </si>
  <si>
    <r>
      <rPr>
        <sz val="9"/>
        <rFont val="Calibri"/>
        <family val="2"/>
        <scheme val="minor"/>
      </rPr>
      <t>Formato registro y control de servicio Defensor</t>
    </r>
    <r>
      <rPr>
        <u/>
        <sz val="9"/>
        <color theme="10"/>
        <rFont val="Calibri"/>
        <family val="2"/>
        <scheme val="minor"/>
      </rPr>
      <t xml:space="preserve">
https://drive.google.com/drive/folders/178U9jZf_mxa-cTDqieyJRaxNwZ8PFu2E</t>
    </r>
  </si>
  <si>
    <t>CUMPLIENDO
100% de las solicitudes reiteradas allegadas al defensor del Ciudadano gestionadas</t>
  </si>
  <si>
    <t xml:space="preserve">A través del webmaster de la DPSIA se realizó la publicación y actualización de la información que las dependencias solicitan ya sea través de la mesa de servicios o a través del correo eletrónico. </t>
  </si>
  <si>
    <t>Soportes contrato de prestación de servicios 20220667 DE 2022</t>
  </si>
  <si>
    <r>
      <rPr>
        <sz val="11"/>
        <rFont val="Calibri"/>
        <family val="2"/>
        <scheme val="minor"/>
      </rPr>
      <t>Solicitudes de publicación</t>
    </r>
    <r>
      <rPr>
        <u/>
        <sz val="11"/>
        <color theme="10"/>
        <rFont val="Calibri"/>
        <family val="2"/>
        <scheme val="minor"/>
      </rPr>
      <t xml:space="preserve">
https://drive.google.com/drive/folders/18UM5PlUhGVQ9WRuMrx1y_OfdzuduU0zM</t>
    </r>
  </si>
  <si>
    <t xml:space="preserve">La Secretaría Distrital de Ambiente a la fecha ofrece un total de 55 datos abiertos públicos en la plataforma distrital de datos abiertos  https://datosabiertos.bogota.gov.co/dataset?_organization_limit=0&amp;q=ambiente&amp;organization=sda y la fecha desde la cual recopila esa información depende del dato a consultar, puede oscilar entre la vigencia 2017 al 2019. De igual forma puede consultar los datos abiertos públicos en la plataforma nacional https://www.datos.gov.co/ 
De igual forma, la Secretaría Distrital de Ambiente posee la herramienta Visor Geográfico Ambiental https://visorgeo.ambientebogota.gov.co/ la cual es una interfaz gráfica del Sistema de Información Geográfica de la Entidad desarrollada con software libre y de código abierto, que pone a disposición capas geográficas misionales de la entidad, y permite el acceso y descarga de datos abiertos en los formatos abiertos y más conocidos de Sistemas de Información Geográfica. </t>
  </si>
  <si>
    <t>https://datosabiertos.bogota.gov.co/dataset?_organization_limit=0&amp;q=ambiente&amp;organization=sda</t>
  </si>
  <si>
    <t>Se realizó mantenimiento a los 55 datasets en la plataforma Distrital y Nacional https://datosabiertos.bogota.gov.co/dataset?_organization_limit=0&amp;q=ambiente&amp;organization=sda
Respecto a 3 nuevos datos abiertos gestionados en la plataforma Distrital se tiene planeados para el tercer cuatrimestre.</t>
  </si>
  <si>
    <r>
      <t xml:space="preserve">https://datosabiertos.bogota.gov.co/dataset?_organization_limit=0&amp;q=ambiente&amp;organization=sda
</t>
    </r>
    <r>
      <rPr>
        <sz val="11"/>
        <rFont val="Calibri"/>
        <family val="2"/>
        <scheme val="minor"/>
      </rPr>
      <t>Pantallazo 55 datasets</t>
    </r>
    <r>
      <rPr>
        <u/>
        <sz val="11"/>
        <color theme="10"/>
        <rFont val="Calibri"/>
        <family val="2"/>
        <scheme val="minor"/>
      </rPr>
      <t xml:space="preserve">
https://drive.google.com/drive/folders/1Vp-pFOPJhI307nOOrPUODcOk4uiPFIUf</t>
    </r>
  </si>
  <si>
    <t>Durante el segundo trimestre de 2022,  se asignaron 27 solicitudes de acceso a la información recepcionadas por la Secretaría Distrital de Ambiente a través de sus canales de atención de las cuales se realizó seguimiento y se publicaron 25, asi 10 en abril, 17 en mayo.</t>
  </si>
  <si>
    <t>Solicitud: 2022IE163167
Respuesta: 2022IE172779
Se ha realizado la asignación del 100% de solicitudes de acceso a la información generadas por parte de la ciudadanía en lo corrido del trimestre: 38  solicitudes de acceso (10 en abril, 17 en mayo y 11 en junio) a la información recepcionadas por la Secretaría Distrital de Ambiente a través de sus canales de atención de las cuales se realizó seguimiento y publicación en la sede electrónica de la SDA en  Transparencia/Inicio/4. Planeación, presupuesto e Informes/4.10. Informes trimestrales sobre acceso a información, quejas y reclamos/Informe de Acceso a la información.</t>
  </si>
  <si>
    <r>
      <rPr>
        <sz val="9"/>
        <rFont val="Arial"/>
        <family val="2"/>
      </rPr>
      <t xml:space="preserve">Informe de acceso
 https://drive.google.com/drive/folders/1qiGKXjOmTocNyswMANSK4ami73RqdMg8
</t>
    </r>
    <r>
      <rPr>
        <u/>
        <sz val="9"/>
        <color theme="10"/>
        <rFont val="Arial"/>
        <family val="2"/>
      </rPr>
      <t xml:space="preserve">
https://www.ambientebogota.gov.co/es/web/transparencia/informe-de-pqrs/-/document_library_display/6nLwHuCsY1JF/view/2825494</t>
    </r>
  </si>
  <si>
    <t>Se realizan reuniones con el fin de validar y ajustar la metodología que se empleará para realizar la actualización de los activos de Información y riesgos de SI de la entidad. Se realizan reuniones con el fin de validar y ajustar la metodología que se empleará para realizar la actualización de los activos de Información y riesgos de SI de la entidad.
Se elaboró propuesta Formato inventario de activos de información</t>
  </si>
  <si>
    <t>https://drive.google.com/drive/folders/1mqIgdxJKiqidhV8yGIsgnYED4jrHal0V</t>
  </si>
  <si>
    <t>Se realizaron  reuniones con el fin de validar y ajustar la metodología que se empleará para realizar la actualización de los activos de Información y riesgos de SI de la entidad.
Se elaboró propuesta del formato inventario de activos de información</t>
  </si>
  <si>
    <t xml:space="preserve">Se está a la espera del desarrollo del Comité Institucional de Gestión y Desempeño para la presentación y aprobación (Acta) y así; poder realizar él envió al Archivo de Bogotá para nueva revisión y aprobación si es caso. 
Se anexa link de acceso a la información que se remitirá al Archivo de Bogotá. </t>
  </si>
  <si>
    <t>Oficios registrados en el sistema de correspondencia FOREST, y soportes reposan en el archivo de gestión del profesional del proceso de Gestión Documental. 
Se anexa link de acceso a la información que se remitirá al Archivo de Bogotá. 
https://drive.google.com/drive/folders/1UobVsQBIOdhafGEyVuQzJU4fsDhX6TR7?usp=sharing</t>
  </si>
  <si>
    <t xml:space="preserve">Solicitud: 2022IE163147
Respuesta: 2022IE168219
El proceso reportar que se está a la espera del desarrollo del Comité Institucional de Gestión y Desempeño para la presentación y aprobación (Acta) y así; poder realizar él envió al Archivo de Bogotá para nueva revisión y aprobación si es caso. </t>
  </si>
  <si>
    <t>https://drive.google.com/drive/folders/1UobVsQBIOdhafGEyVuQzJU4fsDhX6TR7?usp=sharing</t>
  </si>
  <si>
    <t>Se realizó reunión el 04 de abril del 2022 con el area de dirección legal para revisar DTS y proyecto de resolución, EL 03 de mayo se envó correo electrónico aa la OAC Y LA DPSIA con el fin de recopilar los documentos de justificación y antencedentes del DTS, para el 06  de junio  mediante memorando a la DIRECCIÓN LEGAL se remitió el proyecto de resolución con los ajustes realizados por legal y las reunión del mes de abril   ESQUEMA DE PUBLICACION mediante proceso numero  #5412196 radicado  2022IE138355.</t>
  </si>
  <si>
    <t xml:space="preserve">1 documento, 1 correo eléctronico 1 reunión y  1 memorado cumplido en un 20%  </t>
  </si>
  <si>
    <t>memorando radicado #2022IE138355, soporte de correo electrónio y acta de reunión  https://drive.google.com/drive/u/1/folders/1OzwcnhWAt_h0X7d0vauOl_4KLkbO613W</t>
  </si>
  <si>
    <t>Solicitud: 2022IE163167
Respuesta: 2022IE172779
Respecto al acto administrativo por el cual se adopte el esquema de publicación de la SDA, el proceso reportó avances mediante reunión del 04 de abril del 2022 con la Dirección legal para revisar DTS y proyecto de resolución, el 03 de mayo se envió correo electrónico a la OAC y la DPSIA con el fin de recopilar los documentos de justificación y antecedentes del DTS, y el 06  de junio  mediante memorando 2022IE138355 se remitió a la DIRECCIÓN LEGAL el proyecto de resolución con los ajustes realizados y con radicado 2022IE147307 se respondió a la DLA sobre las observaciones.</t>
  </si>
  <si>
    <r>
      <rPr>
        <sz val="11"/>
        <rFont val="Calibri"/>
        <family val="2"/>
        <scheme val="minor"/>
      </rPr>
      <t>Memorandos, DTS, correo y acta de reunión</t>
    </r>
    <r>
      <rPr>
        <u/>
        <sz val="11"/>
        <color theme="10"/>
        <rFont val="Calibri"/>
        <family val="2"/>
        <scheme val="minor"/>
      </rPr>
      <t xml:space="preserve">
https://drive.google.com/drive/folders/1Wq637K6HHudrs6dwxQhb-jMDHnuGpSTd</t>
    </r>
  </si>
  <si>
    <t>CUMPLIENDO
20%</t>
  </si>
  <si>
    <t>Se solicitó a la DPSIA el día 07-julio-2022   remisión versión más actualizada del esquema de publicación que será adoptado en la actualización de la Resolución No. 3149 del 2015 mediante memorando dirigido con radicado 2022IE138355, se actualizó matriz ITA de la procuraduria para lo cual se realizó reunión con atención al ciudadano el día 10/05/2022, revisión y control actualización de ITA,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 a lo cual se envpio el  paso a paso en documento Word  para el cumplimiento de accesibilidad de información del a ley 1712, se envió  información de registro de activos de información proceso mediante radicado #5472774  de los procesos del SIG y atención al ciudadano, el 08 de junio  de 2022 dentro del seguimiento que realiza la SG  se realizó  ciclo de asesoría, sugerencias, preguntas y apoyo para la implementación del MENU PARTICIPA, el 24-de junio con la DIRECCIÓN LEGAL se revisó publicación de información  punto 1.8.2.  Normas, 2.1.6. Agenda Regulatoria, 2.3.2. Comentarios y documento de respuesta a  comentarios, 4.9.1. Informe sobre Defensa Pública y Prevención del Daño Antijurídico, el 13-de junio del 2022 se realizó reunión con la OCI para la publicación actualzada del seguimiento al plan de mejoramiento, se realizó el 16 de junio 2022 revisión de política derechos de autor, se realizó mediante MEMORANDO_INTERNO solicitud desde la SG a la Dirección Legal  determinación de responsable  de  politica de derechos de autor proceso  #5511619 ,mediante MEMORANDO_INTERNO DIRECCIÓN LEGAL se remitió   RESOLUCIÓN ESQUEMA DE PUBLICACION #5412196, mediante MEMORANDO_INTERNO, se remitió a la  DIRECCIÓN LEGAL  RESOLUCIÓN ESQUEMA DE PUBLICACION proceso #5412196, mediante MEMORANDO_INTERNO se solicitó actualziación de esquema de publicación acorde al nuevo proyecto de resolución proceso #5512061, mediante proceso  #5511381 se solicitó designar un delegado de comunicaciones para la publicación de contenidos del nuevo menú participa según los lineamientos de la función pública según la resolución 1519 del 2020, se revisó numeral 2.1.6. publicación de Agenda Regulatoria el 30 de junio 2022 con dirección legal.</t>
  </si>
  <si>
    <t>1 memorando,  cumplido en un  10%</t>
  </si>
  <si>
    <t>Memorando radicado 2022IE138355.https://drive.google.com/drive/u/1/folders/1OzwcnhWAt_h0X7d0vauOl_4KLkbO613W
MATRIZ ITA</t>
  </si>
  <si>
    <t>Solicitud: 2022IE163167
Respuesta: 2022IE172779
Se reportan actividades de gestión para contar con el instrumento "Esquema de publicación de la información" mediante el envió del proyecto de Resolución que adopte dicho instrumento con radicado 2022IE138355  a la Dirección legal ambiental, en tal sentido, hasta que se cuente con el esquema de publicación de la información adoptado por la SDA, se realizarán los seguimientos al cumplimiento de dicho esquema programados en este plan.
No obstante, se realizó actualización de la matriz ITA de la procuraduria con lo cual se ha efectuado seguimiento a la información en cumplimiento de la Ley 1712; así mismo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t>
  </si>
  <si>
    <t>Memorandos, matriz y actas de reunión
https://drive.google.com/drive/folders/1SfooJ-AbOy6M8oia6rjFmRXAvbl3GBoA</t>
  </si>
  <si>
    <t>Durante este 2022, entre la Oficina de Asesora de Comunicaciones y la Dirección de Planeación y Sistemas de Información Ambiental a través del INCI - Instituto Nacional Para Ciegos se brindo una programación de sobre accesibilidad, que se llevaron a cabo en 3 sesiones:
1. Taller introductorio a contenidos digitales
2. Taller de documentos digitales accesibles
3. Taller de profundización en criterios de accesibilidad
La jornada se realizó con el fin de sensibilizar y acercar a la entidad en la importancia de producir los diferentes contenidos, archivos y documentos accesibles de forma que las personas en condición de discapacidad y otros públicos tengan accesos a nuestra información.</t>
  </si>
  <si>
    <t>https://drive.google.com/drive/folders/1UVbePpGWAZDdxofr0P3sn-QkC1N2z-Xo</t>
  </si>
  <si>
    <t>Solicitud: 2022IE163553 
Respuesta: 2022IE169500
Se llevaron 3 capacitaciones sobre la "Accesibilidad web" los dias 19, 21 y 22 de abril,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Se recomienda programar y gestionar la cuarta y ultima sesión para el cumplimiento de la meta propuesta.</t>
  </si>
  <si>
    <r>
      <rPr>
        <sz val="11"/>
        <rFont val="Calibri"/>
        <family val="2"/>
        <scheme val="minor"/>
      </rPr>
      <t>listados de asistencia y presentación</t>
    </r>
    <r>
      <rPr>
        <u/>
        <sz val="11"/>
        <color theme="10"/>
        <rFont val="Calibri"/>
        <family val="2"/>
        <scheme val="minor"/>
      </rPr>
      <t xml:space="preserve">
https://drive.google.com/drive/folders/1XC0y5UAnNtfBOoIYzRmanZiEwXEwaq5M</t>
    </r>
  </si>
  <si>
    <t>CUMPLIENDO
75%</t>
  </si>
  <si>
    <t>Se hizo un análisis SEO al visor geográfico.
Se presentó un plan de trabajo al equipo de Ambiente para mejorar el posicionamiento a través de las diferentes redes sociales.
Se han venido trabajando contenidos tipo página en la sede electrónica de la entidad. Se creó una matriz con los contenidos creados en conjunto con el equipo de prensa de la entidad</t>
  </si>
  <si>
    <t>https://drive.google.com/drive/folders/1pDVnhOpT2NJyuzBdHoQNA0Iqbwxt-Ose</t>
  </si>
  <si>
    <t>El proceso reportar los análisis SEO realizados al visor geográfico, al  sede electrónica 
Así como la realización de un plan de trabajo para mejorar el posicionamiento a través de las diferentes redes sociales.
Se creó una matriz con los contenidos creados en conjunto con el equipo de prensa de la entidad y un Instructivo para subir notas en la sede electrónica</t>
  </si>
  <si>
    <r>
      <rPr>
        <sz val="9"/>
        <rFont val="Calibri"/>
        <family val="2"/>
        <scheme val="minor"/>
      </rPr>
      <t>Plan de trabajo, diagnósticos, propuestas de mejoras</t>
    </r>
    <r>
      <rPr>
        <u/>
        <sz val="9"/>
        <color theme="10"/>
        <rFont val="Calibri"/>
        <family val="2"/>
        <scheme val="minor"/>
      </rPr>
      <t xml:space="preserve">
https://drive.google.com/drive/folders/1pDVnhOpT2NJyuzBdHoQNA0Iqbwxt-Ose</t>
    </r>
  </si>
  <si>
    <t>Solicitud: 2022IE163147
Respuesta: 2022IE168219
El proceso no reportó avance</t>
  </si>
  <si>
    <t>Esta actividad no estuvo programada para ejecutarse en el primer cuatrimestre de 2022. Se encuentra prevista para realizarse en Septiuembre de 2022 (Tercer Cuatrimestre). Se solicita a la Segunda Línea de Defensa realizar ajuste de la columna "Cronograma Cuatrimestre 2022" de este documento, donde se señale el periodo precitado para cumplir con este hito. Vale la pena precisar que así quedó aprobado en el Plan anual de Auditoría aprobado por el CICCI en enero de 2022.</t>
  </si>
  <si>
    <t>No aplica, la actividad no estuvo programada para el primer cuatrimestre de 2022.</t>
  </si>
  <si>
    <t>Solicitud: 2022IE163547
Respuesta: 2022IE168342 
Esta actividad se encuentra prevista para realizarse en septiembre de 2022 (Tercer Cuatrimestre), dado que así quedó en el Plan anual de Auditoría aprobado por el CICCI en enero de 2022. En tal sentido se reprograma en este PAAC.</t>
  </si>
  <si>
    <t>SEGUIMIENTO TERCER LINEA DE DEFENSA 
II CUATRIMESTRE (mayo - agosto 2022)
Oficina de Control Interno - OCI</t>
  </si>
  <si>
    <t xml:space="preserve">Estado de la Actividad </t>
  </si>
  <si>
    <t>Cumplida</t>
  </si>
  <si>
    <t>No Cumplida</t>
  </si>
  <si>
    <t xml:space="preserve">Parcialmente </t>
  </si>
  <si>
    <t>Nivel de Cumplimiento</t>
  </si>
  <si>
    <t>0 a 59%</t>
  </si>
  <si>
    <t>ZONA BAJA</t>
  </si>
  <si>
    <t>De 60 a 79%</t>
  </si>
  <si>
    <t>ZONA MEDIA</t>
  </si>
  <si>
    <t>de 80 a 100%</t>
  </si>
  <si>
    <t>ZONA ALTA</t>
  </si>
  <si>
    <r>
      <rPr>
        <b/>
        <sz val="10"/>
        <color theme="1"/>
        <rFont val="Arial"/>
        <family val="2"/>
      </rPr>
      <t>Estado General Plan Anticorrupción y de Atención al Ciudadano - PAAC</t>
    </r>
    <r>
      <rPr>
        <sz val="10"/>
        <color theme="1"/>
        <rFont val="Arial"/>
        <family val="2"/>
      </rPr>
      <t xml:space="preserve">
Segundo Seguimiento - Corte a: 31 Agosto de 2022</t>
    </r>
  </si>
  <si>
    <t xml:space="preserve">Componente 1. </t>
  </si>
  <si>
    <t xml:space="preserve">Componente 2. </t>
  </si>
  <si>
    <t xml:space="preserve">Componente 3. </t>
  </si>
  <si>
    <t xml:space="preserve">Componente 4. </t>
  </si>
  <si>
    <t xml:space="preserve">Componente 5. </t>
  </si>
  <si>
    <t>Componente 6.</t>
  </si>
  <si>
    <t>Gestión del Riesgo de Corrupción</t>
  </si>
  <si>
    <t>Racionalización de Trámites</t>
  </si>
  <si>
    <t>Rendición de Cuentas</t>
  </si>
  <si>
    <t>Mecanismos para Mejorar la Atención al Ciudadano</t>
  </si>
  <si>
    <t>Mecanismos para la Transparencia y el Acceso a la Información</t>
  </si>
  <si>
    <t>Iniciativas adicionales</t>
  </si>
  <si>
    <t xml:space="preserve"> COMPONENTE</t>
  </si>
  <si>
    <t xml:space="preserve">ESTRATEGIA </t>
  </si>
  <si>
    <t>% Avance</t>
  </si>
  <si>
    <t>TOTAL ACTIVIDADES PAAC 2022</t>
  </si>
  <si>
    <t xml:space="preserve">Dado que se iniciaron estrategias de revisión y depuración de los indicadores en el OAB, mediante un proceso de validación completa con todas las áreas técnicas (dependencias de la SDA y entidades distritales) sobre la información publicada en el OAB, se alcanzó  con corte a julio 31 de 2022,  un nivel de actualización del OAB del 96,83% con indicadores 410 actualizados. 
Por su parte, el ORARBO bajó su nivel de actualización, pasando de % de actualización de 72,06% en junio de 2022 a 58,21% en julio de 2022, del total de indicadores del Distrito Capital, correspondiente a 67 indicadores; esto debido a que los tiempos máximos de actualización otorgado a los responsables de los indicadores ya finalizaron, y durante el mes de julio se volvió a requerir la actualización, obteniendo que al corte del mes no hubo tal modificación; al respecto se vienen realizando reuniones y mesa de trabajo, para impulsar la revisión y gestion de la actualización, por ejemplo, con la CAR se comprometió a revisar y en enviar la Ficha Técnica de los indicadores a su cargo a más tardar a finales de agosto, para continuar su revisión y validación de la información consistente de los indicadores e internamnete la SRHS y la SER se han venido realizando actualizaciones progresivas en las que se va a avanzando en su actualización. 
</t>
  </si>
  <si>
    <t xml:space="preserve">Bitácoras de actualización de los OAB en https://drive.google.com/drive/folders/18PScW7JQodOMMzyIonDP_mGnZaZKYiPc
Informes de gestión de ORARBO en https://drive.google.com/drive/folders/1u1lDPk6HD2LHtVYE01g0zRtApkHIlrYg
</t>
  </si>
  <si>
    <t>OAB 96,83%
ORARBO 58,21%</t>
  </si>
  <si>
    <t>Esta actividad de cumplió en el primer cuatrimestre</t>
  </si>
  <si>
    <t>Se realizó el informe de ODS metas trazadoras responsabilidad de la Secretaría Distrital de Ambiente, junto con el archivo de datos y gráficos, con corte a 30 de junio de 2022, enviado el 18 de agosto de 2022 y con un alcance el 23 de agosto de 2022, mediante correo electrónico a la Dirección de planes de desarrollo y fortalecimiento local de la Secretaría Distrital de Planeación - SDP, para la elaboración de este informe se realizan las revisiones, gestiones y validaciones respectivas con los indicadores publicados en el OAB.
Con este segundo informe se completa la meta establecida en este plan, de realizar Dos (2) revisiones para la actualización de los indicadores ODS de la SDA.</t>
  </si>
  <si>
    <t>Correos de envio del informe, informe ODS semestral y circular disponibles en 
https://drive.google.com/drive/folders/1TD5NWqF7GANV4fk8NydyQ8jFFW9ftnl9</t>
  </si>
  <si>
    <t>Se realizó 1 actividad de divulgación del Plan Anticorrupción y de Atención al Ciudadano 2022 mediante un espacio de capacitación sobre el PAAC realizado el 12 de agosto por parte del profesional asesor de transparencia de la subsecretaria general.</t>
  </si>
  <si>
    <t>Pieza gráfica de invitación disponible en  https://drive.google.com/drive/folders/1U6iy4vj6P5R3U1wXpIB5YBkIssNkwtaW</t>
  </si>
  <si>
    <t xml:space="preserve">CUMPLIDO
100% </t>
  </si>
  <si>
    <t xml:space="preserve">Ver anexo - Actividad F19 Territorialización Participación 2022
Territorialización educación ambiental - 20 localidades 2022
Territorialización educación - aulas ambiental 2022
Plan de acción 7657 Mayo
Plan de Acción 7657 Junio
Plan de acción 7657 Julio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</si>
  <si>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t>En el anexo al Rad.2022IE213957 de respuesta de OPEL, consta que: Durante este periodo, se ejecutaron 426  actividades de participación ciudadana, con la participación de  52.952 personas, para un total de 85.430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1.378 actividades de educación ambiental  donde se contó con la participación de 211.720 personas, para un total de 362.288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</si>
  <si>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Conforme consta en el anexo al Rad. 2022IE213957 de la OPEL: Hasta le fecha se ha realizado la socialización del Plan institucional de Participación en el marco de las Comisiones Ambientales Locales de las localidades de Fontibón, Candelaria, Puente Aranda, Antonio Nariño, Rafael Uribe, Chapinero, Barrios Unidos, san Cristobal y Usaquén.</t>
  </si>
  <si>
    <r>
      <rPr>
        <b/>
        <u/>
        <sz val="9"/>
        <rFont val="Arial"/>
        <family val="2"/>
      </rPr>
      <t>NOTA:</t>
    </r>
    <r>
      <rPr>
        <u/>
        <sz val="9"/>
        <rFont val="Arial"/>
        <family val="2"/>
      </rPr>
      <t xml:space="preserve"> El acta del 27 de enero de 2022 y sus anexos(soportan el cumplimiento de esta actividad), reposan en la DPSIA, que ejerce la Secretaría Técnica del Comité de Gestión y Desempeño Institucional.
</t>
    </r>
  </si>
  <si>
    <t xml:space="preserve">Listados de asistencia a las capacitaciones. Reposan en la Subsecretaría General.
Acta de reunión de 29 de julio de 2022, reposa en la Subsecretaria General.
3. Contrato SDA 20221619.
</t>
  </si>
  <si>
    <t>Se adjunta seguimiento al Plan de Integridad del segundo cuatrimestre.
Se remite la información por correo institucional.</t>
  </si>
  <si>
    <t>En el correo Institucional de Adriana del Pilar Rodriguez Amador del 24  de agosto de 2022, informó que se lleva a cabo el segundo seguimiento cuatrimestral al plan de gestion de integridad y al componente 6. Gestión de Integridad del presente Plan anticorrupción.</t>
  </si>
  <si>
    <t>En el correo Institucional de Adriana del Pilar Rodriguez Amador del 24  de agosto de 202 informó que: Durante el periodo se adelantaron la siguientes actividades:
1.Jornadas de sensibilización sobre política antisoborno, lucha contra la corrupción y conflicto de intereses. Plan anticorrupcción. La convocatoria se realizó por medio del correo institucional a todos los servidores de la SDA. Realizadas 3 de mayo, 29 de julio, 12 de agosto.
2. Se realizó reunión de mesas sectoriales de las política priorizadas MIPG, el día 29 de julio de 2022, donde se presentó la valoración de avances según la medición del FURAG 2021.
3. Se realizaron las gestiones administrativas para la apropiación de los recursos destinados para gestión de integridad, suscribiendose el contrato SDA 20221619. y Se solicitó la prestación del servicios de material divulgativo de los valores institucionales con el recurso establecido para ello.
4. Se elaboraron propuestas comunicacionales de divulgación de valores, cuyas piezas se encuentran en diseño.</t>
  </si>
  <si>
    <t xml:space="preserve"> En el Rad. 2022IE217456 la oficina de control Disciplinario Interno- OCID: Reportó los avances en las acciones de la primera línea de defensa para el segundo cuatrimestre, correspondiente a los meses de Mayo, Junio, Julio y Agosto actual vigencia de la siguiente manera:  
1.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3. julio del 2022, mediante correo institucional a los funcionarios y contratistas se socializo flash disciplinario con fecha 29 de julio de 2022, se socializo y se informó; “Cosa Juzgada en Materia Disciplinaria conforme a la Ley 1952 de 2019 articulo 16 y articulo 141”.  
4. Agosto del 2022, se socializo mediante correo institucional a los funcionarios y contratistas flash disciplinario correspondiente con fecha 24 de agosto de 2022, donde se informa; “Pruebas en materia disciplinaria y conforme a la ley 1952 de2019, articulo 147: Necesidad y carga de la prueba, articulo 148: Imparcialidad del funcionario en la búsqueda de la prueba y articulo 156 Apoyo técnico”.</t>
  </si>
  <si>
    <r>
      <rPr>
        <sz val="9"/>
        <rFont val="Arial"/>
        <family val="2"/>
      </rPr>
      <t xml:space="preserve">En el correo Institucional de Adriana del Pilar Rodriguez Amador del 24  de agosto de 202 informó: </t>
    </r>
    <r>
      <rPr>
        <b/>
        <sz val="9"/>
        <rFont val="Arial"/>
        <family val="2"/>
      </rPr>
      <t xml:space="preserve">ACTVIDAD CUMPLIDA </t>
    </r>
  </si>
  <si>
    <t>Hasta le fecha se ha realizado la socialización del Plan institucional de Participación en el marco de las Comisiones Ambientales Locales de las localidades de Fontibón, Candelaria, Puente Aranda, Antonio Nariño y Rafael Uribe</t>
  </si>
  <si>
    <r>
      <rPr>
        <b/>
        <sz val="9"/>
        <color theme="1"/>
        <rFont val="Arial"/>
        <family val="2"/>
      </rPr>
      <t xml:space="preserve">Conforme consta en el anexo del Rad. 2022IE217529 de la OAC: REPORTE DE INDICADORES OFICINA ASESORA DE COMUNICACIONES SEGUNDO CUATRIMESTRE 2022. (se deja constancia, que se reporta mayo, junio y julio) queda pendiente agosto, ya que el corte en la OAC es a 30 de cada mes.
</t>
    </r>
    <r>
      <rPr>
        <sz val="9"/>
        <color theme="1"/>
        <rFont val="Arial"/>
        <family val="2"/>
      </rPr>
      <t>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230 contenidos en las carteleras digitales de la entidad.
Correo institucional: Se enviaron 161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123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468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2.339 nuevos seguidores en Twitter; en Facebook 901 nuevos seguidores; en Instagram 943; en TikTok 281 y 34.200.253 visualizaciones de los videos institucionales en el canal de YouTube.
Página Web: Durante junio en la página web de la Secretaría Distrital de Ambiente www.ambientebogota.gov.co se publicaron y actualizaron 230 contenidos y se registraron 1.149.607 visitas.
Piezas gráficas: En este periodo se diseñaron y publicaron 508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124 videos y 38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(40):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 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Que bien se siente volvernos a encontrar (interna), Bájale el Volumen (externa), Libres y en Casa (externa), Distrito Silvestre (externa), Bogotá menos plástico (externa), La Basura no es basura (externa), Mujeres de Ambiente (externa), Bogotá crecimiento verde (externa), Residuo especial, manejo especial (externa), Temporada de lluvias (externa), Unidos por un nuevo aire (externa), Pilas con la bolsa roja (externa), Mujeres Sembradoras (externa) y Bogotá reverdece (externa).
Celebraciones (22):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Día del Conductor y Conductora (interna), Día Nacional de la Vida Silvestre (interna y externa), Apagón Ambiental (interna y externa), Día Internacional Libre de Bolsas Plásticas (externa), Día Internacional de la Conservación del Suelo (externa) y Día del Campesino (externa).
Eventos (16):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Gobierno joven, Taller de cambio climático con entidades nacionales y distritales, Congreso Internacional de Agua, Saneamiento y Energías Renovables e Inauguración laboratorio de economía circular del SENA.</t>
    </r>
  </si>
  <si>
    <t xml:space="preserve">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254 contenidos en las carteleras digitales de la entidad.
Correo institucional: Se enviaron 163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133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427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3.138 nuevos seguidores en Twitter; en Facebook 1512 nuevos seguidores; en Instagram 1.123; en TikTok 1.323 y 34.133.701 visualizaciones de los videos institucionales en el canal de YouTube.
Página Web: Durante junio en la página web de la Secretaría Distrital de Ambiente www.ambientebogota.gov.co se publicaron y actualizaron 326 contenidos y se registraron 1.226.523 visitas.
Piezas gráficas: En este periodo se diseñaron y publicaron 530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141 videos y 21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Primera Temporada de Lluvias (externa), Bájale el Volumen (externa), Residuos Hospitalarios (externa), Protege el Laurel de Cera (externa), Mujeres que Reverdecen (externa), Mi Promesa Es (externa), Libres y en Casa (externa), Juntos Cuidamos Teusaquillo (externa), Engativá Está Mejorando (externa), Bogotá Menos Plástico (externo), Distrito Silvestre (externa).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Celebraciones (24): Apagón Ambiental (externa e interna), Día de la Movilidad Sostenible (interna), Día Internacional del Pueblo Gitano (interna), Día de la Tierra (externa e interna), Día de la Secretaria y el secretario (interna), Día de la Concientización sobre el ruido (externa e interna), Día Nacional del Árbol (interna y externa) y Día de la Niñez (interna).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Eventos (17): Recorrido de aceite vegetal usado con Acueducto, Plantación con embajadas de EE.UU y México en el Mirador de los Nevados, Liberación en el humedal La Conejera, Evento Día Internacional de la Concientización sobre el Ruido, Encuentro entre Sembradoras de la ReactivAcción y congresistas de EE.UU,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t>
  </si>
  <si>
    <t xml:space="preserve">Se publicó y divulgó el Plan Anticorrupción y de Atención al Ciudadano de la SDA vigencia 2022,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
Igualmente, el 12 de agosto de 2022, por parte de la Subsecretaria General se  realizó una actividad de divulgación del Plan  Anticorrupción y Atención al Ciudadano.
</t>
  </si>
  <si>
    <r>
      <t xml:space="preserve">Se elaboraron por la Oficina de Control Disciplinario Interno de la SDA flash informativos preventivos disciplinarios mensuales a los servidores públicos a la SDA, por el correo institucional, en las siguientes fechas, conforme a lo programado:
</t>
    </r>
    <r>
      <rPr>
        <b/>
        <sz val="9"/>
        <color theme="1"/>
        <rFont val="Arial"/>
        <family val="2"/>
      </rPr>
      <t>31 mayo de 2022</t>
    </r>
    <r>
      <rPr>
        <sz val="9"/>
        <color theme="1"/>
        <rFont val="Arial"/>
        <family val="2"/>
      </rPr>
      <t xml:space="preserve">: Información Creación Oficina de Control Disciplinario y Funciones. art. 93 de la Ley 1952 de 2019, Decreto Distritales 450  y 451 de 2021 y art. 38 numeral 25 del Código Disciplinario. Inició desde el 16 de nov de 2020.
</t>
    </r>
    <r>
      <rPr>
        <b/>
        <sz val="9"/>
        <color theme="1"/>
        <rFont val="Arial"/>
        <family val="2"/>
      </rPr>
      <t>30 de junio de 2022:</t>
    </r>
    <r>
      <rPr>
        <sz val="9"/>
        <color theme="1"/>
        <rFont val="Arial"/>
        <family val="2"/>
      </rPr>
      <t xml:space="preserve">  Término investigación disciplinaria  Ley 1952 de 2019 art. 213 modificado por art. 36 de la Ley 2094 de 2021.
29 de julio de 2022: Cosa Juzgada art. 16 y procedencia de la revocatoria directa Art. 14, de la Ley 1952 de 2019.
</t>
    </r>
    <r>
      <rPr>
        <b/>
        <sz val="9"/>
        <color theme="1"/>
        <rFont val="Arial"/>
        <family val="2"/>
      </rPr>
      <t>24 agosto de 2022:</t>
    </r>
    <r>
      <rPr>
        <sz val="9"/>
        <color theme="1"/>
        <rFont val="Arial"/>
        <family val="2"/>
      </rPr>
      <t xml:space="preserve"> Acápite de Pruebas Ley 1952 de 2019 Artículos 147, Carga de la Prueba-148 -Imparcialidad en la Búsqueda -y 156 Apoyo Técnico.
Los soportes se verificaron en el correo institucional en las fechas señaladas y fueron remitidos por el correo institucional para este seguimiento.
</t>
    </r>
  </si>
  <si>
    <r>
      <t xml:space="preserve">
</t>
    </r>
    <r>
      <rPr>
        <sz val="9"/>
        <rFont val="Arial"/>
        <family val="2"/>
      </rPr>
      <t>*Drive OAC: https://drive.google.com/drive/u/0/folders/19gSd4rKI7VtdBY7MA9N8poQmhHU4-Ckx
*Isolución: Porceso comunicaciones., indicadores de gestión/ Plan de comunicaciones 2022.
*Isolución: Sistenas / MECI/ Sistema de Control Interno/ Información y Comunicación / PLan de comunicaciones 2022.</t>
    </r>
  </si>
  <si>
    <t>Esta actividad se encuentra prevista para realizarse en septiembre de 2022 (Tercer Cuatrimestre), dado que así quedó en el Plan anual de Auditoría aprobado por el CICCI en enero de 2022. En tal sentido se reprograma en este PAAC. No obstante, mediante el Rad. 2022IE217459 de la Oficina de Control Interno se comunicó el inicio de la evaluación al Código de Integridad, la cual se realizará en septembre de 2022, conforme a lo programado.</t>
  </si>
  <si>
    <t>Se ha socializado el Plan Institucional de Participación Ciudadana, conforme informó la Oficina de Participación, Eduicación y Localidades  -OPEL hasta le fecha se ha realizado la socialización en el marco de las Comisiones Ambientales Locales de las localidades - CAL de Candelaria (24 mayo), Puente Aranda(10 mayo 2022), Antonio Nariño (14 junio 2022), Rafael Uribe (16 junio 2022), Chapinero (16 junio 2022), Barrios Unidos (21 julio de 2022), San Cristobal (27 julio de 2022) y Usaquén (21 julio de 2022).
Recomendación: Enviar información correspondiente al cuatrimestre junto con las evidencias correspondientes, e igualmente enviar como evidencia, en todas las oportunidades el acta de reunión y la relación de asistencia que es parte integrante, lo anterior, debido a que en los documentos anexos al Rad. 2022IE213957,  se envió la relación de asistencia, pero no el acta, en los siguientes casos: Rafael Uribe, Barrios Unidos, Chapinero, San Cristiobal y Usaquen
En el primer cuatrimestre tenia un avance de 0 y en este cuatrimestre  24.75%, debido a que no se remitió información de agosto de 2022 y esté es es el avance anual.</t>
  </si>
  <si>
    <t>Se ha realizado presencia institucional en ferias y eventos de servicio al ciudadano, organizadas por la Alcaldía Mayor de Bogotá y/u otras entidades, como lo señaló la Primera y Segunda Línea de Defensa, durante el segundo trimestre (Abril, mayo y junio) de 2022, al asistir el Grupo del Servicio a la Ciudadanía, a las ferias de Servicio convocadas por la Secretaria General, para  Informar a los ciudadanos sobre los trámites y servicios que ofrece la secretaria distrital de ambiente y se verificaron las actas de las ferias de servicios y relaciones de asistencia de los usuarios atendidos en el 2022, que constan en el siguiente enlace: https://drive.google.com/drive/folders/13EclcFK3LoC0f_NEVer16BGPD4K80TQc y que corresponden al segundo cuatrimestre:
- Feria 13 y 14 de mayo en localidad de Santafe
- Feria 18 y  19 de mayo Soy empresario- Camara de Comercio de Bogotá
- Feria  19 de mayo en Fontibon
-Feria 20 y 21 de mayo en San Cristobal
-Feria 24 de mayo en la UNAL
-Feria 4 de junio en la fraguita
-Feria 3 y 4 de junio en Marruecos
-Feria  4 de junio en San Benito
En este cuatrimestre se reportó el avance de mayo y junio de 2022 y no de julio y agosto de 2022, por parte de la Primera y Segunda Línea de Defensa, por tanto, el índice de cumplimiento es de la mitad, es decir,  del 16.5 % y venía un cumplimiento del 25, por esto el avance al año es de 41.5 %. No se encontró el soporte de la feria de San Benmito del 4 de junio, está duplicada la de la Fraguita
Recomendaciones: Diligenciar en todas su partes las relaciones de asistencia anexas a las actas, como fecha, hora de inicio y terminación, lugar de realizacion y tema tratado. 
 El reporte del avance y las evidencias del PAAC debe ser por el cuatrimestre tanto para la Primera como la Segunda Línea de Defensa
Controlar que el archivo incluido en el enlace de consulta corresponda a la realidad.</t>
  </si>
  <si>
    <r>
      <t xml:space="preserve">Se desarrollaron procesos de participación y se realizaron actividades de educación ambiental, conforme al plan de acción programado para la vigencia 2022, según el  Rad.2022IE213957 y su anexo de la Oficina de Participación, Educación y Localidades - OPEL, que se revisó y en el que informó que durante este periodo, se ejecutaron las siguientes actividades:  
</t>
    </r>
    <r>
      <rPr>
        <b/>
        <sz val="9"/>
        <color theme="1"/>
        <rFont val="Arial"/>
        <family val="2"/>
      </rPr>
      <t xml:space="preserve">426 de participación ciudadana, con la participación de 52.952 personas, para un total de 85.430 personas durante la vigencia. </t>
    </r>
    <r>
      <rPr>
        <sz val="9"/>
        <color theme="1"/>
        <rFont val="Arial"/>
        <family val="2"/>
      </rPr>
      <t xml:space="preserve">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color theme="1"/>
        <rFont val="Arial"/>
        <family val="2"/>
      </rPr>
      <t>1.378 de educación ambiental, con la participación de 211.720 personas, para un total de 362.288 personas durante la vigencia</t>
    </r>
    <r>
      <rPr>
        <sz val="9"/>
        <color theme="1"/>
        <rFont val="Arial"/>
        <family val="2"/>
      </rPr>
      <t xml:space="preserve">.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
    </r>
    <r>
      <rPr>
        <b/>
        <sz val="9"/>
        <color theme="1"/>
        <rFont val="Arial"/>
        <family val="2"/>
      </rPr>
      <t>Recomendaciones:</t>
    </r>
    <r>
      <rPr>
        <sz val="9"/>
        <color theme="1"/>
        <rFont val="Arial"/>
        <family val="2"/>
      </rPr>
      <t xml:space="preserve"> Remitir la información de avance de tido el cuatrimestre junto con las evidencias
                En el primer cuatrimestre tenía un cumplimiento de 33 y en este periodo es de 24.75 debido a que no se remitió la información de agosto de 2022, así tiene un acumulado de cumplimiento anual de 57.75%
</t>
    </r>
  </si>
  <si>
    <r>
      <t xml:space="preserve">
Se recibió un correo institucional del 24 de agosto de 2022 en el señaló el avance, pero sin soportes, pese a que se se solicitó por el Rad. 2022IE208660 y se reiteró por correo institucional del 6 de septiembre de 2023. No obstante, esta Oficina de Control Interno - OCI encontró, conforme a la información recibida, que se realizaron jornadas de sensibilización sobre la politica instuitucional antisoborno y conficto de intereses el 3 de mayo de 2022 de 7.00 am a 8.09 am y  de Plan Anticorrpción y de Atención al Ciudadano -PAAC el 12 de agosto de 2022 de 7 am 8.00 am. 
El primer cuatrimestre tenía un cumplimiento del 33 % y este mes se da un cumplimiento de la mitad del cuatrimestre,  es decir, 16.5, debido a que se informó el avance, pero no se remitieron los soportes y solo se encontraron algunos. Así da un avance de 49.5 al año.
</t>
    </r>
    <r>
      <rPr>
        <b/>
        <sz val="9"/>
        <color theme="1"/>
        <rFont val="Arial"/>
        <family val="2"/>
      </rPr>
      <t xml:space="preserve">Recomendaciones: </t>
    </r>
    <r>
      <rPr>
        <sz val="9"/>
        <color theme="1"/>
        <rFont val="Arial"/>
        <family val="2"/>
      </rPr>
      <t>El responsable de remitir la información debe remitiir los soportes correspondientes , para agilizar la evaluación y seguimiento, debido al poco plazo que hay para hacer este informe</t>
    </r>
  </si>
  <si>
    <t>A partir de la revisión efectuada en el aplicativo SUIT, se identificó, que aun no se ha realizado la socializacion de las mejoras de los tramites, toda vez que estas acciones dependen de la puesta en funcionamiento de las mejoras de racionalización, definidas para cada tramite</t>
  </si>
  <si>
    <r>
      <t xml:space="preserve">La Oficina de Control Interno, realizó la revisión de información de tramités priorizados directamente en el aplicativo SUIT
Al corte del seguimiento, se identificaron 36 trámites priorizados con 3 acciones de mejora a implementar: 
</t>
    </r>
    <r>
      <rPr>
        <b/>
        <sz val="9"/>
        <color theme="1"/>
        <rFont val="Arial"/>
        <family val="2"/>
      </rPr>
      <t xml:space="preserve">TRAMITE. Permiso de vertimientos - MEJORA A IMPLEMENTAR: Mejora de tipo tecnológica con el propósito de que el trámite para el ciudadano, sea virtualizado completamente.
</t>
    </r>
    <r>
      <rPr>
        <sz val="9"/>
        <color theme="1"/>
        <rFont val="Arial"/>
        <family val="2"/>
      </rPr>
      <t xml:space="preserve">De acuerdo al Plan de Trabajo, se evidencian avances sobre la definición de criterios para racionalización del trámite "Permiso de Vertimientos". Se deberá verificar en el próximo seguimiento, la adopción de la propuesta presentada por la Secretaría de Hábitat y el cumplimiento de los compromisos establecidos en reunión del 16-may-2022, y avance de la solicitud de automatización del trámite. Se recomienda adoptar esquemas de seguimiento a compromisos y firma en los documentos de acta suscritos. </t>
    </r>
    <r>
      <rPr>
        <b/>
        <sz val="9"/>
        <color theme="1"/>
        <rFont val="Arial"/>
        <family val="2"/>
      </rPr>
      <t xml:space="preserve">
TRAMITE. Evaluación de Estudios de Ruido - MEJORA A IMPLEMENTAR: Mejora tecnológica con la finalidad de que el trámite sea virtualizado en todas sus etapas para el ciudadano.</t>
    </r>
    <r>
      <rPr>
        <sz val="9"/>
        <color theme="1"/>
        <rFont val="Arial"/>
        <family val="2"/>
      </rPr>
      <t xml:space="preserve">
Se identificó el desarrollo de acciones que sustentan avance en la mejora tecnológica para el tramite "Evaluación de Estudios de Ruido", se anexó soporte de capacitación sobre la inscripción de nuevos trámites u OPAS en el SUIT (4/08/2021 - Anexo1), no correspondiente al periodo evaluado. Se recomienda documentar el Plan de Trabajo que incluya las actividades ya adelantadas y las que se encuentran pendientes por ejecutar durante la vigencia 2022. 
</t>
    </r>
    <r>
      <rPr>
        <b/>
        <sz val="9"/>
        <color theme="1"/>
        <rFont val="Arial"/>
        <family val="2"/>
      </rPr>
      <t xml:space="preserve">
TRAMITE. Evaluación de Estudios de Ruido - MEJORA A IMPLEMENTAR: Aumento de un punto adicional para la atención presencial de los ciudadanos.
CONCLUSIÓN: 
</t>
    </r>
    <r>
      <rPr>
        <sz val="9"/>
        <color theme="1"/>
        <rFont val="Arial"/>
        <family val="2"/>
      </rPr>
      <t>El registro de nueve (9) puntos de atención presencial disponibles como situación actual del trámite, no es concordante con la realidad de la Entidad al inicio de la vigencia 2022.  La nueva sede reportada como avance del Plan de Trabajo 2022 y que corresponde a Super CADE Calle 13 - AC 13 No. 37-35, tuvo apertura el 5 de agosto de 2021; es decir, el año anterior al de la estrategia de racionalización (2022). De igual forma, este registro no está actualizado en el SUIT.</t>
    </r>
  </si>
  <si>
    <t xml:space="preserve">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</si>
  <si>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Esta actividad se encuentra cumplida desde el primer cuatrimestre de la vigencia 2022; sin embargo, se identificó:
1. Memorando 2022IE74869 del 13 de julio de 2022, mediante el cual se da alcance al Memorando 2022IE67541 del 28 de marzo de 2022, definiendo los tiempos y  monitoreos a realizar por la primera y segunda línea de defensa al mapa de riesgos institucional con corte al mes de agosto de 2022.
2. Memorando 2022IE95073 del 1 de agosto de 2022, mediante el cual se socializa la versión No. 2 del Mapa de Riesgos, la cual puede consultarse en el link: Transparencia/Inicio/4. Planeación, presupuesto e Informes/4.3. Plan de acción/4.3.2 Plan Anticorrupción y de Atención al Ciudadano (PAAC)/PAAC/2022/2. Mapa de riesgos.
Se mantiene la recomendación, en relación a: Revisar el Mapa de Riesgos durante el ultimo cuatrimestre de la vigencia, para dar cumplimiento a este criterio y publicar la versión revisada y aprobaba, antes del 31 de enero de la siguiente vigencia.</t>
  </si>
  <si>
    <t>No Programada en el Periodo</t>
  </si>
  <si>
    <t xml:space="preserve">Se documentó Matriz de Monitoreo Plan Anticorrupción y Atención al Ciudadano PAAC - Segundo Cuatrimestre y se remite para la respectiva publicación.
Se documentó de igual forma Matriz de revisión a Riesgos de Corrupción de la SDA y se remitió para la respectiva publicación.
Se registro seguimiento tercera línea de defensa en aplicativo ISOLUCIÖN, sobre Riesgos de Gestión </t>
  </si>
  <si>
    <t xml:space="preserve">
En el presente seguimiento se identificó: 
*Correo electrónico del 18 de julio de 2022, convocando jornada del 25 de julio de 2022 para Revisión Politica Antisoborno
*Acta de reunión y relación de asistencia - SENSIBILIZACIÓN, DIVULGACIÓN Y ACLARACIÓN DE DUDAS E INQUIETUDES SOBRE LA IMPLEMENTACIÓN DE LA POLITICA INSTITUCIONAL ANTISOBORNO - 25 de julio de 2022 - Presentación respectiva
* Correo electrónico del 18 de julio de 2022 - CONSULTA INSTITUCIONAL SOBRE LINEAMIENTOS ANTISOBORNO
Se identificó Informe de seguimiento a la Politica Antisoborno con Radicado No. 2022IE187465 del 26 de julio de 2022, realizado por la Oficina de Control Interno,  mediante el cual se hicieron las observaciones y recomendaciones pertinentes, en torno al comportamiento de la politica al interior de la SDA.  </t>
  </si>
  <si>
    <t>No se reportó avance por parte de la primera línea de defensa, se reitera la recomendación de la Segunda línea de Defensa, en relación a: Iniciar la actividad de socialización y evaluación de la Cartilla de inducción y reinducción de la SDA, dado que la actividad estaba programada para iniciar en el segundo cuatrimetre del año (mayo-agosto) .</t>
  </si>
  <si>
    <t>Se continuó publicando la información relacionada a la ley 1712 de transparencia y acceso a la información solicitada por las dependencias durante el mes de junio, julio y lo corrido de agosto de 2022,  registradas en la mesa de servicios de la SDA.
Adicionalmente, en el mes de julio de 2022 se implementó la pauta CC20 de accesibilidad web en la sede electrónica correspondiente a Permitir control de contenidos con movimiento y parpadeo en el slider principal-</t>
  </si>
  <si>
    <t>Soportes contrato de prestación de servicios 20220667 de 2022, mediante IAAP de radicados forest 2022IE172588 y 2022IE207124
https://www.ambientebogota.gov.co/es/web/sda/inicio
Reporte mesa de servicios casos de publicación web registrados disponibles en 
https://drive.google.com/drive/folders/1k00flcaKLuJqSkiGFiqhd3T-oH8PvUm8</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</si>
  <si>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para los meses de mayo, junio, julio y agosto los cuales están disponibles en las siguientes rutas: 
Mayo - junio: https://drive.google.com/drive/folders/18UM5PlUhGVQ9WRuMrx1y_OfdzuduU0zM
Julio-agosto:  https://drive.google.com/drive/folders/1k00flcaKLuJqSkiGFiqhd3T-oH8PvUm8
Se evidencia en los soportes de excel seguimiento a solicitudes y tramite de respuesta. Se recomienda fortalecer los mecanismos de autocontrol en la consolidación de resultados, que permitan determinar cuatrimestralmente  el porcentaje de publicación en la sección de transparencia y acceso a la información de las SDA, de acuerdo con la formula definida para medir la ejecución de la actividad ((No. de publicaciones realizadas en la sección de transparencia de la sede electrónica / No. de publicaciones solicitadas en el sección de transparencia) x 100).</t>
  </si>
  <si>
    <t>Durante el mes de julio y lo corrido de agosto de 2022, se ha mantenido disponible los 55 datasets en la plataforma Distrital.
Respecto a 3 nuevos datos abiertos gestionados en la plataforma Distrital se tiene planeados para el tercer cuatrimestre.</t>
  </si>
  <si>
    <t>55 datasets mantenidos y actualizados en la plataforma Distrital.</t>
  </si>
  <si>
    <t>Para el cumplimiento de esta actividad, se espera como resultado 3 nuevos datos abiertos gestionados en la plataforma Distrital y Nacional y mantener y actualizar 55 datasets en la plataforma Distrital y Nacional.  Para el periodo de mayo a agosto, se observó que la Secretaría Distrital de Ambiente ofrece un total de 55 datos abiertos públicos en la plataforma distrital de datos abiertos los cuales pueden ser consultados en la plataforma  nacional de datos abiertos, en el link: https://datosabiertos.bogota.gov.co/dataset?_organization_limit=0&amp;q=ambiente&amp;organization=sdasí mismo, respecto a los 3 nuevos datos abiertos gestionados, se reportó que será gestionado en tecercer cuatrimestre.  De acuerdo con lo programado esta actividad se continua ejecutando en III cuatrimestre 2022, en donde se espera  por parte de la primera linea de defensa aportar soportes repecto a los 3 nuevos datos abiertos gestionados en la plataforma distrital.</t>
  </si>
  <si>
    <t xml:space="preserve">No se recibió comunicación adicional en respuesta al radicado No. :2022IE208660 cuyo plazo venciò el 29 de agosto de 2022. </t>
  </si>
  <si>
    <t>Se observó la  realización de asignación y seguimiento a las solicitudes de acceso a la información, para lo cual se aportaron informes de acceso a la Información de los meses de abril y mayo disponibles en el enlace:  https://drive.google.com/drive/u/0/folders/1v_HWs99LRZxiAMexP-zKAPa-QAXNslJK
al consultar el portal wev de la entidad, se observó que se han generado  durante II cuatrimetre 3 informes de acceso a la información de los meses abril a julio. Los cuales se encuentran publicados en el enlace: https://www.ambientebogota.gov.co/es/web/transparencia/informe-de-pqrs/-/document_library_display/6nLwHuCsY1JF/view/2825494, incluido el informe de julio que no estaba registrado en la carpeta compartida. se observa un cumplimiento del 25% por cuanto no se aporta informe del mes de agosto.</t>
  </si>
  <si>
    <t>Se continuó la elaboración de la metodología de Activos de Información en versión preliminar, la cual está en revisión y validación por parte del asesor de TI.</t>
  </si>
  <si>
    <t>https://drive.google.com/drive/folders/1AIIZX_DlDP4ZHH3xJj04X-xLo-uu0mRF</t>
  </si>
  <si>
    <t xml:space="preserve">Se observa que respecto a la elaboración de los Instrumentos de Gestión de la Información, se aportan documentos correspondientes : Ajudas de memoria de tema activos de información y riesgos, propuesta de formato de invntarios de activos de información  y un documento Guía para la  identificación de activos de información (borrador), dado que la meta definida corresponde al 100% de actualización del cuadro de activos de información, índice de información clasificada y reservada actualizada de acuerdo a las modificaciones de los procedimientos y activos de información adoptados en la entidad, y de acuerdo con las evidencias aportadas, se observa un avance del 20% en relación con el 50% esperado para este cuatrimestre, por cuanto no se ha formalizado ninguno de los intrumentos enunciados (Guia para identificación e inventario propuesto para activos de información), sin embaro se aportaron evidencias de gestiones tendientes a su formalización. Por lo anterior se recomienda al proceso adelantar las acciones necesarias tendientes a dar cumplimiento a la programación de revisión de tal manera que para el último cuatrimestre se asegure el cumplimiento de la  meta programada.
</t>
  </si>
  <si>
    <t>Se aporta mediante radicado No. 2022IE220716 del 29 de agosto de 2022, correo electrónico  correo electrónico  del 25 de julio en el que se solicita incluir en ella sesiòn del comite del 3 de agosto temas de gestiòn documental tales cómo : 
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t>
  </si>
  <si>
    <t>Radicado No. 2022IE220716 del 29 de agosto de 2022
Correos electrónicos</t>
  </si>
  <si>
    <t>Esta actividad se encontraba programada para ser ejecutada en primer cuatrimestre, para el periodo mayo - agosto, se aporta radicado No. 2022IE220716 del 29 de agosto de 2022, correo electrónico  correo electrónico  del 25 de julio en el que se solicita incluir en ella sesión del comite del 3 de agosto temas de gestión documental tales cómo: 
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A la fecha,  la entidad no cuenta con TRD aprobadas en la vigencia 2022.</t>
  </si>
  <si>
    <r>
      <t xml:space="preserve">Durante el mes de julio, desde el profesional asesor de Transparencia de la subsecretaria se revisaron los criterios de accesibilidad web de acuerdo con la Resolución 1519 del 2020 anexo 1 sobre criterios de accesibilidad en documentos digitales para publicación, con los jefes de la OAC y la DPSIA.
Se revisó el documento técnico de soporte de modificación de la Resolución 3149 de 2015 esquema de publicación enviado a la Dirección legal para revisión el 14-07-2022.
</t>
    </r>
    <r>
      <rPr>
        <b/>
        <sz val="9"/>
        <color theme="1"/>
        <rFont val="Arial"/>
        <family val="2"/>
      </rPr>
      <t xml:space="preserve">Oficina Asesora de Comunicaciones: </t>
    </r>
    <r>
      <rPr>
        <sz val="9"/>
        <color theme="1"/>
        <rFont val="Arial"/>
        <family val="2"/>
      </rPr>
      <t>la DPSIA en conjunto con la OAC tienen actualizado el esquema de publicación a a agosto de 2022 . Por su parte la adopción dele esquema viene siendo liderado por la Subsecretaría General.</t>
    </r>
  </si>
  <si>
    <r>
      <t xml:space="preserve">1. Actualización de TRD, 2. PGD , 3. Programa de documentos esenciales o vitales, 4. Banco Terminológico, asì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t>
    </r>
    <r>
      <rPr>
        <b/>
        <sz val="9"/>
        <color theme="1"/>
        <rFont val="Arial"/>
        <family val="2"/>
      </rPr>
      <t>Oficina de sistemas:</t>
    </r>
    <r>
      <rPr>
        <sz val="9"/>
        <color theme="1"/>
        <rFont val="Arial"/>
        <family val="2"/>
      </rPr>
      <t xml:space="preserve"> 
Radciado No. 2022IE217529
https://docs.google.com/spreadsheets/d/1TcOU3QJF1e_-PYeHdI5R7YAy16LhEeaZ/edit#gid=291811949</t>
    </r>
  </si>
  <si>
    <t xml:space="preserve">Para el periodo comprendido entre mayo y agosto de 2022, se informó que se realizó  la revisión  de la resolución 3149 de 2019 "esquema de publicación, respecto de la cual se aporta acta de reunión del 4 de abril de 2022, así como radicados de gestiones realizadas entre la Subsecretaria General y  la Dirección Legal Ambiental, para continuar con el proceso de revisión. De igual manera se aporta documento excel de consolidación de información de esquema de publicación. No obstante lo anterior, A la fecha no se cuenta con un acto administrativo por el cual se adopte el esquema de publicación actualizado y por ende no es ha adoptado en la entidad  para vigencia 2022 el esquema de publicación de información en la web de la SDA. Se recomienta fortalecer las medidas de autocontrol relacionadas con gestionar oportunamente los documentos y actos administrativos definidos para dar cumplimiento a la actividad en mención. </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</si>
  <si>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 remitido a la Dirección Legal, de igual manera , se informó la realización de reuniones de trabajo para ajustes y correcciones al proyecto de resolución frente a cual se aportó documento acta  del 4 de abril de 2022; así mismo,  no obstante, teniendo en cuenta que finalmente no se evidenció soporte de seguimiento realizado para II cuatrimestre, especificamente lo relacionado con matriz actualizada de seguimiento de conformidad con el esquema de publicación,  y dado que a la fecha no ha adoptado formalmente el esquema de publicación que se encuenrra en actualización, no se observa cumplimiento de la actividad programada.</t>
  </si>
  <si>
    <t>La cuarta y ultima sesión para el cumplimiento de la meta propuesta, se tiene programada para el cuarto trimestre 2022.</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</si>
  <si>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 la última actividad esta programada para realizarse en el III cuatrimestre de la vigencia.</t>
  </si>
  <si>
    <t>Cumplida en 1er  trimestre 2022</t>
  </si>
  <si>
    <t>Se observó que  respecto al segundo cuatrimestre se informa que con las actividades ejecutadas en primer cuatrimestre, se da cumplimiento al 100%de  la actividad definida, para lo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 sin embargo,  de acuerdo con la  meta registrada  se debe realizar una (1) actividad de promoción o divulgación de la sección de transparencia y acceso a la información publica a usuarios internos y externos una vez cada cuatrimestre.   Por lo anterior, no se observan soportes que de cuenta de la ejecución de la actividad para segundo cuatrimestre, de acuerdo con la meta definida.</t>
  </si>
  <si>
    <t xml:space="preserve">Se entregó informe de resultados parciales de la estrategia SEO de la plataforma OAB y de la sede electrónica de la SDA.
Se desarrolló un dashboard de análisis SEO para el Visor Geográfico con base en los datos proporcionados por Google Analytics.
Se plantearon estrategias de comunicación con la OAB para mejorar su reconocimiento de marca por parte de medios de comunicación e instituciones académicas.
Se crearon artículos enfocados en SEO para la OAB, el Visor Geográfico y la sede electrónica (ambientebogotá.gov.co) 
Se desarrolló un reporte de métricas e indicadores de SEO en Google Data Studio. Se adjuntan los resultados de julio en ambiente.gov.co, oab.ambiente.gov.co y orarbo.gov.co y visor geográfico.
Se desarrolló informe de los problemas técnicos del sitio ambientebogota.gov.co en la herramienta Screaming Frog se adjunta resumen de los resultados.
</t>
  </si>
  <si>
    <t>https://drive.google.com/drive/folders/1NxJxAtraNOXiRZaQzLMaNDlyKwcU7S4x</t>
  </si>
  <si>
    <t>Se observaron soportes de resultados parciales de las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reporte de métricas e indicadores de SEO en Google Data Studios, soporte de  dashboard de análisis SEO para el Visor Geográfico con base en los datos proporcionados por Google Analytics, soporte de resumen de  informe de los problemas técnicos del sitio ambientebogota.gov.co en la herramienta Screaming Frog, los cuales fueron verificados en el enlace: https://drive.google.com/drive/folders/1NxJxAtraNOXiRZaQzLMaNDlyKwcU7S4x</t>
  </si>
  <si>
    <t>De acuerdo con lo informado por la primera línea de defensa, se realizaron 26 visitas de seguimiento al servicio prestado en los diferentes puntos de atención presenciales de la SDA, se tenían programadas 4 visitas de seguimiento en el segundo cuatrimestre, durante el seguimiento se verificaron actas de reunión de las 26 visitas reportadas de abril a junio   en la ruta: https://drive.google.com/drive/folders/17Nj7Flj1rY-qLJjKxkbk2WcASRFnwSaE. De acuerdo con el reporte de segunda línea esta meta se encuentra sobre ejecutada,  dado que se tenia programado realizar once (11) visitas en el año y se han realizado a la fechacincuenta y cuatro (54) visitas, por lo que se recomienda fortalecer los mecanismos de autocontrol frente a la planeación y definición de metas por actividad y componente, asegurandose que lo definido se ajuste a la operación del proceso, otorgando resultados que no sobre estimen la gestión requerida para la metas  programadas.</t>
  </si>
  <si>
    <t>De acuerdo con lo reportado por la primera y segunda línea de defensa, frente a la implementación acciones del  modelo de servicio al ciudadano para la SDA, acorde a los lineamientos dados por la Secretaria General, se observó que durante el segundo trimestre de 2022 , se continuó implementando 9 acciones del Modelo de Servicio a la Ciudadanía, para lo cual se aportó matriz de implementación de modelo de servicio (formato excel), dispuesto en la ruta: https://drive.google.com/drive/folders/1JtO8vZFSHbNwwK5x2Vv1HhkF65yMkBw9,  sin embargo, dentro de dicho documento no se observó registro de porcentajes de avance o ejecución, fechas de inicio o finalización, productos asociados o soportes que de cuenta de las actividades realizadas durante el periodo comprendido de abril a junio de 2022,  así como las evidencias de las actividades adelantadas.  Esta situación se reportó  y se observó de igual manera en el seguimiento realizado durante primer cuatrimestre 2022. Por lo anterior, se recomienda fortalecer los mecanismos de autocontrol que  permitan contar con la evidencia suficiente respecto a la implementación del modelo de servicio de la entidad.</t>
  </si>
  <si>
    <t>Se observó que se realizaron actividades de entrenamiento a los servidores del grupo servicio a la ciudadanía, en cumplimiento a la política distrital de servicio al ciudadano, reportando 10 es decir el 33% correspondiente a este cuatrimestre, del total de las 30 actividades programadas para la vigencia. Las 10 actividades realizadas en este periodo de mayo a agosto, corresponden  a las siguientes temáticas:
Aire, manejo del sistema forest, cualificación en temas relacionados con servicio, Politica institucional antisoborno, ecourbanismo, Chatbot, Transparencia.  disponibles en la ruta: https://drive.google.com/drive/folders/13SPQkrfpGOEtiH1gcfY-Ajz69JVozBZS. Se observa que respecto a lo programado para el cuatrimestre 33% se cumplio, así mismo, se observo que de 30 actividades al año se han ejecutado 27, teniendo en cuenta que a la fecha deberian haber ejecutado 20 activdiades, se evidencia un avance superior al programado por la cantidad de actividades realizadas en primer cuatrimestre (17 de 10) es decir  que  con corte a II cuatrimestre la meta presenta un avance anual porcentual del 85%.</t>
  </si>
  <si>
    <t>Se observo la realización de seguimiento a la oportunidad de las PQRS  que ingresan a través de los diferentes canales de atención de la SDA, para lo cual se aportan dos (2) informes de PQRS de  abril y mayo,  disponibles en la ruta : https://drive.google.com/drive/folders/1Mx7hO1sWUBSBx88BqLw81RYIhqzSFdFN, 
Se consultó en el enlace: https://ambientebogota.gov.co/es/web/transparencia/informe-de-pqrs, en donde no se observó el informe del mes de junio y julio. 
Así mismo, se observó que para el mes de mayo y abril,  se generaron dos comunicaciones internas  del estado actual de las PQRS con radicado 2022IE131265 para el mes de abril y con radicado 2022IE162481el mes de mayo. Respecto a los soportes asociados a la actividad,  no se aportan soportes de Comunicaciones electrónico (sic) correspondiente a alertas semanales a los diferentes procesos del periodo abril a junio de 2022..
Teniendo en cuenta que para el primer cuatrimestre, unicamente se reportaron los informes de enero, febrero y marzo, y que para el mes II cuatrimestre se reportaron los informes de abril,  y mayo, se registra un cumplimiento total para la vigencia del 41% frente a la totalidad de informes a presentar (12)  al año, lo anterior teniendo en cuenta que con corte a segundo cuatrimestre sólo han presentado 5 de los cuales  cuatro correponden al primer cuatrimestre es decir 33% y uno corresponde al segundo cuatrimestre que corresponde a un 8% de avance en el cuatrimestre.</t>
  </si>
  <si>
    <t xml:space="preserve">Teniendo en cuenta que los Informes de percepción y satisfacción ciudadana mensual son la fuente de información para determinar el %  en el que se mantuvo la satisfacción de atención en la sala de Servicio a la Ciudadanía y vía telefónica y presencial, y  por ende realizar el calculo  del % cuatrimestral, respecto al sumatoria de los resultados de satisfacción de los usuarios encuestados versus el No. total de encuestas diligenciadas por los ciudadanos multiplicado por cien, y dado que a la segundo cuatrimestre, solo se reportaron 2 de 4 informes correspondientes al mes de mayo y junio , disponibles en el enlace: https://drive.google.com/drive/folders/1xOR7VCD18cH4_fyx5Kou6x7cnhcnnier
Por lo anterior,  no es posible determinar si se mantuvo  98%  de satisfacción para el cuatrimestre,  por tal razón se calcula el 17% de avance respecto a la cantidad de informes entregados (2 de 4) lo que evidencia un cumplimiento parcial de lo progamado para II cuatrimestre. </t>
  </si>
  <si>
    <t>Se observó que para II cuatrimestre 2022, se aportaron tres documentos en excel denominados "Formato de Registro y Control  el servicio en la SDA", de los meses abrill, mayo y junio, en los mencionados formatos, disponibles en la ruta: https://drive.google.com/drive/folders/178U9jZf_mxa-cTDqieyJRaxNwZ8PFu2E. 
De acuerdo a la información aportada,  no es posible identficar el tramite dado a las solicitudes reiteradas o allegadas al Defensor del Ciudadano de la SDA, así como tampoco identificar que se atendieron el 100% durante el periodo mayo a agosto de 2022.  Teniendo en cuenta que las solicitudes se reciben a través del correo electrónico defensordelciudadano@ambientebogota.gov.co, se estableció cómo soporte un "informe de gestión del Defensor del Ciudadano", el cual no esta disponible dentro de los soportes remitidos. Dado lo anterior no es posible verificar el % de avance o cumplimiento de esta actividad durante el periodo objeto de seguimiento. Se recomienda fortalecer las medidas de autocontrol, que permitan identificar  que las solicitudes,  reiteradas allegadas al buzon de correo del Defensor del Ciudadano, se radicaron  en el sistema FOREST y remitieron al Grupo de Peticiones, Quejas y Reclamos, para su respectivo trámite, de tal manera que sea posible identificar  que hayan sido atendidas en términos y asegurar la oportunidad en las respuestas dadas a la ciudadanía.</t>
  </si>
  <si>
    <t xml:space="preserve">No se recibió comunicación adicional en respuesta al radicado No. 2022IE208660 de fecha 17 de agosto de 2022,  cuyo plazo venció el 29 de agosto de 2022. </t>
  </si>
  <si>
    <t>% AVANCE
Acumulado</t>
  </si>
  <si>
    <t xml:space="preserve">Se identificó: 
1: Correo electrónico del 11 de agosto de 2022, que tiene por Asunto: SOCIALIZACIÓN CIRCULAR No. 00018 del 2 de diciembre de 2020 - SDAD (Te invitamos a conocer los Lineamientos generales sobre conflicto de interés en relación con el MIPG y Comité de Control Interno de laSecretaria Distrital de Ambiente)... El conflicto de interés es definido por el Consejo de Estado, como una situación en la que la conducta de un servidor público obtiene unbeneficio en menoscabo del interés general, sin declararse impedido en alguna gestión en el ejercicio de sus obligaciones y deberes delcargo, ya sea en favor propio, familiar o de un tercero y en perjuicio de la función pública. Es por esto que la norma exige que, ante unasituación de interés propio de la función encomendada y los intereses particulares del servidor público, este se deba declarar impedido.
2. Pieza de Comunicación Circular Interna  No. 00018 del 2 de diciembre de 2020.
3. Memorando 2022IE163147 de julio 7 de 2022, dando respuesa a Segunda Línea de Defensa, mediante el cual se anaxan los siguientes soportes: 
*Correo electrónico de fecha 8 de junio de 2022 "Aquí te contamos cómo realizar la actualización de la Declaración General de Conflicto de Intereses"
*Correo electrónico de fecha 8 de junio de 2022 - SOCIALIZACION CIRCULAR 015 DEL 6 DE JUNIO DE 2022.
*Boletín No. 14  - Para estar en Ambiente #14 🌿De lunes 2 a domingo 8 de mayo de 2022 - Anunaciando Jornada de sensibilización Politica Institucional Antisoborno y Conflicto de Intereses para el 3 de mayo de 2022.
*Documento de formulación sin seguimiento, del Plan de Adecuación y Sostenibilidad del MIPG
*Correo electrónico de fecha 6 de juio de 2022 - Asunto: "Hasta el 31 de julio puedes realizar tu Declaración de Bienes y Rentas"
*Boletín No. 16  - Para estar en Ambiente #16 🌿De lunes 16 a domingo 22 de mayo de 2022 - En la SDA te contamos ¿Qué debes hacer si te encuentras inmerso en un conflicto de intereses?
El área responsable, indica que 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La OCI, solicita el archivo de seguimiento al Plan de trabajo Gestión de conflicto de intereses 2021-2022, dado que no se anexó a las evidencias de éste seguimiento. Al respecto, no se recibio el soporte respectivo. 
Se recomienda en la descripción del seguimiento trimestral o cuatrimestral, no repetir información sobre avances de periodos anteriores, sino centrarse en las acciones propias del periodo; de igual forma, anexar en cada reporte, el seguimiento con avance porcentual y evidencias del Plan de Trabajo Gestión Conflicto de Interess 2021-2022. </t>
  </si>
  <si>
    <r>
      <t xml:space="preserve">Conforme al Rad. 2022IE217529 de la Oficina Asesora de Comunicaciones- OAC ejecuta el Plan de Comunicaciones 2022 a través de dos líneas estratégicas. A continuación, se relacionan las actividades realizadas correspondiente a cada línea, conforme consta en el sigueinte enlace   https://drive.google.com/drive/u/0/folders/19gSd4rKI7VtdBY7MA9N8poQmhHU4-Ckx
</t>
    </r>
    <r>
      <rPr>
        <b/>
        <sz val="9"/>
        <color theme="1"/>
        <rFont val="Arial"/>
        <family val="2"/>
      </rPr>
      <t xml:space="preserve">1. Línea de comunicación organizacional e interna </t>
    </r>
    <r>
      <rPr>
        <sz val="9"/>
        <color theme="1"/>
        <rFont val="Arial"/>
        <family val="2"/>
      </rPr>
      <t xml:space="preserve">
</t>
    </r>
    <r>
      <rPr>
        <b/>
        <sz val="9"/>
        <color theme="1"/>
        <rFont val="Arial"/>
        <family val="2"/>
      </rPr>
      <t>Carteleras digitales:</t>
    </r>
    <r>
      <rPr>
        <sz val="9"/>
        <color theme="1"/>
        <rFont val="Arial"/>
        <family val="2"/>
      </rPr>
      <t xml:space="preserve">  Publicación de 341 
</t>
    </r>
    <r>
      <rPr>
        <b/>
        <sz val="9"/>
        <color theme="1"/>
        <rFont val="Arial"/>
        <family val="2"/>
      </rPr>
      <t xml:space="preserve">Correo institucional: </t>
    </r>
    <r>
      <rPr>
        <sz val="9"/>
        <color theme="1"/>
        <rFont val="Arial"/>
        <family val="2"/>
      </rPr>
      <t xml:space="preserve">Se enviaron 231  mensajes a través del correo comunicacioninterna@ambientebogota.gov.co  
</t>
    </r>
    <r>
      <rPr>
        <b/>
        <sz val="9"/>
        <color theme="1"/>
        <rFont val="Arial"/>
        <family val="2"/>
      </rPr>
      <t>Fondos de pantalla 3</t>
    </r>
    <r>
      <rPr>
        <sz val="9"/>
        <color theme="1"/>
        <rFont val="Arial"/>
        <family val="2"/>
      </rPr>
      <t xml:space="preserve"> en los computadores de la Secretaría de Ambiente.
</t>
    </r>
    <r>
      <rPr>
        <b/>
        <sz val="9"/>
        <color theme="1"/>
        <rFont val="Arial"/>
        <family val="2"/>
      </rPr>
      <t>2. Línea de comunicación externa e informativa</t>
    </r>
    <r>
      <rPr>
        <sz val="9"/>
        <color theme="1"/>
        <rFont val="Arial"/>
        <family val="2"/>
      </rPr>
      <t xml:space="preserve">
</t>
    </r>
    <r>
      <rPr>
        <b/>
        <sz val="9"/>
        <color theme="1"/>
        <rFont val="Arial"/>
        <family val="2"/>
      </rPr>
      <t>Comunicados de prensa y notas:</t>
    </r>
    <r>
      <rPr>
        <sz val="9"/>
        <color theme="1"/>
        <rFont val="Arial"/>
        <family val="2"/>
      </rPr>
      <t xml:space="preserve"> Se elaboraron 170 
</t>
    </r>
    <r>
      <rPr>
        <b/>
        <sz val="9"/>
        <color theme="1"/>
        <rFont val="Arial"/>
        <family val="2"/>
      </rPr>
      <t>Monitoreo de medios</t>
    </r>
    <r>
      <rPr>
        <sz val="9"/>
        <color theme="1"/>
        <rFont val="Arial"/>
        <family val="2"/>
      </rPr>
      <t xml:space="preserve">: Conforme al monitoreo de medios realizado durante el periodo, la Secretaría Distrital de Ambiente- 372.
</t>
    </r>
    <r>
      <rPr>
        <b/>
        <sz val="9"/>
        <color theme="1"/>
        <rFont val="Arial"/>
        <family val="2"/>
      </rPr>
      <t xml:space="preserve">Convocatoria a medios: </t>
    </r>
    <r>
      <rPr>
        <sz val="9"/>
        <color theme="1"/>
        <rFont val="Arial"/>
        <family val="2"/>
      </rPr>
      <t xml:space="preserve"> 99 convocatorias a medios de comunicación 
</t>
    </r>
    <r>
      <rPr>
        <b/>
        <sz val="9"/>
        <color theme="1"/>
        <rFont val="Arial"/>
        <family val="2"/>
      </rPr>
      <t>Redes Sociales</t>
    </r>
    <r>
      <rPr>
        <sz val="9"/>
        <color theme="1"/>
        <rFont val="Arial"/>
        <family val="2"/>
      </rPr>
      <t xml:space="preserve">: con nuevos seguidores en Twitter; en Facebook  Instagram, TikTok y visualizaciones de los videos institucionales en el canal de YouTube.
</t>
    </r>
    <r>
      <rPr>
        <b/>
        <sz val="9"/>
        <color theme="1"/>
        <rFont val="Arial"/>
        <family val="2"/>
      </rPr>
      <t>Página Web</t>
    </r>
    <r>
      <rPr>
        <sz val="9"/>
        <color theme="1"/>
        <rFont val="Arial"/>
        <family val="2"/>
      </rPr>
      <t xml:space="preserve">: En la página web de la SDA www.ambientebogota.gov.co se publicaron y actualizaron 290 contenidos.
</t>
    </r>
    <r>
      <rPr>
        <b/>
        <sz val="9"/>
        <color theme="1"/>
        <rFont val="Arial"/>
        <family val="2"/>
      </rPr>
      <t>Piezas gráficas</t>
    </r>
    <r>
      <rPr>
        <sz val="9"/>
        <color theme="1"/>
        <rFont val="Arial"/>
        <family val="2"/>
      </rPr>
      <t xml:space="preserve">: se diseñaron y publicaron 729 piezas de comunicación a través de los canales internos y externos 
</t>
    </r>
    <r>
      <rPr>
        <b/>
        <sz val="9"/>
        <color theme="1"/>
        <rFont val="Arial"/>
        <family val="2"/>
      </rPr>
      <t xml:space="preserve">Material audiovisual: </t>
    </r>
    <r>
      <rPr>
        <sz val="9"/>
        <color theme="1"/>
        <rFont val="Arial"/>
        <family val="2"/>
      </rPr>
      <t xml:space="preserve">Se produjeron 196 contenidos audiovisuales distribuidos así:  videos y animaciones sobre los diferentes temas de interés de la SDA. 
</t>
    </r>
    <r>
      <rPr>
        <b/>
        <sz val="9"/>
        <color theme="1"/>
        <rFont val="Arial"/>
        <family val="2"/>
      </rPr>
      <t>Campañas, eventos y celebraciones</t>
    </r>
    <r>
      <rPr>
        <sz val="9"/>
        <color theme="1"/>
        <rFont val="Arial"/>
        <family val="2"/>
      </rPr>
      <t xml:space="preserve">:113
En el  Rad.  2022IE217529 no se reportó la gestión realizada en agosto de 2022, sino de mayo, junio y julio de 2022, pero en la evidencias estaba la de agosto,  por eso para este cuatrimestre se da un cumplimiento del 33% y como en el primer cuatrimestre dio un cumplimiento del 25, el avance del año es de 58%.
</t>
    </r>
    <r>
      <rPr>
        <b/>
        <sz val="9"/>
        <color theme="1"/>
        <rFont val="Arial"/>
        <family val="2"/>
      </rPr>
      <t xml:space="preserve">Recomendaciones: </t>
    </r>
    <r>
      <rPr>
        <sz val="9"/>
        <color theme="1"/>
        <rFont val="Arial"/>
        <family val="2"/>
      </rPr>
      <t>Reportar dentro de la oportunidad requerida por la Oficina de Control Interno los avances de todo el cuatrimestre junto con los soportes correspondientes.</t>
    </r>
  </si>
  <si>
    <r>
      <t xml:space="preserve">
Se actualizaron los indicadores ambientales dispuestos en el Observatorio Ambiental de Bogotá-OAB y en el Observatorio Regional Ambiental y de Desarrollo Sostenible del Río Bogotá-ORARBO, con un reporte de actualización con corte a julio de 2022 del: 
</t>
    </r>
    <r>
      <rPr>
        <b/>
        <sz val="9"/>
        <color theme="1"/>
        <rFont val="Arial"/>
        <family val="2"/>
      </rPr>
      <t>96.83 %:OAB-</t>
    </r>
    <r>
      <rPr>
        <sz val="9"/>
        <color theme="1"/>
        <rFont val="Arial"/>
        <family val="2"/>
      </rPr>
      <t xml:space="preserve"> </t>
    </r>
    <r>
      <rPr>
        <b/>
        <sz val="9"/>
        <color theme="1"/>
        <rFont val="Arial"/>
        <family val="2"/>
      </rPr>
      <t xml:space="preserve">Observatorio Ambiental de Bogotá. </t>
    </r>
    <r>
      <rPr>
        <sz val="9"/>
        <color theme="1"/>
        <rFont val="Arial"/>
        <family val="2"/>
      </rPr>
      <t xml:space="preserve"> De los 410 indicadores, están actualizados 397 y no actualizados 13 
 </t>
    </r>
    <r>
      <rPr>
        <b/>
        <sz val="9"/>
        <color theme="1"/>
        <rFont val="Arial"/>
        <family val="2"/>
      </rPr>
      <t>58.21%: ORARBO-</t>
    </r>
    <r>
      <rPr>
        <sz val="9"/>
        <color theme="1"/>
        <rFont val="Arial"/>
        <family val="2"/>
      </rPr>
      <t xml:space="preserve"> </t>
    </r>
    <r>
      <rPr>
        <b/>
        <sz val="9"/>
        <color theme="1"/>
        <rFont val="Arial"/>
        <family val="2"/>
      </rPr>
      <t>Observatorio Regional Ambiental y de Desarrollo Sostenible del Río Bogotá:</t>
    </r>
    <r>
      <rPr>
        <sz val="9"/>
        <color theme="1"/>
        <rFont val="Arial"/>
        <family val="2"/>
      </rPr>
      <t xml:space="preserve"> con 67 indicadores del Distrito Capital, de los cuales están actualizados 39 y no actualizados 28.
Lo anterior, conforme a las Bitácoras de actualización de los OAB y los Informes de avance de los Observatorios, ubicados en  en enlaces: https://drive.google.com/drive/folders/18PScW7JQodOMMzyIonDP_mGnZaZKYiPc   y  https://drive.google.com/drive/folders/1u1lDPk6HD2LHtVYE01g0zRtApkHIlrYg ,  por tanto, el porcentaje de cumplimiento al año es de 66%
La Dirección de Planeación y Sistemas de Información Ambiental-  DPSIA envió el enlace de evidencias, pero no está compartido y se debió esperar a que lo compartieran, adicional a que allí hay gran cantidad de archivos que se deben revisar hasta encontrar el que tiene la evidencia, lo que demora la revisión o el seguimiento.
</t>
    </r>
    <r>
      <rPr>
        <b/>
        <sz val="9"/>
        <color theme="1"/>
        <rFont val="Arial"/>
        <family val="2"/>
      </rPr>
      <t>Recomendaciones</t>
    </r>
    <r>
      <rPr>
        <sz val="9"/>
        <color theme="1"/>
        <rFont val="Arial"/>
        <family val="2"/>
      </rPr>
      <t xml:space="preserve">
Enviar por forest o correo instiitucional únicamente los archivos que tienen la evidencia y no por enlace porque éste archivo se puede modificar.
Enviar los avances y soportes del cuatrimestre, que es el periodo de seguimiento, lo anterior, debido a que no se remitió el de agosto de 2022
 En el primer cuatrimestre tenía un cumplimiento de 33 y en este periodo es de 24.75 debido a que no se remitió la información de agosto de 2022, así tiene un acumulado de cumplimiento anual de 57.75%
</t>
    </r>
  </si>
  <si>
    <r>
      <t xml:space="preserve">Se actualizaron los indicadores de seguimiento de los Objetivos de Desarrollo Sostenible - ODS, realizando los reportes requeridos y publicándolos en el Observatorio Ambiental de Bogotá, de acuerdo con los indicadores ODS concertados con la Secretaría Distrital de Planeación, para lo cual se revisaron los correos institucionales dirigidos a la Secretaria Distrital de Planeación, del </t>
    </r>
    <r>
      <rPr>
        <b/>
        <sz val="9"/>
        <color theme="1"/>
        <rFont val="Arial"/>
        <family val="2"/>
      </rPr>
      <t>18 de agosto de 2022</t>
    </r>
    <r>
      <rPr>
        <sz val="9"/>
        <color theme="1"/>
        <rFont val="Arial"/>
        <family val="2"/>
      </rPr>
      <t xml:space="preserve">, por medio del cual se remitió el documento informe ODS metas trazadoras de responsabilidad de esta entidad, ,con corte a 30 de junio de 2022 y del </t>
    </r>
    <r>
      <rPr>
        <b/>
        <sz val="9"/>
        <color theme="1"/>
        <rFont val="Arial"/>
        <family val="2"/>
      </rPr>
      <t>22 de agosto de 2022</t>
    </r>
    <r>
      <rPr>
        <sz val="9"/>
        <color theme="1"/>
        <rFont val="Arial"/>
        <family val="2"/>
      </rPr>
      <t xml:space="preserve"> del reporte del Indicador Meta trazadora No. 29: porcentaje de reducción en la concentración promedio ponderado de material particulado PM10 y PM2.5 en la ciudad. 
 Lo anterior, de conformidad con los soportes que constan en el enlace: https://drive.google.com/drive/folders/1TD5NWqF7GANV4fk8NydyQ8jFFW9ftnl9 y https://oab.ambientebogota.gov.co/todos-los-indicadores/
Se encuentra cumplido al 100%, no obstante que estaba programado para los dos últimos cuatrimestres.
</t>
    </r>
  </si>
  <si>
    <t>SUB-
COMPONENTE</t>
  </si>
  <si>
    <t>No. 
Actividades</t>
  </si>
  <si>
    <t xml:space="preserve">la Oficina de Control Interno, realizó la revisión de información de trámites priorizados directamente en el aplicativo SUIT. Al corte del seguimiento, se identificaron 36 trámites priorizados; sin embargo, al momento de cargar el seguimiento a la Estrategia de Racionalización, se evidenció cambios en la información registrada en el aplicativo SUIT por parte de la SDA, por lo cual, en reunión del 7 de septiembre de 2022, se informó por parte de la Subsecretaría General, que la Estrategia de Racionalización, se redujo a 3 trámites priorizados, dadas las indagaciones realizadas por la Oficina de Control Interno y verificadas por su parte con el Departamento Administrativo de la Función Pública – DAFP. </t>
  </si>
  <si>
    <t xml:space="preserve">Código Actividad </t>
  </si>
  <si>
    <t xml:space="preserve">% Acumulado </t>
  </si>
  <si>
    <t>Promedio</t>
  </si>
  <si>
    <t xml:space="preserve">Responsable </t>
  </si>
  <si>
    <t>REPORTE PRIMERA LÍNEA DE DEFENSA
Ampliación de Información (agosto 1 al 25 de 2022)
(Responsable de la actividad - Líder de proceso)</t>
  </si>
  <si>
    <t>En el correo Institucional del 24  de agosto de 2022 se informó que se llevó a cabo el segundo seguimiento cuatrimestral al plan de gestion de integridad y al componente 6. Gestión de Integridad,  en el que se encontró que se remitió el avance de algunas actividades, pero no se anexaron  los soportes correspondientes pese a que se solicitó por Rad. 2022IE208660 y se reiteró por correo institucional del 6 de septiembre de 2022. En el enlace  https://docs.google.com/spreadsheets/d/1svyAwlUNepuIvejeJkZTKFOkG1pQ__Ug/edit#gid=1209629138,  que señaló la Segunda Linea de Defensa se encontró el avance del plan de integridad solo hasta el primer cuatrimestre de 2022, pero nada de este cuatrimestre. El Plan de Integridad está integrado por 4 ejes o componentes, resaltados, en el que se encuentran las siguientes actividades, en las que se enoontró lo señalado a continuación:
1. Comunicación: Con dos actividades, pero una para este cuatrimestre: "Ejecutar la campaña divulgativa de los valores de integridad", la cual no se evidenció se haya ejecutado. La cartilla de inducción a colaboradores, que señaló la primera Linea de Defensa no es de este año y desde el año pasado se encuentra publicada en el aplicativo Isolucion, por lo tanto, el avance es de cero. El diseño de piezas comunicativas estaba progremado realizar el primer cuatrimestre de 2022 y no en este cuatrimestre
2. Afianzamiento de valores y principios: Las actividades realizadas para fomentar e interiorizar los valores de integridad en los servidores de la SDA, consitieron según la primera Linea de Defensa en adelantar jornadas de sensibilización sobre política antisoborno y conflicto de intereses, lucha contra la corrupción y plan anticorrupción, que incluyen el referente del Código de Integridad Institucional., realizadas: 3 de mayo, 29 de julio, 12 de agosto. pero no remitió los soportes correspondiente. No obstante, sta Oficina de Control Interno - OCI encontró, conforme a la información recibida, que se realizaron jornadas de sensibilización sobre la politica instiitucional antisoborno y conflicto de intereses el 3 de mayo de 2022 de 7.00 am a 8.09 am y  de Plan Anticorrupción y de Atención al Ciudadano -PAAC el 12 de agosto de 2022 de 7 am 8.00 am, pero no se encontró el soporte del realizado el 29 de julio de 2022. Por lo anterior, Como cada eje vale 8.25 %, en este eje se evidenciaron 2 de 3, el avance es de 5.5%.
3. Articulación Institucional e Interinstitucional: Tiene programado 3 actividades para este cuatrimestre: Articulación con el  MIPG – FURAG, Articular actividades para el fortalecimiento  de los valores institucionales con el Comité de Convivencia Laboral y Dirección de Gestión Corporativa y Articulación institucional e interinstucional para el desarrollo de iniciativas asociadas a la gestión de integridad. Para la primera actividad la primera Linea de Defensa informo que Se participó e informó sobre la gestión adelantada,  en la  reunión realizada el 29 de julio de 2022,  para mesas sectoriales de las políticas priorizadas del MIPG, teniendo en cuenta los resultados FURAG de la gestión 2021, obtenidos para las entidades que conforman el sector ambiente en el Distrito Capital, pero no aportó evidencia; en la segunda actividad no se informó nada y en la tercera actividad informó la 1re lines de Defensa que  Se adelantaron las gestiones administrativas de contratación, suscribiendose el contrato SDA 20221619 suscrito con la Empresa Logística y Gestión de Negoscios S.A.S. Se solicitaron los servicios de publicidad con los recursos destinados para material divulgativo con los valores institucionales, pero no aportó evidencia. Esta Oficina revisó el contrato señalado SDA 20221619 no se encontró relación con la actividad señalada de articulación institucional e interinsticional para el desarrollo de iniciativas asociadas a la gestión de integridad, debido a que el mismo tiene por objeto: Prestar por sus propios medios, con plena autonomía técnica y administrativa sus servicios profesionales en el desarrollo de las actividades derivadas de las distintas etapas de los procesos contractuales que se adelantan en la Subdirección Contractual. Razón por la cual el avance de este periodo es de cero 
4.Fortalecimiento de la gestión de Integridad en la entidad, el cual tiene programada para este cuatrimestre la actividad de " Reconocimiento a las buenas prácticas y comportamientos de los servidores de la SDA" del cual no se informoe´avance, por lo cual se tiene como cero
Por lo anterior, el avance del cuatrimestre es de 5. 5% y el anual es de 39%, teniendo en cuenta que el avance del primer cuatrimestre fue de 33%.
Recomendación:  Remitir el avance de todas las acciones correspomdientes al cuatrimestre, junto con los soportes correspondientes en la oportunidad requerida por la Oficina de Control Interno para facilitar el seguimiento, respecto de todas las actividades señaladas en cada uno de los ejes o componentes programaados para el cuatrimestre</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</si>
  <si>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t>
    </r>
    <r>
      <rPr>
        <i/>
        <sz val="10"/>
        <rFont val="Arial"/>
        <family val="2"/>
      </rPr>
      <t>Es el nivel de cumplimiento de las actividades (…), medido en términos de porcentaje. De 0 a 59% corresponde a la zona baja (color rojo). De 60 a 79% zona media (color amarillo). De 80 a 100% zona alta (color verde).”</t>
    </r>
  </si>
  <si>
    <r>
      <t xml:space="preserve">REPORTE PRIMERA LÍNEA DE DEFENSA
II TRIMESTRE (abril - junio 2022)
</t>
    </r>
    <r>
      <rPr>
        <sz val="10"/>
        <color theme="1"/>
        <rFont val="Arial"/>
        <family val="2"/>
      </rPr>
      <t>(Responsable de la actividad - Líder de proceso)</t>
    </r>
  </si>
  <si>
    <r>
      <t xml:space="preserve">SEGUNDA LÍNEA DE DEFENSA
II TRIMESTRE (abril - junio 2022)
</t>
    </r>
    <r>
      <rPr>
        <sz val="10"/>
        <color theme="1"/>
        <rFont val="Arial"/>
        <family val="2"/>
      </rPr>
      <t>(Dirección de Planeación y Sistemas de Información Ambiental)</t>
    </r>
  </si>
  <si>
    <t>Se realizó la aprobación de la política de administración del riesgo en el  Comité Institucional de Coordinación de Control Interno- CICCI teniendo en cuenta los periodos para el monitoreo y seguimiento por parte de las lineas de defensa</t>
  </si>
  <si>
    <t>presentación. Listado de asistencia, pieza comunicativa</t>
  </si>
  <si>
    <t>Se realizo la socialización de la política de administración del riesgo actualizada a los 18 procesos de la entidad mediante mesa de trabajo, pieza comunicativa enviada por correo y comunicación interna con radicado 2022IE321793</t>
  </si>
  <si>
    <t>Se adjunta documento y acta de comité</t>
  </si>
  <si>
    <t>REPORTE PRIMERA LÍNEA DE DEFENSA
IV TRIMESTRE (octubre - diciembre 2022)
(Responsable de la actividad - Líder de proceso)</t>
  </si>
  <si>
    <t xml:space="preserve">Durante el cuarto trimestre de la vigencia 2022, se realizaron varias actividades, asi: •	Se consolidó y diligenció las matrices de caracterización de los 36 trámites inscritos en SUIT, según el formato establecido por el Departamento Administrativo de la Función Pública.  • Se Mapeo y actualizó el Trámite Certificación para Importar o exportar productos forestales en segundo grado de transformación y los productos de la Flora silvestre, no obtenidos mediante aprovechamiento del medio natural ,PM04-PR18, y el Trámite “Atención solicitud de Reconocimiento de Procedencia Legal de Productos Forestales - RPLPF”, que corresponde a la SSFFS. •  Se priorizo el trámite “Certificación para Importar o exportar productos forestales en segundo grado de transformación y los productos de la Flora silvestre, no obtenidos mediante aprovechamiento del medio natural PM04-PR18”, en SUIT
Evidencia: 
Carpeta Matrices Mapeo de trámites. 
Acta Reunión Actualización Trámite-Certific-Industrias Forestales
</t>
  </si>
  <si>
    <t>https://drive.google.com/drive/folders/1UUW_F1jUCbeGyue7Q_Ry9YXhPl9fRsMO</t>
  </si>
  <si>
    <t>Durante el cuarto trimestre de la vigencia 2022, se inscribió en el SUIT la estrategia de racionalización tecnológica para el trámite “Certificación para Importar o exportar productos forestales en segundo grado de transformación y los productos de la Flora silvestre, no obtenidos mediante aprovechamiento del medio natural PM04-PR18”. 
Evidencia:  Matriz de estrategia de racionalización SUIT</t>
  </si>
  <si>
    <t>Durante el cuarto trimestre de la vigencia, se Llevó a cabo la revisión del diseño preliminar de la encuesta de percepción y evaluación de la virtualización del trámite “Evaluación de Estudios de Ruido”, para iniciar con el proceso de evaluación de la estrategia de racionalización. Adicionalmente, se solicitó a la oficina de comunicaciones la elaboración de banners informativos, con la finalidad de comunicar a la ciudadanía y al personal interno de la SDA la disponibilidad de los trámites “Certificación para importar o exportar productos forestales en segundo grado de transformación y los productos de la flora silvestre no obtenidos mediante aprovechamiento del medio natural” y “Evaluación de Estudios de Ruido”, en canal virtual. Se obtuvo el diseño y posteriormente fue publicado en la página principal de la SDA. Para el trámite de “Permiso de vertimientos”, ya se tiene elaborado el banner informativo, sin embargo, falta que la DPSIA finalice ajustes faltantes en el ambiente para la total virtualización del trámite y puesta en marcha. Se espera que a más tardar en la segunda semana de diciembre se logre la culminación de la virtualización
Evidencia:  Acta de Reunión Encuesta percepción Racionalización-Estudios de Ruido. 
Link encuesta: https://forms.gle/gFRgNDeTjqY8xqt99</t>
  </si>
  <si>
    <r>
      <t xml:space="preserve">Durante el cuarto trimestre, se llevó a cabo el monitoreo a las preguntas 1 y 2 de la estrategia de racionalización del trámite “Evaluación de Estudios de Ruido” en el aplicativo SUIT. Adicionalmente, Se llevó a cabo el monitoreo a las preguntas de las estrategias de racionalización “Certificación para importar o exportar productos forestales en segundo grado de transformación y los productos de la flora silvestre no obtenidos mediante aprovechamiento del medio natural” y “Evaluación de Estudios de Ruido”. A la fecha se encuentra con cumplimiento del 100% para las dos estrategias. En cuanto a la estrategia planteada para “Permiso de vertimientos” se espera el cumplimiento del 100% para el mes de diciembre, de acuerdo al desarrollo tecnológico de DPSIA
Evidencia:  Monitoreo preg. 1 y 2 “Evaluación de Estudios de Ruido”
</t>
    </r>
    <r>
      <rPr>
        <sz val="7.7"/>
        <color rgb="FFFF0000"/>
        <rFont val="Calibri"/>
        <family val="2"/>
      </rPr>
      <t>Monitoreo SUIT Noviembr</t>
    </r>
    <r>
      <rPr>
        <sz val="11"/>
        <color theme="1"/>
        <rFont val="Calibri"/>
        <family val="2"/>
        <scheme val="minor"/>
      </rPr>
      <t>e</t>
    </r>
  </si>
  <si>
    <t>Una politica revisada, actualizada y aprobada (100%)</t>
  </si>
  <si>
    <t>18 procesos de la entidad socializados sobre la Política de administración del riesgo de la entidad (100%)</t>
  </si>
  <si>
    <t>Durante el cuarto trimestre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</si>
  <si>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Durante el cuarto trimestre de 2022 , se llevaron a cabo 6 entrenamientos en las siguientes temáticas:  intereses moratorios, distrito incluyente, pedagogía ciudadana, uso de las TICS, optimización del servicio, Lenguaje claro.
Lo anterior, con el proposito de mantener los servidores del grupo de Servicio a la Ciudadania cualificados en temas relacionados con la misionalidad de la entidad y conceptos de servicio, y asi garantizar la atencion de calidad, oportuna y confiable, dando cumplimiento al modelo de servicio, lo cual se verá refojado en el nivel de percepcion y satisfaccion ciudadana con el servicio prestado por el grupo de Servicio al Ciudadano</t>
  </si>
  <si>
    <t xml:space="preserve">Durante el cuarto trimestre de 2022, se llevó a cabo seguimiento a 3864 peticiones; asi en octubre 1920, en noviembre 1944, el corte de diciembre se hará al dia 30.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Segun con el procedimietno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88% recibió respuesta dentro de los términos de ley, el 6% recibio respuesta fuera de termino, el 5% se encuentra sin respuesta fuera de termino  y  el 1% restante  se encuentra en termino para dar respuesta.
Evidencia: https://ambientebogota.gov.co/es/web/transparencia/informe-de-pqrs 
</t>
  </si>
  <si>
    <t xml:space="preserve">Durante el cuarto trimestre de la vigencia 2022 se aplicaron un total de 4.920 encuestas a través de los canales de atencion presencial (1146) telefonico (3424) y virtual (350), los cuales respondieron a la pregunta ¿se encuentra satisfecho con el servicio prestado? y se obtuvo de esta manera un porcentaje de satisfacción promedio de 98,2%, asi: un 99,9% de satisfaccion mediante el canal presencial, un 100% en el canal telefonico y un 94,8% en el canal virtual.
</t>
  </si>
  <si>
    <t xml:space="preserve">Durante el cuarto trimestre de 2022 , se recibieron 19  solicitudes mediante el correo del defensor del ciudadano, las cuales fueron radicadas en el Sistema Forest y remitidad al  grupo de Peticiones, quejas y Reclamos. </t>
  </si>
  <si>
    <t>Durante el cuarto trimestre de 2022 ,  se asignaron 12 solicitudes de acceso a la información recepcionadas por la Secretaría Distrital de Ambiente a través de sus canales de atención de las cuales se realizó seguimiento y se publicaron 27, en octubre 6, en noviembre 6.</t>
  </si>
  <si>
    <t>Se adelanta revisión de la matriz ITA y del Esquema de Públicación en cumplimiento de la Resolución 1519 de 2020. 
Adicionalmente con la información de seguimiento se responde ITA en la procuraduría el 27 de Octubre y se responde  auditoría 2022ER316463 Reporte de Auditoría ITA 0998 para el Periodo 2022 con oficio 2022EE3310005</t>
  </si>
  <si>
    <t>Matriz de Seguimiento ITA - Cuarto trimestre 2022, - Reporte ITA y respuesta 2022EE3310005 del 23 de diciembre de 2022</t>
  </si>
  <si>
    <t xml:space="preserve">Durante el cuarto trimestre de la vigencia 2022, el grupo se Servicio a la Ciudadania hizo presencia y asistio a las ferias de Servicio convocadas por la Secretaria General, asi:
-  Feria 7 y 8 de septiembre Camara de Comercio de Bogota, se atentieron 70 ciudadanos 
- Feria 2 de septiembre en la localidad de Martires, se atentieron 6 ciudadanos 
- Feria 16 de septiembre en la vereda de  Nazareth, se atentieron 42 ciudadanos 
-  Feria 17 de septiembre Camara de Comercio de Bogota, se atentieron 6 ciudadanos
-  Feria 20 de septiembre localidad Ciudad Bolivar, se atentieron 7 ciudadanos 
-  Feria 24 de septiembre en Sierra Morena , se atentieron 39 ciudadanos 
-  Feria 30 de septiembre en la localidad de Martires, se atentieron 41 ciudadanos  
-  Feria 4 de octubre en San Benito, se atentieron 30 ciudadanos  
-  Feria 17 de noviembre en localidad San Cristobal , se atentieron 11 ciudadanos  
-  Feria 15 de noviembre en localidad Usaquen , se atentieron 13 ciudadanos  
Evidencia: Actas de ferias </t>
  </si>
  <si>
    <t>Aunque esta actividad se cumplio en el primer cuatrimestre, se adelanto en el ultimo cuatrimestre Flash Informativo Medición del Índice de Transparencia y Acceso a la Información Pública del 15 de septiembre.</t>
  </si>
  <si>
    <t>Flash Informativo Medición del Índice de Transparencia y Acceso a la Información Pública del 15 de septiembre.</t>
  </si>
  <si>
    <t>SEGUIMIENTO TERCER LINEA DE DEFENSA 
III CUATRIMESTRE (septiembre  - diciembre 2022)
Oficina de Control Interno - OCI</t>
  </si>
  <si>
    <t>Contratos vigencia 2022-Apoderados Judiciales. 
https://drive.google.com/drive/folders/1hw_GagxYxKneMF0uhfNv-GH_Ldskpw9h</t>
  </si>
  <si>
    <t>SEGUIMIENTO SEGUNDA LÍNEA DE DEFENSA
IV TRIMESTRE (octubre- diciembre 2022)
(Dirección de Planeación y Sistemas de Información Ambiental)</t>
  </si>
  <si>
    <t xml:space="preserve">Se realizó una (1) revisión anual a la Política de Administración del riesgo de la SDA código PE03-PO01, la cual fue actualizada a versión 6 y aprobada en sesión #6 del  Comité Institucional de Coordinación de Control Interno- CICCI realizado el 30 de noviembre de 2022. </t>
  </si>
  <si>
    <t>https://drive.google.com/drive/folders/1NspDltsl_xEYbjKQ3oR6DObF2WFrclxI</t>
  </si>
  <si>
    <t>Se socializó la nueva versión de la política de administración del riesgo a los 18 procesos de la entidad mediante mesa de trabajo del 16 de noviembre a los enlaces SIG, pieza comunicativa enviada por correo el 13 de diciembre de 2022 y comunicación interna con radicado 2022IE321793 del 14 de diciembre de 2022.</t>
  </si>
  <si>
    <t>https://drive.google.com/drive/folders/1GF75EWpMV3QQ3tSkAMYUgMXjYdQdjwEZ</t>
  </si>
  <si>
    <t>Acción cumplida en el primer trimestre 2022</t>
  </si>
  <si>
    <t xml:space="preserve">Se realizaron las dos (2) divulgaciones del mapa de riesgos  de  gestión y de corrupción de la SDA reportardas en el primer cuatrimestre de 2022: una, mediante memorando interno con Radicado 2022IE67541 y dos, mediante publicación en la sede electrónica de la SDA en Transparencia/Inicio/4. Planeación, presupuesto e Informes/4.8.3. Plan Anticorrupción y de Atención al Ciudadano/Mapa de riesgos. </t>
  </si>
  <si>
    <t>Radicado 2022IE67541
https://www.ambientebogota.gov.co/es/web/transparencia/plan-anticorrupcion-y-de-atencion-al-ciudadano1/-/document_library_display/Y0VDqzfpYjO5/view/2404140?_110_INSTANCE_Y0VDqzfpYjO5_redirect=https%3A%2F%2F
www.ambientebogota.gov.co%2Fes%2Fweb%2Ftransparencia%2Fplan-anticorrupcion-y-de-atencion-al-
ciudadano1%3Fp_p_id%3D110_INSTANCE_Y0VDqzfpYjO5%26p_p_lifecycle%3D0%26p_p_state%3Dnormal%26p_p_mode%3Dview%26p_p_col_id%3Dcolumn-2%26p_p_col_pos%3D1%26p_p_col_count%3D4</t>
  </si>
  <si>
    <t>Radicado 2022IE67541
https://www.ambientebogota.gov.co/es/web/transparencia/plan-anticorrupcion-y-de-atencion-al-ciudadano1/-/document_library_display/Y0VDqzfpYjO5/view/240414</t>
  </si>
  <si>
    <t>Cumplida parcialmente</t>
  </si>
  <si>
    <t>Se realizó una socialización de la cartilla de inducción y reinducción de la SDA mediante pieza comunicativa y envio por correo institucional del 22 de septiembre de 2022, , en el cual se envió el documento de cartilla y se indicó que se podia encontrar y se informaba a donde comunicarse si se tenian dudas o se requería más información. Adicionalmente se realizó una socialización de inducción y reinducción de SST el 28 de noviembre de 2022, de forma presencial y virtual, en donde se presentó los componentes del SISTEMA DE GESTIÓN DE SEGURIDAD Y SALUD EN EL TRABAJO.
Respecto a la evaluación de la Cartilla de inducción y reinducción, no se cuenta con las evidencias que permitan verificar su realización, por lo tanto se recomienda programar dicha evaluación en el PAAC de la vigencia 2023, reforzando las actividades de socialización.</t>
  </si>
  <si>
    <t>https://drive.google.com/drive/folders/1GzfatB6cT-a1SYWxGCsdUBYkFv21hSBy</t>
  </si>
  <si>
    <t>En sesión #6 del Comité Institucional de Gestión y Desempeñodel 11 de noviembre de 2022 se presentó el seguimiento al plan de trabajo de conflicto de intereses, en el cual se pudo evidenciar que se ejecutaron las catorce acciones contempladas en el plan de trabajo de gestión de conflicto de interés de la SDA para la vigencia 2022.</t>
  </si>
  <si>
    <t>https://drive.google.com/drive/folders/14qq0NYkmzaIWM-pV3UpAf2jTDrbk6jwz</t>
  </si>
  <si>
    <t>Incumplida</t>
  </si>
  <si>
    <t>https://drive.google.com/drive/folders/1pGqla0tPfOsKnJ-fxAO4OtYxON9gB71Z</t>
  </si>
  <si>
    <t xml:space="preserve">Mediante correo electrónico del 22 de septiembre de 2022, la Oficina Asesora de Comunicaciones envió pieza comunicativa socializando la cartilla de inducción de la SDA a todos los funcionarios y colaboradores. Se adjunta pieza comunicativa.
Desde el grupo de SST se realizó una jornada de inducción a todos los servidores y colaboradores el 28 de noviembre de manera virtual y presencial, con la participación de 36 asistentes, en la cual se les socializó la cartilla de inducción, se adjunta presentación, lista de asistencia y correo de convocatoria.  </t>
  </si>
  <si>
    <t>En el PC de la profesional del Enlace del SIG de la DGC.
https://drive.google.com/drive/folders/1XCFg14NmGaw02PEluTn4sP8BbhaJfKaM</t>
  </si>
  <si>
    <t>Del plan de trabajo de conflicto de intereses, se dio cumplimiento a las trece (13) actividades.  En el Comité Institucional de Gestión y Desempeñó del 11 de noviembre de 2022, se presentó en avance de cumplimiento, como actividad establecida en plan de trabajo y se aclaró en el Comité que por error involuntario se tenía enumeradas 14 actividades siendo correctas solo 13.
Definir la dependencia encargada del registro de conflictos de intereses que han surtido tramite: Mediante memorando 2022IE225938 del 2 de septiembre de 2022, se solicitó a la Dirección Legal Ambiental concepto para definir sobre cuál es el área responsable del registro o reporte de estos y el canal de denuncia, para tal fin.
Socializar la información para que los Gerentes públicos, servidores públicos y contratistas realicen los cursos de integridad, transparencia o lucha contra la corrupción, ofrecidos por el Departamento Administrativo de la Función Pública. Esta actividad se cumplió en el mes de julio. Sin embargo, como compromiso del Comité Institucional de Gestión y Desempeño, del 11 de noviembre de 2002, se debía realizar requerimiento de los diplomas del curso virtual de integridad a los miembros del cuerpo directivo, a fin de cumplir con la obligación y el reporte. Por lo que con memorando 2022IE302858 del 22 de noviembre se realizó la solicitud al grupo Directivo, información que han enviado al grupo de talento Humano, con el fin de que repose en la hoja de vida.
Definir un canal de comunicación interna para recibir declaraciones de impedimentos o recusaciones de impedimentos. Desde la Dirección de Gestión Corporativa se creó el correo electrónico REPORTECONFLICTODEINTERESES@ambientebogota.gov.co, Todo el correo dirigido a este grupo se redireccionará a los integrantes del grupo TALENTOHUMANO@ambientebogota.gov.co., Dicho correo fue socializado en pieza comunicativa del 22 de diciembre de 2022.
Realizar capacitaciones encaminadas a fortalecer la gestión de conflictos de interés sensibilizando a los funcionarios y directivos de la SDA: Teniendo en cuenta el reporte del ranking del DASCD de cumplimiento de la actualización de bienes y rentas desde Talento Humano se envió correo electrónico a funcionarios y contratistas el 13 de julio con el fin de realizar recordatorio de presentación de declaración de bienes y rentas y conflicto de intereses, así mismo se envió pieza comunicativa desde el correo de comunicación interna del 21 de julio a los funcionarios y colaboradores recordando el plazo para dicho reporte. Desde la Dirección de Gestión Corporativa, se programó con la Personería sensibilización sobre caracterización de conflicto de intereses, para servidores y colaboradores, la cual se llevó a cabo el 30 de noviembre de 2022, y con la participación de 32 asistentes, así mismo se envió las memorias de la sensibilización a los enlaces del SIG de la SDA. Se adjunta invitación, lista de asistencia y memorias.</t>
  </si>
  <si>
    <t>51%
CUMPLIDA</t>
  </si>
  <si>
    <t xml:space="preserve">Mediante memorando 2022IE279283 del 28 de octubre de 2022 la OCI solicitó información para el tercer seguimiento al plan de implementación de la política antisoborno, seguimiento que se presentó mediante memorando 2022IE286689 del 3 de noviembre con las respectivas actividades de cumplimiento. En el marco del ajuste de la política antisoborno y el plan de implementación aprobado en el CIGD en el mes de septiembre, se remitió memorando 2022IE270327 del 19 de octubre a la Subsecretaria General con el fin de que dicho documento fuera publicado en la plataforma Isolución para consulta de todos los servidores y colaboradores. Mediante correo electrónico del 21 de noviembre se envió pieza comunicativa sobre la nueva versión de ajuste a la política antisoborno. Así mismo mediante correo electrónico para estar en ambiente del 26 de diciembre de 2022, se envía la socialización de la versión 2 de política antisoborno y su ajuste del plan de implementación. 
</t>
  </si>
  <si>
    <t>34%
CUMPLIDA</t>
  </si>
  <si>
    <t xml:space="preserve">En el PC de la profesional del Enlace del SIG de la DGC. </t>
  </si>
  <si>
    <t>El plan de implementación de la politica antisoborno de la SDA esta compuesto por 18 acciones de implementación con un responsable y una periodicidad establecida, en la evidencia aportada por el proceso de talento humano a través de la Dirección de Gestión Corporativa en su comunicación de radicado 2022IE333646, se presenta reporte de avance o seguimiento solo de 6 acciones, se recomienda completar reporte o seguimiento del resto de las acciones. 
Con la evidencia aportada la actividad no se cumple dado la meta era "90% de ejecución del plan de implementación de la politica antisoborno de la SDA" y con la evidencia aportada solo se cumple el 33% de ejecución del plan.
Adicionalmente el proceso reporta socialización de la  politica antisoborno de la SDA  mediante pieza comunicativa enviada en el boletin interno "Para estar en ambiente" #43 del 21 de noviembre de 2022, así mismo, realizó publicación de esta politica en el aplicativo Isolución y en la página web de la SDA.</t>
  </si>
  <si>
    <t>Se realizaron los tres informes de seguimiento cuatrimestral al PAAC programados en la meta de la vigencia:
1. Corespondiente a cierre de diciembre de 2021 remitido en enero 2022, el cual fue reportado en el primer trimestre 2022 con radicado 2022IE07243 del 17 de enero de 2022.
2. informe de seguimiento a las acciones del Plan Anticorrupción y de Atención al Ciudadano (PAAC) y Mapa de Riesgos Institucional (Corrupción y Gestión) correspondiente ael Primer Cuatrimestre 2022" con radicado 2022IE113525 del 13 de mayo de 2022.
3. Seguimiento cuatrimestral al PAAC se realizó con corte al segundo cuatrimestre 2022memorando 2022IE235194 del 14 de septiembre de 2022 y a los riesgos de corrupción como tercera línea de defensa registrado en la matriz ubicada en la unidad compartida, de acuerdo con los lineamientos de la Subsecretaria General, los informes estan publicados en la sede electrónica
https://www.ambientebogota.gov.co/es/web/transparencia/informes-de-la-oficina-de-control-interno/-/document_library_display/dQE7lgXxsm6s/view/3153077</t>
  </si>
  <si>
    <t>https://www.ambientebogota.gov.co/es/web/transparencia/informes-de-la-oficina-de-control-interno/-/document_library_display/dQE7lgXxsm6s/view/3153077
https://drive.google.com/drive/folders/1BhKBcaINCeTzFP3l4Oymhbtj42i7Tktd</t>
  </si>
  <si>
    <t>En el tercer trimestre 2022 se cumplió con la priorización de 3  acciones de racionalización: 1. Se priorizó racionalización de tipo administrativa en el aumento de un canal de atención para los 36 trámites inscritos en el SUIT, racionalización tecnológica para dos trámites: “Evaluación de Estudios de Ruido” y “Permiso de Vertimientos”, y se priorizó el trámite “Certificación para Importar o exportar productos forestales en segundo grado de transformación y los productos de la Flora silvestre, no obtenidos mediante aprovechamiento del medio natural PM04-PR18”, en SUIT.
Adicionalmente el proceso reporta el mapeo y caracterización del trámite en el formato establecido por el Departamento Administrativo de la Función Pública.</t>
  </si>
  <si>
    <t>https://drive.google.com/drive/folders/1U4fIMhRd9lyhuohfgVVpca_H0YNP2SMU</t>
  </si>
  <si>
    <t>https://drive.google.com/drive/folders/1QM8XboK4B9IWSJVwS1s8zohwGPkYyXL4</t>
  </si>
  <si>
    <t>https://drive.google.com/drive/folders/1qtWx2sRDja20M5xeDk9E6aaVg2MFDGGv</t>
  </si>
  <si>
    <t>Se evidencia mecanismos de socialización de la mejora realizada a los trámites racionalizados, mediante una encuesta de percepción y evaluación de la virtualización del trámite “Evaluación de Estudios de Ruido”, elaboración y socialización de banners para comunicar a la ciudadanía y al personal interno de la SDA la disponibilidad de los trámites en canal virtual, y publicación en la página web de la SDA; con lo cual se cumple la actividad establecida para el año que fue "Dos (2) socializaciones de la estrategia de racionalización de trámites para la vigencia 2022".
No obstante, falta que se finalicen unos ajustes faltantes en el ambiente para la total virtualización del trámite “Permiso de vertimientos”, quedando pendiente la socialización de todos los trámites incluidos en la estrategía de racionalización para el 2022.</t>
  </si>
  <si>
    <t>En el tercer trimestre 2022 se cumplió con la inscripción de una (1) estrategia de racionalización de  trámites y/o servicios en el SUIT, de los trámites, adicionalmente en el cuarto trimestre se inscribió en el SUIT la estrategia de racionalización tecnológica para el trámite “Certificación para Importar o exportar productos forestales en segundo grado de transformación y los productos de la Flora silvestre, no obtenidos mediante aprovechamiento del medio natural PM04-PR18”. 
Respecto a la implementación de la estrategia se realiza conforme a las acciones y el plan de ejecución definido en la estrategia,  se actualizó el trámite Certificación para Importar o exportar productos forestales en segundo grado de transformación y los productos de la Flora silvestre, no obtenidos mediante aprovechamiento del medio natural ,PM04-PR18, y el Trámite “Atención solicitud de Reconocimiento de Procedencia Legal de Productos Forestales - RPLPF”.
A la fecha se encuentra con cumplimiento del 100% para las dos estrategias. En cuanto a la estrategia planteada para “Permiso de vertimientos” se espera el cumplimiento del 100% para el mes de diciembre, de acuerdo al desarrollo tecnológico de DPSIA.
Respecto a este trámite de “Permiso de vertimientos”, falta que se finalicen unos ajustes faltantes en el ambiente para la total virtualización del trámite y puesta en marcha, para culminar la virtualización.
En tal sentido a la fecha de realización de este monitoreo, no se cumple el 100% de implementación de la estrategia de racionalización de la SDA para la vigencia 2022, por lo que se considera cumplida parcialmente la actividad propuesta, quedando pendiente la finalización completa del plan de trabajo de racionalización según estrategia registrada en el SUIT.</t>
  </si>
  <si>
    <t>Cumplido parcialmente</t>
  </si>
  <si>
    <t>Se llevó a cabo el monitoreo a estrategia de racionalización de los trámites “Evaluación de Estudios de Ruido” “Certificación para importar o exportar productos forestales en segundo grado de transformación y los productos de la flora silvestre no obtenidos mediante aprovechamiento del medio natural”en el aplicativo SUIT, en tal sentido, se considera que se cumple la meta establecida de realizar el monitoreo a las 6 preguntas del SUIT.
A la fecha se encuentra cumplimiento del monitoreo para las dos estrategias de racionalización de los trámites anteriores, no obstante, para el trámite “Permiso de vertimientos” se esta en desarrollo tecnológico de DPSIA durante el mes de diciembre, lo que se requiere para finalizar el reporte y monitoreo en el SUIT.</t>
  </si>
  <si>
    <t>https://drive.google.com/drive/folders/1qBubTUoRqCxg77G3Ghxb1Y6EKD8y1JSG</t>
  </si>
  <si>
    <t xml:space="preserve">REPORTE DE INDICADORES OFICINA ASESORA DE COMUNICACIONES TERCER CUATRIMESTRE 2022.
La Oficina Asesora de Comunicaciones ejecuta el Plan de Comunicaciones 2022 a través de dos líneas estratégicas. A continuación, se relacionan las actividades realizadas durante el tercer cuatrimestre de 2022 correspondiente a cada línea.  
Sin embargo, queda pendiente el mes de diciembre, ya que, por organización de la OAC, los indicadores salen a 30 de cada mes.
1.	Línea de comunicación organizacional e interna 
Carteleras digitales: Durante este periodo se realizó la publicación de 304 contenidos en las carteleras digitales de la entidad.
Correo institucional: Se enviaron 170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6 fondos de pantalla en los computadores de la Secretaría de Ambiente.
2.	Línea de comunicación externa e informativa
Comunicados de prensa y notas: Se elaboraron 135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670 registros total de noticias logradas en medios masivos de comunicación en todas sus plataformas (radio, prensa, televisión e internet), como resultado de la gestión free press de la OAC.
Convocatoria a medios: Durante este periodo se realizaron 14 convocatorias a medios de comunicación sobre los siguientes temas: Lanzamiento Red Colaborativa Microsensores (7 de septiembre), Rueda de Prensa de Simulacro Distrital (14 de septiembre), Rueda de Prensa previo al Día Sin Carro y Moto (19 de septiembre), Rueda de prensa Día Sin Carro y Moto (22 de septiembre) y Rueda de Prensa de Tecnología y movilidad Sostenible (29 septiembre). Feria de tecnologías para transportadores de carga (1 octubre), Feria de Moda sostenible (1 octubre), Inauguración vivero La Esperanza (26 octubre) y Mujeres que reverdecen y ahorran (29 octubre). Rendición de cuentas movilidad sostenible y ambiente (11 noviembre), Inauguración aula ambiental Juan Rey (22 noviembre), Plantación de árboles colegio Alfonso Jaramillo (24 noviembre), Rueda de prensa Polinizando (26 de noviembre) y Curso de Gestión del Riesgo y Cambio Climático (28 octubre).
Redes Sociales: En las redes sociales de la entidad durante este periodo los resultados fueron: 2.001 nuevos seguidores en Twitter; en Facebook 1405 nuevos seguidores; en Instagram 1260; en TikTok 112 y 34.355.805 visualizaciones de los videos institucionales en el canal de YouTube.
Página Web: Durante junio en la página web de la Secretaría Distrital de Ambiente www.ambientebogota.gov.co se publicaron y actualizaron 144 contenidos y se registraron 1.183.698.
Piezas gráficas: En este periodo se diseñaron y publicaron 428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166 contenidos audiovisuales distribuidos así:  153 videos y 13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(56): Mujeres que reverdecen (externa), Observatorio Ambiental (externa), Bájale el Volumen (externa), La Bogotá que estamos construyendo (externa), Unidos por un Nuevo Aire (externa), Libres y en Casa (externa), Temporada de lluvias (externa), Distrito silvestre (externa), Mujeres de Ambiente (externa), Bogotá Reverdece (externa), Simulacro Distrital de Evacuación (externa), Campaña amor y amistad (Ambiente es Amor, externa), La Reserva se Consolida (externa), DíaSinCarroYMoto (externa), Casas en el Aire (externa), DespachAndo (externa) y Pagos por Servicios Ambientales (externa). Simulacro Bogotá 2022 (externa), Por Los Animales (externa), Libres y en Casa (externa), Mujeres que reverdecen (externa), Bájale el Volumen (externa), Moda Sostenible (externa), We Love Bogotá (externa), POT Bogotá Reverdece (externa), Temporada de Lluvias (externa), Pilas con la Bolsa Roja (externa), Campaña Tingua (externa), Soy Voluntario Ambiental (externa), Distrito Silvestre (externa), Ambiente Educativo (externa), Reciclatón Empresarial (externa), Mujeres de Ambiente (externa), La Reserva se Consolida (externa), Mujeres que reverdecen y ahorran (externa). Ambiente Raizal (externa), Bogotá Crecimiento Verde (externa), Bogotá Responsable con Plaguicidas (externa), La Reserva se Consolida (externa), Musgo (externa), Oportunidades para las Mujeres (externa), Porque Tu Vida Vale (externa), Semana Ecoempresarial (externa), Ibo – iboca (externa), Unidos por un Nuevo Aire (externa), Trabajo que da Resultados (externa), Distrito Silvestre (externa), Residuo Especial Manejo Especial (externa), Tinguas (externa), 
Mujeres que reverdecen (externa), No sea Mugre con Bogotá (externa), Segunda Temporada de Lluvias (externa), Bájale el Volumen (externa), Bogotá Reverdece (externa), Mujeres Sembradoras (externa) y Pagos por Servicios Ambientales (externa).
Celebraciones (18): Día del Aire Limpio (externa), Día del amor y la amistad (interna), Día sin Carro y Sin Moto (interna), Apagón Ambiental (interna y externa), Día Nacional de la Biodiversidad (externa) y Día Mundial de la Limpieza (externa). Día de la Movilidad Sostenible (interna), Apagón Ambiental (interna y externa), Día Mundial del Árbol (externa), Día Internacional Contra el Cambio Climático (externa e interna), Día Mundial de las Ciudades (externa) y Día Mundial Contra el Cáncer de Seno (interna). Día de la Movilidad Sostenible (interna) y Apagón Ambiental (interna y externa).
Eventos (32): Lanzamiento proyecto Eficiencia Energética (externo), Foro sobre Calidad del Aire (externo), Lanzamiento de la Red de Microsensores (externo), Encuentro con el Nobel de Economía (externa), Foro Movilidad Sostenible (externo), Rueda de prensa Simulacro Distrital (externo), Rueda de prensa previa al Día sin Carro y sin Moto (externa), Rueda de prensa Día sin Carro y sin Moto (externa), Firma Convenio marco con Gobernación de Cundinamarca (externa) , Premiación concurso mi casa tiene talento (interna), Despachando (interna), Semana de la Bicicleta (interna) y Evento UCCI (externa). Feria de Tecnologías y Movilidad Sostenible (externo), Feria de Moda Sostenible (externo), Simulacro distrital de Evacuación (interno y externo), Respira el Aire (externo), Conversatorio “Ambiente en Cifras” (externo), Foro sostenibilidad 2022 (externo), Inauguración vivero La Esperanza (externo), Premiación PIGA (externo), Evento Mujeres que reverdecen y Ahorran (externo), Semana de la Integridad (interna), y Semana de la Seguridad y Salud en el Trabajo (interna). Conservatorio Conectores Ecosistémicos (externo), Plantación colegio Alfonso Jaramillo (externo), Inauguración de la Manzana de Cuidado Juan Rey (externo), Feria de Negocios – Semana Ecoempresarial (externo), Diálogos vinculantes – Bogotá-Región (externo), Rendición de cuentas – Movilidad Sostenible (externo), Firma Acuerdo Regional “Biodiversidad y Desarrollo” (externo) y Reciclatón empresarial (externo).
</t>
  </si>
  <si>
    <t>https://drive.google.com/drive/folders/1dC6M19fIjcOOmi76EEQ0S_STqv5eG54N</t>
  </si>
  <si>
    <t>Se actualizaron los indicadores ambientales dispuestos en el Observatorio Ambiental de Bogotá-OAB y en el Observatorio Regional Ambiental y de Desarrollo Sostenible del Río Bogotá-ORARBO, mediante un proceso de revisión, depuración y validación completa con todas las áreas técnicas (dependencias de la SDA y entidades distritales) logrando alcanzar un nivel de actualización con  corte a 15 de noviembre de 2022, de:
Para el OAB del 99,29% con 423 indicadores actualizados. 
Para el ORARBO del 83,82% con 68 indicadores actualizados.
Lo anterior supera la meta programada que era "Alcanzar un nivel de actualización de 96% del OAB y del 81% del ORARBO, al finalizar la vigencia 2022"</t>
  </si>
  <si>
    <t>100% de cumplimiento de la acción propuesta dado que se alcanzo un nivel de actualización de:
OAB 99,29%
ORARBO 83,82%</t>
  </si>
  <si>
    <t>Bitácoras de actualización, informes de gestión y estadisticas del OAB y ORARBO en https://drive.google.com/drive/folders/1g_K9ifnOf-IEZcuIdWuuO5r6-Mp1vY00</t>
  </si>
  <si>
    <t>https://drive.google.com/drive/folders/1g_K9ifnOf-IEZcuIdWuuO5r6-Mp1vY00</t>
  </si>
  <si>
    <t>Se reporta un nivel de actualización del OAB 99,29% con indicadores 423 actualizados y del ORARBO 83,82% con 68 indicadores del distrito capital actualizados, por lo tanto se cumple la meta y la actividad establecida.</t>
  </si>
  <si>
    <t>Esta actividad de cumplió en el primer y segundo cuatrimestre</t>
  </si>
  <si>
    <t>https://drive.google.com/drive/folders/1TD5NWqF7GANV4fk8NydyQ8jFFW9ftnl9</t>
  </si>
  <si>
    <t>https://ambientebogota.gov.co/es/web/transparencia/plan-anticorrupcion-y-de-atencion-al-ciudadano1
Pieza gráfica de invitación disponible en  https://drive.google.com/drive/folders/1U6iy4vj6P5R3U1wXpIB5YBkIssNkwtaW</t>
  </si>
  <si>
    <t>https://ambientebogota.gov.co/es/web/transparencia/plan-anticorrupcion-y-de-atencion-al-ciudadano1
https://drive.google.com/drive/folders/1U6iy4vj6P5R3U1wXpIB5YBkIssNkwtaW</t>
  </si>
  <si>
    <t>Documentos y soportes de las actividades en 
https://drive.google.com/drive/folders/1TvflH9RmUK9adA0BBOaUEGBQDsCqLmpR
https://ambientebogota.gov.co/es/web/transparencia/informe-de-rendicion-de-cuentas-a-los-ciudadanos/-/document_library_display/qYPcwWJUMJMh/view/2875044</t>
  </si>
  <si>
    <t xml:space="preserve">
https://drive.google.com/drive/folders/17GMzI8H0eDKMtCDtK6jcN6CaixhO-lu0</t>
  </si>
  <si>
    <t>Soportes y evidencias de realización de la jornada de dialogo ciudadano y rendición de cuenta de la vigencia 2021 efectuada
https://drive.google.com/drive/folders/1CyOex4uD4KmmX6KApFeQ1jTnrhWh1jov</t>
  </si>
  <si>
    <t>Se continuó publicando la información relacionada a la ley 1712 de transparencia y acceso a la información solicitada por las dependencias durante el mes de septiembre, octubre, noviembre y diciembre de 2022,  registradas en la mesa de servicios de la SDA.
En octubre 6 dependencias solicitaron publicación de 43 documentos. En noviembre 5 dependencias solicitaron publicación de 45 documentos y en diciembre, 5 dependencias solicitaron publicación de 27 documentos.
En total en el cuarto trimestre del año se solicitaron 115 publicaciones, las cuales fueron realizadas en su totalidad en el modulo de transparencia de la sede electrónica de la SDA.</t>
  </si>
  <si>
    <t>https://drive.google.com/drive/folders/18MXXcPWl90gdCpsBYp_swNTueeC0GZHn</t>
  </si>
  <si>
    <t>Se mantuvo publicos y disponibles 55 datos abiertos en la plataforma distrital de datos abiertos los cuales pueden ser consultados en la plataforma  nacional de datos abiertos, en el link: https://datosabiertos.bogota.gov.co/dataset?_organization_limit=0&amp;q=ambiente&amp;organization=sda. Respecto a los nuevos datos abiertos se publicaron 8 nuevos datos:
1. Sistema distrital de áreas protegidas	https://datosabiertos.bogota.gov.co/dataset/sistema-distrital-de-areas-protegidas-bogota-d-c
2. Sistema Hídrico	https://datosabiertos.bogota.gov.co/dataset/sistema-hidrico-bogota-d-c
3. Conector Ecosistémico	https://datosabiertos.bogota.gov.co/dataset/conector-ecosistemico-bogota-d-c
4. Licencias ambientales otorgadas por la SDA	https://datosabiertos.bogota.gov.co/dataset/licencias-ambientales
5. Vallas tubulares comerciales	https://datosabiertos.bogota.gov.co/dataset/vallas-tubulares-comerciales-bogota-d-c
6. Estaciones calidad del agua	https://datosabiertos.bogota.gov.co/dataset/estaciones-calidad-del-agua-bogota-d-c
7. Estaciones calidad del aire	https://datosabiertos.bogota.gov.co/dataset/estaciones-calidad-del-aire-bogota-d-c
8. PM2,5 promedio anual	https://datosabiertos.bogota.gov.co/dataset/pm-25-promedio-anual-bogota-d-c
con esto se supera la meta dado que se tenia programado publicar 3 nuevos dataset</t>
  </si>
  <si>
    <t>63 conjuntos de datos abiertos gestionados y publicados en la plataforma  Distrital
8 nuevos datos abiertos gestionados en la plataforma Distrital 
55 datasets mantenidos y actualizados en la plataforma Distrital</t>
  </si>
  <si>
    <t>https://drive.google.com/drive/folders/1IQZVoQoIt3ipbAIchA9woDbBUfRJIW6L
https://datosabiertos.bogota.gov.co/dataset?_organization_limit=0&amp;q=ambiente&amp;organization=sda</t>
  </si>
  <si>
    <t>Forest radicado 2022EE266724.
https://drive.google.com/drive/folders/1XAArFwoYTgso2JbU8-aecI_cp2W9tnCz</t>
  </si>
  <si>
    <t>OAC: Se adoptó Resolución SDA No. 05466 del 20 de diciembre de 2022, “POR MEDIO DE LA CUAL SE ACTUALIZA Y MODIFICA LA RESOLUCIÓN 03149 DE 2015 “POR MEDIO DE LA CUAL SE ADOPTA EL ESQUEMA DE PUBLICACIÓN DE INFORMACIÓN DE LA SECRETARÍA DISTRITAL DE AMBIENTE, ORDENADO POR LA LEY 1712 DE 2014”
DPSIA: Se actualizó y adoptó el esquema de publicación de la información en la página web de la SDA, mediante radicado 2022EE326724  Resolución No. 05466 del 20 de diciembre de 2022 “por medio de la cual se actualiza y modifica la resolución 03149 de 2015 “por medio de la cual se adopta el esquema de publicación de información de la secretaría distrital de ambiente, ordenado por la ley 1712 de 2014”</t>
  </si>
  <si>
    <t xml:space="preserve">OAC: Se llevaron 4 capacitaciones sobre la "Accesibilidad web" los dias 19, 21,22 de abril y el 2 de diciembre de 2022; esta última fue acompañada por l Alta Consejería TIC de la Alcaldía;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DPSIA: Se realizó la cuarta y última capacitación el 2 de diciembre de 2022 sobre accesibilidad dado por la Alta Consejeria de TIC de la Alcaldía en la cual se sensibilizó sobre la importancia de producir los diferentes contenidos, archivos y documentos accesibles de forma que las personas en condición de discapacidad y otros públicos tengan accesos a nuestra información. Esta capacitación sumada a los tres talleres reportados en las fechas 19, 21 y 22 de abril sobre una introducción a contenidos digitales, documentos digitales accesibles y profundización en criterios de accesibilidad, completan la meta programada de 4 capacitaciones sobre la producción y publicación de documentos accesibles en la sede electrónica de la SDA, conforme la Resolución 1519 de 2020.
</t>
  </si>
  <si>
    <t>listados de asistencia y presentación
https://drive.google.com/drive/folders/1XC0y5UAnNtfBOoIYzRmanZiEwXEwaq5M
https://drive.google.com/drive/folders/1a5VoWIrir8eWkrcf-8Gh3FsUSn4P9V6S</t>
  </si>
  <si>
    <t>https://drive.google.com/drive/folders/1a5VoWIrir8eWkrcf-8Gh3FsUSn4P9V6S</t>
  </si>
  <si>
    <t>DPSIA:Se realizó revisión del estado del portal OAB y el portal web de la Secretaría de Ambiente con la herramienta SEMRush, se desarrolló un análisis de las métricas de visitas tras el inicio del proceso de despliegue de publicidad digital (SEM) para OAB, se realizó reporte de tendencias y temas o notas de SEO a desarrollar más consultados, se desarrolló un reporte de métricas e indicadores de SEO en Google Data Studio, se generó un documento de revisión técnica SEO con ayuda de la herramienta SEMRush para el portal OAB, se llevó a cabo reuniones de revisión técnica y editorial con el equipo de OAB para revisar avances de la pauta digital y avances en el rediseño del portal y para para coordinar mejoras técnicas y la instalación de herramientas de importancia para el SEO.
OAC: Se realizó revisión del estado del portal OAB y el portal web de la Secretaría de Ambiente con la herramienta SEMRush y fue enviado al webmaster de la pagina web y a la coordinación del OAB mediante correo electrónico para su revisión, se desarrolló un análisis de las métricas tras el inicio del proceso de despliegue de publicidad digital (SEM) para OAB, se realizó reporte de tendencias y temas a desarrollar más consultados con el equipo de la OAC, se desarrolló un reporte de métricas e indicadores de SEO en Google Data Studio, se generó un documento de revisión técnica SEO con ayuda de la herramienta SEMRush para el portal OAB, se llevó a cabo reunión de revisión técnica y editorial con el equipo de OAB para revisar avances de la pauta digital y avances en el rediseño del portal y para para coordinar mejoras técnicas y la instalación de herramientas de importancia para el SEO.</t>
  </si>
  <si>
    <t>https://drive.google.com/drive/folders/1TdtbpjusbNr9wSxS8UIEH5btGvZaL9Zp</t>
  </si>
  <si>
    <t xml:space="preserve">Se cumplió con los informes mensuales de seguimiento al cumplimiento del plan de comunicaciones de la vigencia 2022, en los cuales relacionan las actividades realizadas en cada una de las líneas estratégicas: 1. Línea de comunicación organizacional e interna  y  2. Línea de comunicación externa e informativa.
A la fecha de realización de este monitoreo no se dispone aún del informe del mes de diciembre dado que es mes cumplido y se reporta los primeros dias de enero de 2023, no obstante se constanto la realización de las líneas estratégicas y todas las actividades de comunicación realizadas en diciembre dispuestas en la unidad compartida de la OAC en https://drive.google.com/drive/folders/1zo80HXnLO8z9ArQ_SYWeWfIu8WJxpOHM
</t>
  </si>
  <si>
    <t xml:space="preserve">El 5 de diciembre el marco del acuerdo 607/2015 se llevó a cabo el reconocimiento al voluntariado ambiental 2022; que tiene como objeto, Fomentar y reconocer las acciones del voluntariado ambiental como expresión de la participación ciudadana de toda persona natural o jurídica que libre y responsablemente, sin recibir remuneración de carácter laboral ofrece su tiempo, talento y capacidades para atender las potencialidades y problemáticas ambientales de la ciudad en procura de la defensa, conservación, preservación, restauración, rehabilitación ecológica, adecuación, re naturalización y uso sostenible y sustentable de los recursos naturales”.
Para el desarrollo del evento la Secretaria Distrital de Ambiente abrió convocatoria del 5 al 15 de octubre. Al cierre se inscribieron 54 organizaciones de las cuales solo 27 iniciativas  fueron reconocidas y vinculadas al programa de Voluntariado Ambiental. Adicionalmente, se contó con el apoyo y la unión de 5 empresas aliadas al reconocimiento del voluntariado ambiental, para un total de 32.
</t>
  </si>
  <si>
    <t>Informe de gestión Voluntariado Ambiental 2022</t>
  </si>
  <si>
    <r>
      <t>Durante los meses de septiembre a diciembre de 2022, se ejecutaron</t>
    </r>
    <r>
      <rPr>
        <sz val="9"/>
        <color rgb="FFFF0000"/>
        <rFont val="Arial"/>
        <family val="2"/>
      </rPr>
      <t xml:space="preserve"> </t>
    </r>
    <r>
      <rPr>
        <sz val="9"/>
        <rFont val="Arial"/>
        <family val="2"/>
      </rPr>
      <t xml:space="preserve">316  actividades de participación ciudadana, con la participación de  26.889 personas, para un total de 129.898 personas durante la vigencia. </t>
    </r>
    <r>
      <rPr>
        <sz val="9"/>
        <color theme="1"/>
        <rFont val="Arial"/>
        <family val="2"/>
      </rPr>
      <t xml:space="preserve">
Los procesos de participación se desarrollaron en el marco de las Comisiones Ambientales Locales, donde se planificó y desarrolló actividades en el marco del plan de acción y del diagnóstico de las Comisiones Ambientales Locales (CAL) en conjunto con los demás actores institucionales y comunitarios, en el marco de la preparación del cierre de los procesos y compromisos del 2022. Así mismo, las actividades ejecutadas estuvieron relacionadas con el desarrollo de jornadas de intervención de los puntos relacionados con residuos sólidos, contaminación de cuerpos de agua y otros, a través de actividades locales, recorridos de reconocimiento para la atención a Situaciones Ambientales Conflictivas y otras jornadas con comunidad en general y grupos organizados en ferias de servicios.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1.110 actividades de educación ambiental  donde se contó con la participación de 122.073 personas, para un total de 553.283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r>
  </si>
  <si>
    <r>
      <t xml:space="preserve">Todos los registros de las acciones de educación ambiental y de participación reposan en el archivo digital, Unidad Compartida de la OPEL: Actividades de participación </t>
    </r>
    <r>
      <rPr>
        <u/>
        <sz val="9"/>
        <color theme="4"/>
        <rFont val="Arial"/>
        <family val="2"/>
      </rPr>
      <t>https://drive.google.com/drive/folders/1yJj4lvISrtzMczGF0gCXTFJbQ0v0W9ds</t>
    </r>
    <r>
      <rPr>
        <sz val="9"/>
        <color theme="1"/>
        <rFont val="Arial"/>
        <family val="2"/>
      </rPr>
      <t xml:space="preserve">, carpeta </t>
    </r>
    <r>
      <rPr>
        <b/>
        <sz val="9"/>
        <color theme="1"/>
        <rFont val="Arial"/>
        <family val="2"/>
      </rPr>
      <t>39.2 Informes técnicos ambientales</t>
    </r>
    <r>
      <rPr>
        <sz val="9"/>
        <color theme="1"/>
        <rFont val="Arial"/>
        <family val="2"/>
      </rPr>
      <t xml:space="preserve"> y carpeta denominada </t>
    </r>
    <r>
      <rPr>
        <b/>
        <sz val="9"/>
        <color theme="1"/>
        <rFont val="Arial"/>
        <family val="2"/>
      </rPr>
      <t>Gestión Ambiental Local</t>
    </r>
    <r>
      <rPr>
        <sz val="9"/>
        <color theme="1"/>
        <rFont val="Arial"/>
        <family val="2"/>
      </rPr>
      <t xml:space="preserve">
Actividades de educación ambiental </t>
    </r>
    <r>
      <rPr>
        <u/>
        <sz val="9"/>
        <color theme="4"/>
        <rFont val="Arial"/>
        <family val="2"/>
      </rPr>
      <t>https://drive.google.com/drive/folders/1sOPvl_mquzsPMSah59XcFga0Uz9eGgH3</t>
    </r>
    <r>
      <rPr>
        <sz val="9"/>
        <color theme="1"/>
        <rFont val="Arial"/>
        <family val="2"/>
      </rPr>
      <t xml:space="preserve"> y </t>
    </r>
    <r>
      <rPr>
        <u/>
        <sz val="9"/>
        <color theme="4"/>
        <rFont val="Arial"/>
        <family val="2"/>
      </rPr>
      <t>https://drive.google.com/drive/folders/1zPKbpy3K8UX3y54w-_MDIFhiaoP5puKP</t>
    </r>
    <r>
      <rPr>
        <sz val="9"/>
        <color theme="1"/>
        <rFont val="Arial"/>
        <family val="2"/>
      </rPr>
      <t xml:space="preserve">
Así mismo, se remiten anexo la territorialización de participación y de educación ambiental (aulas y territorios)</t>
    </r>
  </si>
  <si>
    <t xml:space="preserve">En el último cuatrimestre se realizó la socialización del Plan institucional de Participación en el marco de la Comisión Ambiental Local de Engativa
</t>
  </si>
  <si>
    <t xml:space="preserve">Anexo se remite las actas de las CAL de todas las localidades donde se evidencia la socialización del Plan Institucional de Participación Ciudadana. </t>
  </si>
  <si>
    <t>Se vincularon 32 nuevos grupos, colectivos u organizaciones al programa de Voluntariado Ambiental, superando la meta propuesta que eran 25. 
Esto se logro con la inscripción de 54 organizaciones de las cuales solo 27 iniciativas  fueron reconocidas y vinculadas al programa de Voluntariado Ambiental, más el apoyo y la unión de 5 empresas aliadas al reconocimiento del voluntariado ambiental, para un total de 32.</t>
  </si>
  <si>
    <t>https://drive.google.com/drive/folders/1q1-Ze_AYf6vxxycDs2w8FJSyi1kvTwwx</t>
  </si>
  <si>
    <t>https://drive.google.com/drive/folders/1n98OhE9pfCDTMBlqxyG61HPX5QlsFFHD</t>
  </si>
  <si>
    <t>https://drive.google.com/drive/folders/1W3dehwWZDPFrLIHGhW6lZXKxdVAYp8Lc</t>
  </si>
  <si>
    <t>Durante los meses de septiembre a diciembre de 2022, se ejecutaron 316  actividades de participación ciudadana, con la participación de  26.889 personas, para un total de 129.898 personas durante la vigencia. Todas las actividades de participación se sistematizan y se territoralizan mensualmente, lo que permite alimentar el seguimiento mensual del plan de acción del proyecto de inversión 7657, del cual se desprenden los recursos para el desarrollo de estas acciones. Las actividades de participación y educación ambiental estan acorde con los planes de trabajo que se generan al inicio de cada vigencia. Al finalizar cada vigencia se genera un informe final de resultados de las actividades de participación y educación ambiental.
En tal sentido se cumple con el 100% de realización de los procesos de participación programados en el 2022 y el 100% de ejecución de las actividades de educación ambiental programadas durante la vigencia 2022</t>
  </si>
  <si>
    <t>En el primer trimestre se socializó el Plan Institucional de Participación en el marco de las Comisiones Ambientales Locales en la localidad de Fontibón. Durante el segundo trimestre se socializó el Plan Institucional de Participación en el marco de las Comisiones Ambientales Locales en 5 de las 20 localidades: Fontibón, Candelaria, Puente Aranda, Antonio Nariño y Rafael Uribe.  En el tercer trimestre se realizó la socialización en 9 localidades de Fontibón, Candelaria, Puente Aranda, Antonio Nariño, Rafael Uribe, Chapinero, Barrios Unidos, San Cristobal y Usaquén. Y en el último trimestre se realizó la socialización del Plan institucional de Participación en el marco de la Comisión Ambiental Local de Engativá.
Lo anterior suman 16 socializaciones realizadas durante el año sobre el Plan Institucional de Participación , lo que no cumple con la meta programada de 20 socializaciones realizadas en las Comisiones Ambientales Locales</t>
  </si>
  <si>
    <t>https://drive.google.com/drive/folders/1eBZFhNFNEYgDPmv7cxEiMhsFV4fsw3GR</t>
  </si>
  <si>
    <t>El grupo de Servicio a la Ciudadanía asistió a las 12 ferias de Servicio convocadas por la Secretaria General, así:
-  Feria 7 y 8 de septiembre Camara de Comercio de Bogota, se atentieron 70 ciudadanos 
- Feria 2 de septiembre en la localidad de Martires, se atentieron 6 ciudadanos 
- Feria 16 de septiembre en la vereda de  Nazareth, se atentieron 42 ciudadanos 
-  Feria 17 de septiembre Camara de Comercio de Bogota, se atentieron 6 ciudadanos
-  Feria 20 de septiembre localidad Ciudad Bolivar, se atentieron 7 ciudadanos 
-  Feria 24 de septiembre en Sierra Morena , se atentieron 39 ciudadanos 
-  Feria 30 de septiembre en la localidad de Martires, se atentieron 41 ciudadanos  
-  Feria 4 de octubre en San Benito, se atentieron 30 ciudadanos  
-  Feria 17 de noviembre en localidad San Cristobal , se atentieron 11 ciudadanos  
-  Feria 15 de noviembre en localidad Usaquen , se atentieron 13 ciudadanos  
Con lo esto, se da por cumplido la participación de la SDA en el 100% de las ferias de servicio al ciudadano en las que fue convocada.</t>
  </si>
  <si>
    <t xml:space="preserve">La oficina de control Disciplinario Interno de la Secretaría Distrital de ambiente, reporto los siguientes avances en las acciones de la primera línea de defensa para el tercer cuatrimestre, correspondiente a los meses de Septiembre, Octubre, noviembre y Diciembre de la actual vigencia de la siguiente manera:  
1. Durante el primer mes del tercer cuatrimestre (septiembre del 2022), se socializo mediante correo institucional a los funcionarios y contratistas flash disciplinario correspondiente con fecha 26 de septiembre de 2022, donde se informa; “Flash disciplinario la culpa en materia disciplinaria y las clases de culpa gravísima y grabe articulo 29 ley 1952 de 2019”.  
2. Igualmente, en el segundo mes del cuatrimestre (octubre del 2022), se socializo mediante correo institucional a los funcionarios y contratistas flash disciplinario correspondiente con fecha 28 de octubre de 2022, donde se informa; “tema antisoborno y anticorrupción – Pagos de facilitación”.
3. En el tercer mes del cuatrimestre (noviembre del 2022), mediante correo institucional a los funcionarios y contratistas se socializo flash disciplinario con fecha 29 de noviembre de 2022, se socializo y se informó; “Artículos 11 Fines del proceso disciplinario y articulo 13 investigación integral de la ley 1952 e 2019”.  
4. Finalizando la información del tercer cuatrimestre de la vigencia, en el mes de (diciembre del 2022), se socializo mediante correo institucional a los funcionarios y contratistas flash disciplinario correspondiente con fecha 15 de diciembre 2022, donde se informa; “Tipos de faltas asociadas a actos de corrupción art 54 CGD”.  </t>
  </si>
  <si>
    <t>La oficina de control disciplinario interno realizó  tres flash informativos disciplinario conforme a la programación de la vigencia 2022.
Por lo anterior se cumplió con el 100% de elaboración de los flash informativo disciplinario conforme a la programación de la vigencia 2022.</t>
  </si>
  <si>
    <t>https://drive.google.com/drive/folders/1Bbz3gBLjzawPZjCJ0RiLtd1REMaagBKc</t>
  </si>
  <si>
    <t>radicado 2022IE329446</t>
  </si>
  <si>
    <t>Durante el cuarto trimestre de la vigencia 2022, no se realizaron visitas de seguimiento en los diferentes puntos de atención, puesto que se realizó seguimiento via telefonica y no se requiero la visita. Esta actividad ya esta cumplida</t>
  </si>
  <si>
    <t>Se sobre ejecutó la actividad, dado que en el primer cuatrimestre se planteaban 4 visitas de seguimiento a los puntos Super Cade CAD y se reportó la realización de 19 visitas; y y en el segundo cuatrimestre se planeaba realizar 4 visitas y se reportan 26 visitas en el segundo trimestre. Lo que indica que se tenia programado realizar 11 visitas en el año y se llevan 45 visitas en lo corrido del año</t>
  </si>
  <si>
    <t>https://drive.google.com/drive/folders/17Nj7Flj1rY-qLJjKxkbk2WcASRFnwSaE</t>
  </si>
  <si>
    <t>Se ejecutó las 33 acciones del modelo de servicios en sus ocho componentes: 1. Estrategia, 2. Enfoque, 3.  Procesos, 4. Indicadores, 5.Calidad, 6. Talento humano, 7. Tecnología y 8. Infraestructura; logrando implementar el 100% de las acciones propuestas por el modelo de servicio de la SDA a diciembre de 2022, superando la meta propuesta.</t>
  </si>
  <si>
    <t>https://drive.google.com/drive/folders/1-2N36KcphspFnJZsmjaxmurZrxKlW0YF</t>
  </si>
  <si>
    <t>Durante el primer trimestre se relizaron 17 actividades de entrenamiento, en el segundo trimestre de 2022, se realizaron 10 entrenamientos para el personal de servicio al ciudadano y correspondencia en las siguientes temáticas: Aire, manejo del sistema forest, cualificación en temas relacionados con servicio, Politica institucional antisoborno, ecourbanismo, Chatbot, Transparencia. Y durante el cuarto trimestre de 2022 , se llevaron a cabo 6 entrenamientos en las siguientes temáticas:  intereses moratorios, distrito incluyente, pedagogía ciudadana, uso de las TICS, optimización del servicio, Lenguaje claro. 
Lo anterior, suma 33 entrenamientos para el personal de servicio al ciudadano y correspondencia, lo que supera la meta propuesta que era de 30 programadas para la vigencia.</t>
  </si>
  <si>
    <t>https://drive.google.com/drive/folders/1MTE2RtGk7Pq4o6qcP82la7S-mR6hh8Du</t>
  </si>
  <si>
    <t>Se evidencia el seguimiento de los PQRSF que ingresan a la entidad, por lo que para el cuarto trimestre de 2022, se llevó a cabo seguimiento a 3864 peticiones; asi en octubre 1920, en noviembre 1944, el corte de diciembre se hará al dia 30, una vez finalice la gestión del mes, por lo tanto se considera cumplida la meta relacionada con el 100% del seguimiento de los PQRSF que ingresan a la entidad, realizando los informes semanales.
Al respecto de los informes mensuales de la gestión y a la atención de las PQRSF se realizaron y publicaron en la sede electrónica de la SDA en https://www.ambientebogota.gov.co/es/web/transparencia/informe-de-pqrs/-/document_library_display/6nLwHuCsY1JF/view/3112359, esta pendiente  la realización del informe de diciembre de 2022 el cual se realiza mes vencido, por lo que a la fecha de realización de este monitoreo no esta disponible.</t>
  </si>
  <si>
    <t>https://drive.google.com/drive/folders/1YbGbX4tSfGgwmMdsBmP-rhgbumQ1EksI</t>
  </si>
  <si>
    <t>https://drive.google.com/drive/folders/1939Y-Kjq9XMp6WAVe05OWarnileIUhuo</t>
  </si>
  <si>
    <t>Producto de la aplicación de 10.730 encuestas en toda la vigencia 2022 con corte a noviembre de 2022, se obtuvo un porcentaje de satisfacción promedio de  98%, representado en un 99,7% de satisfacción mediante el canal presencial, un 100% en el canal telefónico y un 96% en el canal virtual.
En tal sentido se cumple con la meta de lograr un 98% de satisfacción de atención en la sala de Servicio a la Ciudadanía y vía telefónica y presencial.</t>
  </si>
  <si>
    <t>Durante el cuarto trimestre de 2022 , se recibieron 19  solicitudes mediante el correo del defensor del ciudadano, las cuales fueron radicadas en el Sistema Forest y remitidad al  grupo de Peticiones, quejas y Reclamos, por lo anterior se considera cumplida la meta de atender el 100% de las solicitudes reiteradas allegadas al defensor del Ciudadano</t>
  </si>
  <si>
    <t>https://drive.google.com/drive/folders/1DXu1Zd9i5jqHZRLOpTnmvR7G41KDl3qQ</t>
  </si>
  <si>
    <t>Se realizó Informe “Evaluación a la aprehensión del código de integridad de la SDA” socializado con radicado 2022IE252372 del 30 de septiembre de 2022.
Se verifica publicación en https://www.ambientebogota.gov.co/documents/893475/3152723/27.+Evaluaci%C3%B3n+a+la+Aprehensi%C3%B3n+del+C%C3%B3digo+de+Integridad+de+la+SDA.pdf/75cebe40-5141-4ac2-9ede-33f0d1f510d8?version=1.0</t>
  </si>
  <si>
    <t>No se evidencia informe publicado en la sede electrónica de la SDA en https://www.ambientebogota.gov.co/es/web/transparencia/informes-de-la-oficina-de-control-interno/-/document_library_display/dQE7lgXxsm6s/view/3152723?_110_INSTANCE_dQE7lgXxsm6s_redirect=https%3A%2F%2Fwww.ambientebogota.gov.co%2Fes%2Fweb%2Ftransparencia%2Finformes-de-la-oficina-de-control-interno%2F-%2Fdocument_library_display%2FdQE7lgXxsm6s%2Fview%2F3152714%3F_110_INSTANCE_dQE7lgXxsm6s_redirect%3Dhttps%253A%252F%252Fwww.ambientebogota.gov.co%252Fes%252Fweb%252Ftransparencia%252Finformes-de-la-oficina-de-control-interno%253Fp_p_id%253D110_INSTANCE_dQE7lgXxsm6s%2526p_p_lifecycle%253D0%2526p_p_state%253Dnormal%2526p_p_mode%253Dview%2526p_p_col_id%253Dcolumn-2%2526p_p_col_count%253D2</t>
  </si>
  <si>
    <t>En ejecución</t>
  </si>
  <si>
    <t>Durante el cuarto trimestre de 2022 se asignaron 12 solicitudes de acceso a la información recepcionadas por la Secretaría Distrital de Ambiente a través de sus canales de atención de las cuales se realizó seguimiento y se publicaron 27, en octubre 6, en noviembre 6, los informes se encuentran publicos y disponibles en la sede electrónica en https://www.ambientebogota.gov.co/es/web/transparencia/informe-de-pqrs/-/document_library_display/6nLwHuCsY1JF/view/2825494; por lo anterior se considera que, se cumple con la asignación del 100% de solicitudes de acceso a la información generadas por parte de la ciudadanía en la vigencia 2022</t>
  </si>
  <si>
    <t>https://drive.google.com/drive/folders/15xKxsNWJuNwz6S2_9RMqVZCACn4DHwbW
https://www.ambientebogota.gov.co/es/web/transparencia/informe-de-pqrs/-/document_library_display/6nLwHuCsY1JF/view/2825494</t>
  </si>
  <si>
    <t xml:space="preserve">DGC: El índice de información clasificada y reservada, registro de activos de información, sigue pendiente su diligenciamiento por parte de la Oficina de Control Disciplinario Interno y la Dirección de Gestión Corporativa. La última conversación telefónica que se tuvo con un delegado de DPSIA es que la información se está nuevamente actualizando porque el formato vigente no es útil para recopilar la información según normatividad vigente, dado que en un solo formato se recopila información que no obedece a la misma normatividad. La conclusión que se entendió es que DPSIA asumía la responsabilidad por el diligenciamiento y actualización de la información de estos dos instrumentos. 
DPSIA: Se avanzó en la actualización del registro de activos de información e Índice de información clasificada y reservada de la SDA, mediante la elaboración de la metodología de activos de Información y la  matriz para su registro, esto se hizo de manera coordinada con la actualización del procedimiento de identificación de riesgos, en el cual se incluyeron los riesgos de seguridad digital y con ello se identificaron los activos de información.
</t>
  </si>
  <si>
    <t>Se avanzó en la actualización del registro de activos de información e Índice de información clasificada y reservada de la SDA, mediante la elaboración de la metodología de activos de Información y la  matriz para su registro, esto se hizo de manera coordinada con la actualización del procedimiento de identificación de riesgos, en el cual se incluyeron los riesgos de seguridad digital y con ello se identificaron los activos de información.</t>
  </si>
  <si>
    <t>https://drive.google.com/drive/folders/1Sbo-eW84fvyjfduyuNB4lThZ4m6M59KU</t>
  </si>
  <si>
    <t>Mediante comunicación del 16 de noviembre la SUBDIRECCION DEL SISTEMA DISTRITAL DE ARCHIVOS, informa que se recibió la solicitud de ajuste y aprobación de TRD, pero que ellos revisan la documentación en orden de radicación. El Consejo Distrital de Archivos aún no ha emitido respuesta o concepto técnico de convalidación del instrumento archivístico. En virtud de lo establecido en el art. 13 del Acuerdo 04 de 2019 emitido por el AGN, el Consejo Distrital de Archivos puede tomar hasta 90 días hábiles para emitir concepto técnico. Teniendo en cuenta que las TRD fueron radicadas el 14 de septiembre de 2022, dicho plazo se cumple la segunda semana de febrero del 2023. La SDA no puede hacer nada más que esperar el concepto técnico del instrumento archivístico.</t>
  </si>
  <si>
    <t xml:space="preserve">En el PC del profesional del Proceso de Gestión Documental. 
https://drive.google.com/drive/folders/0AH002JdAtsDbUk9PVA
https://drive.google.com/drive/folders/1-CFToOdkCr_Hhgaue2mx4thiuvT-V0qG 
</t>
  </si>
  <si>
    <t xml:space="preserve">Dado que la meta era 100% de actividades de gestión realizadas para la aprobación de la Tabla de Retención Documental de la SDA, se considera cumplida con las gestiones realizadas:
* Elaboración, revisión, actualización y aprobación de las TRD en Comité Institucional de gestión y desempeño el 3/08/2022  en su sesión #4
* Radicación de las TRD fueron el 14 de septiembre de 2022 , radicado Archivo radicado N° 1-2022-26581 de fecha 14/09/2022
* Comunicación 2022ER296275 del 16 de noviembre de 2022 por parte de la SUBDIRECCION DEL SISTEMA DISTRITAL DE ARCHIVOS de Secretaria General, donde se informa que se recibió la solicitud de ajuste y aprobación de TRD y las observaciones frente a la mesa técnica y los tiempos de revisión y aprobación.
</t>
  </si>
  <si>
    <t>https://drive.google.com/drive/folders/1f14afBOjy7TMLuKbVqRNinhn_JrknGL8</t>
  </si>
  <si>
    <t>Se actualizó y adoptó el esquema de publicación de la información en la página web de la SDA, mediante radicado 2022EE326724  Resolución No. 05466 del 20 de diciembre de 2022 “por medio de la cual se actualiza y modifica la resolución 03149 de 2015 “por medio de la cual se adopta el esquema de publicación de información de la secretaría distrital de ambiente, ordenado por la ley 1712 de 2014”</t>
  </si>
  <si>
    <t>El proceso reportó revisión de la matriz ITA y del Esquema de Públicación en cumplimiento de la Resolución 1519 de 2020 y reporte ITA en la procuraduría el 27 de Octubre y se responde  auditoría 2022ER316463 Reporte de Auditoría ITA 0998 para el Periodo 2022 con oficio 2022EE3310005.
No obstante, la meta de la acción era "(Un (1) seguimiento cada cuatrimestre", lo cual no fue posible evidenciar cuatrimestralmente.</t>
  </si>
  <si>
    <t>https://drive.google.com/drive/folders/1V4-YklsB0cXrDWgxNEeFhlB7A8RDmV2p</t>
  </si>
  <si>
    <t>Se realizó la cuarta y última capacitación el 2 de diciembre de 2022 sobre accesibilidad dado por la Alta Consejeria de TIC de la Alcaldía en la cual se sensibilizó sobre la importancia de producir los diferentes contenidos, archivos y documentos accesibles de forma que las personas en condición de discapacidad y otros públicos tengan accesos a nuestra información. Esta capacitación sumada a los tres talleres reportados en las fechas 19, 21 y 22 de abril sobre una introducción a contenidos digitales, documentos digitales accesibles y profundización en criterios de accesibilidad, completan la meta programada de 4 capacitaciones sobre la producción y publicación de documentos accesibles en la sede electrónica de la SDA, conforme la Resolución 1519 de 2020.</t>
  </si>
  <si>
    <t>Esta actividad de cumplió en el primer cuatrimestre
No obstante el proceso informa la realización de un Flash Informativo sobre la medición del Índice de Transparencia y Acceso a la Información Pública del 15 de septiembre de 2022, como cumplimiento de la meta una actividad de promoción o divulgación de la sección de transparencia y acceso a la información publica a usuarios internos y externos una vez cada cuatrimestre</t>
  </si>
  <si>
    <t>https://drive.google.com/drive/folders/14gWO7yPAAlMbh-1ZQtmrXgKgXzQ5vmFt</t>
  </si>
  <si>
    <t>Se realizó revisión del estado del portal OAB y el portal web de la Secretaría de Ambiente con la herramienta SEMRush, se desarrolló un análisis de las métricas de visitas tras el inicio del proceso de despliegue de publicidad digital (SEM) para OAB, se realizó reporte de tendencias y temas o notas de SEO a desarrollar más consultados, se desarrolló un reporte de métricas e indicadores de SEO en Google Data Studio, se generó un documento de revisión técnica SEO con ayuda de la herramienta SEMRush para el portal OAB, se llevó a cabo reuniones de revisión técnica y editorial con el equipo de OAB para revisar avances de la pauta digital y avances en el rediseño del portal y para para coordinar mejoras técnicas y la instalación de herramientas de importancia para el SEO.</t>
  </si>
  <si>
    <t>Acta de Comité Directivo de fecha 27 de enero de 2022.
Presentación del Plan de Acción
Publicación en la página web de la entidad  link: 
https://drive.google.com/drive/folders/17b0782Nt1Zqj8ODNhO1iKaUr_U2QqSO1</t>
  </si>
  <si>
    <t>https://drive.google.com/drive/folders/17b0782Nt1Zqj8ODNhO1iKaUr_U2QqSO1</t>
  </si>
  <si>
    <t>https://drive.google.com/drive/folders/1grJXoUo9tN2aagJ6czzJNMOTuaWJxB7t</t>
  </si>
  <si>
    <t>No se puede determinar</t>
  </si>
  <si>
    <t xml:space="preserve">No se recibió reporte de componente de integridad solicitado por la OCI con radicado 2022IE317837, el cual fue respondido por la Dirección de Gestión Corporativa con radicado 2022IE333646 pero no contenia el reporte del componente de las acciones de integridad. Al respecto la DPSIA reitero solcitud de reporte a la dependencia y proceso de talento humano con radicado 2022IE333646 del 28 de diciembre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</si>
</sst>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4"/>
      <color theme="1"/>
      <name val="Arial"/>
      <family val="2"/>
    </font>
    <font>
      <b/>
      <sz val="18"/>
      <color theme="1"/>
      <name val="Arial"/>
      <family val="2"/>
    </font>
    <font>
      <b/>
      <sz val="11"/>
      <color theme="1"/>
      <name val="Arial"/>
      <family val="2"/>
    </font>
    <font>
      <sz val="9"/>
      <color theme="1"/>
      <name val="Arial"/>
      <family val="2"/>
    </font>
    <font>
      <sz val="10"/>
      <color theme="1"/>
      <name val="Arial"/>
      <family val="2"/>
    </font>
    <font>
      <b/>
      <i/>
      <sz val="11"/>
      <color theme="1"/>
      <name val="Arial"/>
      <family val="2"/>
    </font>
    <font>
      <b/>
      <sz val="10"/>
      <color theme="1"/>
      <name val="Arial"/>
      <family val="2"/>
    </font>
    <font>
      <b/>
      <sz val="8"/>
      <color theme="1"/>
      <name val="Arial"/>
      <family val="2"/>
    </font>
    <font>
      <b/>
      <sz val="10"/>
      <color theme="0"/>
      <name val="Arial"/>
      <family val="2"/>
    </font>
    <font>
      <b/>
      <sz val="9"/>
      <color theme="1"/>
      <name val="Arial"/>
      <family val="2"/>
    </font>
    <font>
      <sz val="7"/>
      <color theme="1"/>
      <name val="Arial"/>
      <family val="2"/>
    </font>
    <font>
      <sz val="9"/>
      <name val="Arial"/>
      <family val="2"/>
    </font>
    <font>
      <sz val="10"/>
      <name val="Arial"/>
      <family val="2"/>
    </font>
    <font>
      <u/>
      <sz val="9"/>
      <color theme="10"/>
      <name val="Arial"/>
      <family val="2"/>
    </font>
    <font>
      <u/>
      <sz val="9"/>
      <color theme="10"/>
      <name val="Calibri"/>
      <family val="2"/>
      <scheme val="minor"/>
    </font>
    <font>
      <sz val="9"/>
      <name val="Calibri"/>
      <family val="2"/>
      <scheme val="minor"/>
    </font>
    <font>
      <b/>
      <sz val="9"/>
      <name val="Arial"/>
      <family val="2"/>
    </font>
    <font>
      <sz val="11"/>
      <name val="Arial"/>
      <family val="2"/>
    </font>
    <font>
      <sz val="10"/>
      <name val="Calibri"/>
      <family val="2"/>
      <scheme val="minor"/>
    </font>
    <font>
      <sz val="9"/>
      <color rgb="FF000000"/>
      <name val="Arial"/>
      <family val="2"/>
    </font>
    <font>
      <sz val="9"/>
      <color rgb="FFFF0000"/>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11"/>
      <name val="Calibri"/>
      <family val="2"/>
      <scheme val="minor"/>
    </font>
    <font>
      <i/>
      <sz val="10"/>
      <color rgb="FFC00000"/>
      <name val="Arial"/>
      <family val="2"/>
    </font>
    <font>
      <u/>
      <sz val="9"/>
      <name val="Arial"/>
      <family val="2"/>
    </font>
    <font>
      <b/>
      <u/>
      <sz val="9"/>
      <name val="Arial"/>
      <family val="2"/>
    </font>
    <font>
      <b/>
      <sz val="11"/>
      <color theme="0"/>
      <name val="Calibri"/>
      <family val="2"/>
      <scheme val="minor"/>
    </font>
    <font>
      <sz val="8"/>
      <color theme="1"/>
      <name val="Calibri"/>
      <family val="2"/>
      <scheme val="minor"/>
    </font>
    <font>
      <sz val="11"/>
      <color theme="1"/>
      <name val="Calibri"/>
      <family val="2"/>
      <scheme val="minor"/>
    </font>
    <font>
      <sz val="8"/>
      <color theme="1"/>
      <name val="Arial"/>
      <family val="2"/>
    </font>
    <font>
      <i/>
      <sz val="10"/>
      <name val="Arial"/>
      <family val="2"/>
    </font>
    <font>
      <sz val="7.7"/>
      <color rgb="FFFF0000"/>
      <name val="Calibri"/>
      <family val="2"/>
    </font>
    <font>
      <u/>
      <sz val="9"/>
      <color theme="4"/>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rgb="FFC00000"/>
        <bgColor indexed="64"/>
      </patternFill>
    </fill>
    <fill>
      <patternFill patternType="solid">
        <fgColor theme="9" tint="0.59999389629810485"/>
        <bgColor indexed="64"/>
      </patternFill>
    </fill>
  </fills>
  <borders count="63">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5" fillId="0" borderId="0"/>
    <xf numFmtId="0" fontId="1" fillId="0" borderId="0"/>
    <xf numFmtId="43" fontId="1" fillId="0" borderId="0" applyFont="0" applyFill="0" applyBorder="0" applyAlignment="0" applyProtection="0"/>
  </cellStyleXfs>
  <cellXfs count="314">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0" fillId="0" borderId="26" xfId="0" applyFont="1" applyBorder="1" applyAlignment="1">
      <alignment horizontal="center" vertical="center" wrapText="1"/>
    </xf>
    <xf numFmtId="0" fontId="13" fillId="0" borderId="30" xfId="0" applyFont="1" applyBorder="1" applyAlignment="1">
      <alignment vertical="center" wrapText="1"/>
    </xf>
    <xf numFmtId="0" fontId="7" fillId="0" borderId="30" xfId="0" applyFont="1" applyBorder="1" applyAlignment="1">
      <alignment horizontal="left" vertical="center" wrapText="1"/>
    </xf>
    <xf numFmtId="0" fontId="7" fillId="0" borderId="30" xfId="0" applyFont="1" applyBorder="1" applyAlignment="1">
      <alignment horizontal="center" vertical="center" wrapText="1"/>
    </xf>
    <xf numFmtId="0" fontId="7" fillId="0" borderId="30" xfId="0" applyFont="1" applyBorder="1" applyAlignment="1">
      <alignment horizontal="justify" vertical="center" wrapText="1"/>
    </xf>
    <xf numFmtId="0" fontId="15" fillId="0" borderId="30" xfId="0" applyFont="1" applyBorder="1" applyAlignment="1">
      <alignment horizontal="center" vertical="center" wrapText="1"/>
    </xf>
    <xf numFmtId="0" fontId="8" fillId="5" borderId="31" xfId="0" applyFont="1" applyFill="1" applyBorder="1" applyAlignment="1">
      <alignment horizontal="center" vertical="center" wrapText="1"/>
    </xf>
    <xf numFmtId="0" fontId="7" fillId="0" borderId="32" xfId="0" applyFont="1" applyBorder="1" applyAlignment="1">
      <alignment horizontal="justify" vertical="center" wrapText="1"/>
    </xf>
    <xf numFmtId="0" fontId="7" fillId="0" borderId="33" xfId="0" applyFont="1" applyBorder="1" applyAlignment="1">
      <alignment horizontal="center" vertical="center" wrapText="1"/>
    </xf>
    <xf numFmtId="0" fontId="7" fillId="0" borderId="28"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28" xfId="0" applyFont="1" applyBorder="1" applyAlignment="1">
      <alignment horizontal="center" vertical="center" wrapText="1"/>
    </xf>
    <xf numFmtId="0" fontId="7" fillId="6" borderId="32" xfId="0" applyFont="1" applyFill="1" applyBorder="1" applyAlignment="1">
      <alignment horizontal="justify"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9" fontId="7" fillId="6" borderId="27" xfId="2" applyFont="1" applyFill="1" applyBorder="1" applyAlignment="1">
      <alignment horizontal="center" vertical="center" wrapText="1"/>
    </xf>
    <xf numFmtId="0" fontId="7" fillId="6" borderId="28" xfId="0" applyFont="1" applyFill="1" applyBorder="1" applyAlignment="1">
      <alignment horizontal="justify" vertical="center" wrapText="1"/>
    </xf>
    <xf numFmtId="0" fontId="15" fillId="0" borderId="3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36" xfId="0" applyFont="1" applyBorder="1" applyAlignment="1">
      <alignment horizontal="justify" vertical="center" wrapText="1"/>
    </xf>
    <xf numFmtId="0" fontId="7" fillId="6" borderId="27" xfId="0" applyFont="1" applyFill="1" applyBorder="1" applyAlignment="1">
      <alignment horizontal="justify" vertical="center" wrapText="1"/>
    </xf>
    <xf numFmtId="0" fontId="15" fillId="0" borderId="30" xfId="0" applyFont="1" applyBorder="1" applyAlignment="1">
      <alignment horizontal="left" vertical="center" wrapText="1"/>
    </xf>
    <xf numFmtId="0" fontId="16" fillId="5" borderId="31" xfId="0" applyFont="1" applyFill="1" applyBorder="1" applyAlignment="1">
      <alignment horizontal="center" vertical="center" wrapText="1"/>
    </xf>
    <xf numFmtId="9" fontId="7" fillId="0" borderId="30" xfId="0" applyNumberFormat="1" applyFont="1" applyBorder="1" applyAlignment="1">
      <alignment horizontal="center" vertical="center" wrapText="1"/>
    </xf>
    <xf numFmtId="0" fontId="17" fillId="0" borderId="30" xfId="3" applyFont="1" applyFill="1" applyBorder="1" applyAlignment="1">
      <alignment horizontal="justify" vertical="center" wrapText="1"/>
    </xf>
    <xf numFmtId="0" fontId="7" fillId="6" borderId="28" xfId="0" applyFont="1" applyFill="1" applyBorder="1" applyAlignment="1">
      <alignment horizontal="center" vertical="center" wrapText="1"/>
    </xf>
    <xf numFmtId="0" fontId="17" fillId="6" borderId="31" xfId="3" applyFont="1" applyFill="1" applyBorder="1" applyAlignment="1">
      <alignment horizontal="justify" vertical="center" wrapText="1"/>
    </xf>
    <xf numFmtId="0" fontId="7" fillId="6" borderId="36" xfId="0" applyFont="1" applyFill="1" applyBorder="1" applyAlignment="1">
      <alignment horizontal="justify" vertical="center" wrapText="1"/>
    </xf>
    <xf numFmtId="0" fontId="18" fillId="0" borderId="30" xfId="3" applyFont="1" applyBorder="1" applyAlignment="1">
      <alignment horizontal="justify" vertical="center" wrapText="1"/>
    </xf>
    <xf numFmtId="9" fontId="7" fillId="0" borderId="28" xfId="0" applyNumberFormat="1" applyFont="1" applyBorder="1" applyAlignment="1">
      <alignment horizontal="center" vertical="center" wrapText="1"/>
    </xf>
    <xf numFmtId="0" fontId="7" fillId="6" borderId="27" xfId="0" applyFont="1" applyFill="1" applyBorder="1" applyAlignment="1">
      <alignment horizontal="justify" vertical="top" wrapText="1"/>
    </xf>
    <xf numFmtId="9" fontId="7" fillId="6" borderId="30" xfId="0" applyNumberFormat="1" applyFont="1" applyFill="1" applyBorder="1" applyAlignment="1">
      <alignment horizontal="center" vertical="center" wrapText="1"/>
    </xf>
    <xf numFmtId="0" fontId="7" fillId="6" borderId="31" xfId="0" applyFont="1" applyFill="1" applyBorder="1" applyAlignment="1">
      <alignment horizontal="justify" vertical="center" wrapText="1"/>
    </xf>
    <xf numFmtId="0" fontId="18" fillId="0" borderId="30" xfId="3" applyFont="1" applyFill="1" applyBorder="1" applyAlignment="1">
      <alignment horizontal="justify" vertical="center" wrapText="1"/>
    </xf>
    <xf numFmtId="9" fontId="7" fillId="6" borderId="30" xfId="2" applyFont="1" applyFill="1" applyBorder="1" applyAlignment="1">
      <alignment horizontal="center" vertical="center" wrapText="1"/>
    </xf>
    <xf numFmtId="0" fontId="20" fillId="0" borderId="30" xfId="0" applyFont="1" applyBorder="1" applyAlignment="1">
      <alignment vertical="center" wrapText="1"/>
    </xf>
    <xf numFmtId="0" fontId="21" fillId="0" borderId="0" xfId="0" applyFont="1"/>
    <xf numFmtId="0" fontId="7" fillId="0" borderId="29" xfId="0" applyFont="1" applyBorder="1" applyAlignment="1">
      <alignment horizontal="left" vertical="center" wrapText="1"/>
    </xf>
    <xf numFmtId="0" fontId="7" fillId="0" borderId="30" xfId="0" applyFont="1" applyBorder="1" applyAlignment="1">
      <alignment horizontal="center" vertical="center"/>
    </xf>
    <xf numFmtId="0" fontId="7" fillId="0" borderId="30" xfId="0" applyFont="1" applyBorder="1" applyAlignment="1">
      <alignment horizontal="center"/>
    </xf>
    <xf numFmtId="0" fontId="18" fillId="0" borderId="28" xfId="3" applyFont="1" applyFill="1" applyBorder="1" applyAlignment="1">
      <alignment horizontal="justify" vertical="center" wrapText="1"/>
    </xf>
    <xf numFmtId="9" fontId="7" fillId="6" borderId="30" xfId="0" applyNumberFormat="1" applyFont="1" applyFill="1" applyBorder="1" applyAlignment="1">
      <alignment horizontal="justify" vertical="center" wrapText="1"/>
    </xf>
    <xf numFmtId="0" fontId="18" fillId="6" borderId="31" xfId="3" applyFont="1" applyFill="1" applyBorder="1" applyAlignment="1">
      <alignment horizontal="justify" vertical="center" wrapText="1"/>
    </xf>
    <xf numFmtId="0" fontId="7" fillId="0" borderId="30" xfId="0" applyFont="1" applyBorder="1" applyAlignment="1">
      <alignment vertical="center" wrapText="1"/>
    </xf>
    <xf numFmtId="0" fontId="22" fillId="0" borderId="30" xfId="0" applyFont="1" applyBorder="1" applyAlignment="1">
      <alignment horizontal="center" vertical="center"/>
    </xf>
    <xf numFmtId="0" fontId="7" fillId="6" borderId="33" xfId="0" applyFont="1" applyFill="1" applyBorder="1" applyAlignment="1">
      <alignment horizontal="center" vertical="center" wrapText="1"/>
    </xf>
    <xf numFmtId="0" fontId="7" fillId="6" borderId="37" xfId="0" applyFont="1" applyFill="1" applyBorder="1" applyAlignment="1">
      <alignment horizontal="justify" vertical="center" wrapText="1"/>
    </xf>
    <xf numFmtId="9" fontId="7" fillId="0" borderId="30" xfId="2" applyFont="1" applyFill="1" applyBorder="1" applyAlignment="1">
      <alignment horizontal="center" vertical="center" wrapText="1"/>
    </xf>
    <xf numFmtId="0" fontId="7" fillId="6" borderId="38" xfId="0" applyFont="1" applyFill="1" applyBorder="1" applyAlignment="1">
      <alignment horizontal="justify" vertical="center" wrapText="1"/>
    </xf>
    <xf numFmtId="9" fontId="7" fillId="6" borderId="27" xfId="0" applyNumberFormat="1" applyFont="1" applyFill="1" applyBorder="1" applyAlignment="1">
      <alignment horizontal="center" vertical="center" wrapText="1"/>
    </xf>
    <xf numFmtId="0" fontId="23" fillId="0" borderId="30" xfId="0" applyFont="1" applyBorder="1" applyAlignment="1">
      <alignment horizontal="center" vertical="center" wrapText="1"/>
    </xf>
    <xf numFmtId="9" fontId="7" fillId="0" borderId="28" xfId="0" applyNumberFormat="1" applyFont="1" applyBorder="1" applyAlignment="1">
      <alignment horizontal="justify" vertical="center" wrapText="1"/>
    </xf>
    <xf numFmtId="9" fontId="7" fillId="6" borderId="30" xfId="2" applyFont="1" applyFill="1" applyBorder="1" applyAlignment="1">
      <alignment horizontal="justify" vertical="center" wrapText="1"/>
    </xf>
    <xf numFmtId="0" fontId="17" fillId="6" borderId="30" xfId="3" applyFont="1" applyFill="1" applyBorder="1" applyAlignment="1">
      <alignment horizontal="justify" vertical="center" wrapText="1"/>
    </xf>
    <xf numFmtId="0" fontId="7" fillId="6" borderId="27" xfId="0" applyFont="1" applyFill="1" applyBorder="1" applyAlignment="1">
      <alignment horizontal="center" vertical="center" wrapText="1"/>
    </xf>
    <xf numFmtId="0" fontId="15" fillId="0" borderId="27" xfId="0" applyFont="1" applyBorder="1" applyAlignment="1">
      <alignment horizontal="justify" vertical="center" wrapText="1"/>
    </xf>
    <xf numFmtId="0" fontId="15" fillId="0" borderId="28"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28" xfId="0" applyFont="1" applyBorder="1" applyAlignment="1">
      <alignment horizontal="center" vertical="center" wrapText="1"/>
    </xf>
    <xf numFmtId="0" fontId="7" fillId="0" borderId="27" xfId="0" applyFont="1" applyBorder="1" applyAlignment="1">
      <alignment horizontal="center" vertical="center" wrapText="1"/>
    </xf>
    <xf numFmtId="9" fontId="15" fillId="0" borderId="30" xfId="0" applyNumberFormat="1" applyFont="1" applyBorder="1" applyAlignment="1">
      <alignment horizontal="center" vertical="center" wrapText="1"/>
    </xf>
    <xf numFmtId="0" fontId="7" fillId="6" borderId="36" xfId="0" applyFont="1" applyFill="1" applyBorder="1" applyAlignment="1">
      <alignment horizontal="center" vertical="center" wrapText="1"/>
    </xf>
    <xf numFmtId="0" fontId="18" fillId="0" borderId="28" xfId="3" applyFont="1" applyBorder="1" applyAlignment="1">
      <alignment horizontal="justify" vertical="center" wrapText="1"/>
    </xf>
    <xf numFmtId="0" fontId="18" fillId="6" borderId="30" xfId="3" applyFont="1" applyFill="1" applyBorder="1" applyAlignment="1">
      <alignment horizontal="justify" vertical="center" wrapText="1"/>
    </xf>
    <xf numFmtId="9" fontId="15" fillId="6" borderId="27" xfId="2" applyFont="1" applyFill="1" applyBorder="1" applyAlignment="1">
      <alignment horizontal="center" vertical="center" wrapText="1"/>
    </xf>
    <xf numFmtId="0" fontId="13" fillId="0" borderId="33" xfId="0" applyFont="1" applyBorder="1" applyAlignment="1">
      <alignment vertical="center" wrapText="1"/>
    </xf>
    <xf numFmtId="0" fontId="7" fillId="0" borderId="29" xfId="0" applyFont="1" applyBorder="1" applyAlignment="1">
      <alignment horizontal="justify" vertical="center" wrapText="1"/>
    </xf>
    <xf numFmtId="0" fontId="23" fillId="0" borderId="33" xfId="0" applyFont="1" applyBorder="1" applyAlignment="1">
      <alignment horizontal="center" vertical="center" wrapText="1"/>
    </xf>
    <xf numFmtId="0" fontId="8" fillId="5" borderId="37" xfId="0" applyFont="1" applyFill="1" applyBorder="1" applyAlignment="1">
      <alignment horizontal="center" vertical="center" wrapText="1"/>
    </xf>
    <xf numFmtId="0" fontId="18" fillId="6" borderId="30" xfId="3" applyFont="1" applyFill="1" applyBorder="1" applyAlignment="1">
      <alignment horizontal="center" vertical="center" wrapText="1"/>
    </xf>
    <xf numFmtId="9" fontId="18" fillId="6" borderId="31" xfId="3" applyNumberFormat="1" applyFont="1" applyFill="1" applyBorder="1" applyAlignment="1">
      <alignment horizontal="center" vertical="center" wrapText="1"/>
    </xf>
    <xf numFmtId="164" fontId="7" fillId="0" borderId="30" xfId="1" applyNumberFormat="1" applyFont="1" applyFill="1" applyBorder="1" applyAlignment="1">
      <alignment horizontal="center" vertical="center" wrapText="1"/>
    </xf>
    <xf numFmtId="9" fontId="7" fillId="6" borderId="28" xfId="0" applyNumberFormat="1" applyFont="1" applyFill="1" applyBorder="1" applyAlignment="1">
      <alignment horizontal="center" vertical="center" wrapText="1"/>
    </xf>
    <xf numFmtId="164" fontId="7" fillId="6" borderId="30" xfId="1" applyNumberFormat="1" applyFont="1" applyFill="1" applyBorder="1" applyAlignment="1">
      <alignment horizontal="center" vertical="center" wrapText="1"/>
    </xf>
    <xf numFmtId="0" fontId="17" fillId="0" borderId="28" xfId="3" applyFont="1" applyFill="1" applyBorder="1" applyAlignment="1">
      <alignment horizontal="justify" vertical="center" wrapText="1"/>
    </xf>
    <xf numFmtId="9" fontId="7" fillId="6" borderId="39" xfId="2" applyFont="1" applyFill="1" applyBorder="1" applyAlignment="1">
      <alignment horizontal="justify" vertical="center" wrapText="1"/>
    </xf>
    <xf numFmtId="0" fontId="18" fillId="6" borderId="40" xfId="3" applyFont="1" applyFill="1" applyBorder="1" applyAlignment="1">
      <alignment horizontal="justify" vertical="center" wrapText="1"/>
    </xf>
    <xf numFmtId="0" fontId="7" fillId="0" borderId="27" xfId="0" applyFont="1" applyBorder="1" applyAlignment="1">
      <alignment horizontal="justify" vertical="top" wrapText="1"/>
    </xf>
    <xf numFmtId="0" fontId="15" fillId="6" borderId="28" xfId="3" applyFont="1" applyFill="1" applyBorder="1" applyAlignment="1">
      <alignment horizontal="justify" vertical="center" wrapText="1"/>
    </xf>
    <xf numFmtId="0" fontId="15" fillId="0" borderId="30" xfId="3" applyFont="1" applyFill="1" applyBorder="1" applyAlignment="1">
      <alignment horizontal="justify" vertical="center" wrapText="1"/>
    </xf>
    <xf numFmtId="0" fontId="15" fillId="0" borderId="28" xfId="3" applyFont="1" applyFill="1" applyBorder="1" applyAlignment="1">
      <alignment horizontal="center" vertical="center" wrapText="1"/>
    </xf>
    <xf numFmtId="0" fontId="15" fillId="6" borderId="28" xfId="3" applyFont="1" applyFill="1" applyBorder="1" applyAlignment="1">
      <alignment horizontal="center" vertical="center" wrapText="1"/>
    </xf>
    <xf numFmtId="0" fontId="15" fillId="0" borderId="28" xfId="3" applyFont="1" applyFill="1" applyBorder="1" applyAlignment="1">
      <alignment horizontal="justify" vertical="center" wrapText="1"/>
    </xf>
    <xf numFmtId="0" fontId="23" fillId="6" borderId="0" xfId="0" applyFont="1" applyFill="1" applyAlignment="1">
      <alignment horizontal="justify" vertical="center" wrapText="1"/>
    </xf>
    <xf numFmtId="0" fontId="13" fillId="0" borderId="35" xfId="0" applyFont="1" applyBorder="1" applyAlignment="1">
      <alignment horizontal="center" vertical="center" wrapText="1"/>
    </xf>
    <xf numFmtId="9" fontId="7" fillId="6" borderId="41" xfId="2" applyFont="1" applyFill="1" applyBorder="1" applyAlignment="1">
      <alignment horizontal="justify" vertical="center" wrapText="1"/>
    </xf>
    <xf numFmtId="0" fontId="7" fillId="0" borderId="42" xfId="0" applyFont="1" applyBorder="1" applyAlignment="1">
      <alignment horizontal="justify" vertical="center" wrapText="1"/>
    </xf>
    <xf numFmtId="0" fontId="7" fillId="0" borderId="41"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43" xfId="0" applyFont="1" applyBorder="1" applyAlignment="1">
      <alignment horizontal="center" vertical="center" wrapText="1"/>
    </xf>
    <xf numFmtId="9" fontId="7" fillId="6" borderId="42" xfId="2" applyFont="1" applyFill="1" applyBorder="1" applyAlignment="1">
      <alignment horizontal="center" vertical="center" wrapText="1"/>
    </xf>
    <xf numFmtId="0" fontId="6" fillId="0" borderId="9"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center"/>
    </xf>
    <xf numFmtId="0" fontId="2" fillId="0" borderId="30" xfId="3" applyBorder="1" applyAlignment="1">
      <alignment horizontal="justify" vertical="center" wrapText="1"/>
    </xf>
    <xf numFmtId="0" fontId="17" fillId="0" borderId="30" xfId="3" applyFont="1" applyBorder="1" applyAlignment="1">
      <alignment horizontal="justify" vertical="center" wrapText="1"/>
    </xf>
    <xf numFmtId="0" fontId="2" fillId="0" borderId="28" xfId="3" applyFill="1" applyBorder="1" applyAlignment="1">
      <alignment horizontal="justify" vertical="center" wrapText="1"/>
    </xf>
    <xf numFmtId="0" fontId="17" fillId="0" borderId="30" xfId="3" applyFont="1" applyFill="1" applyBorder="1" applyAlignment="1">
      <alignment horizontal="center" vertical="center" wrapText="1"/>
    </xf>
    <xf numFmtId="0" fontId="2" fillId="0" borderId="28" xfId="3" applyBorder="1" applyAlignment="1">
      <alignment horizontal="justify" vertical="center" wrapText="1"/>
    </xf>
    <xf numFmtId="9" fontId="2" fillId="0" borderId="30" xfId="3" applyNumberFormat="1" applyBorder="1" applyAlignment="1">
      <alignment horizontal="center" vertical="center" wrapText="1"/>
    </xf>
    <xf numFmtId="9" fontId="3" fillId="0" borderId="30" xfId="2" applyFont="1" applyBorder="1" applyAlignment="1">
      <alignment horizontal="center" vertical="center" wrapText="1"/>
    </xf>
    <xf numFmtId="9" fontId="3" fillId="0" borderId="28" xfId="0" applyNumberFormat="1" applyFont="1" applyBorder="1" applyAlignment="1">
      <alignment horizontal="center" vertical="center" wrapText="1"/>
    </xf>
    <xf numFmtId="0" fontId="2" fillId="0" borderId="30" xfId="3" applyFill="1" applyBorder="1" applyAlignment="1">
      <alignment horizontal="justify" vertical="center" wrapText="1"/>
    </xf>
    <xf numFmtId="0" fontId="18" fillId="0" borderId="30" xfId="3" applyFont="1" applyFill="1" applyBorder="1" applyAlignment="1">
      <alignment horizontal="center" vertical="center" wrapText="1"/>
    </xf>
    <xf numFmtId="0" fontId="6" fillId="4" borderId="30" xfId="0" applyFont="1" applyFill="1" applyBorder="1" applyAlignment="1">
      <alignment horizontal="center" vertical="center" wrapText="1"/>
    </xf>
    <xf numFmtId="0" fontId="8" fillId="6" borderId="0" xfId="0" applyFont="1" applyFill="1" applyAlignment="1">
      <alignment vertical="center"/>
    </xf>
    <xf numFmtId="0" fontId="12" fillId="6" borderId="30" xfId="0" applyFont="1" applyFill="1" applyBorder="1" applyAlignment="1">
      <alignment horizontal="center" vertical="center"/>
    </xf>
    <xf numFmtId="0" fontId="8" fillId="6" borderId="30" xfId="0" applyFont="1" applyFill="1" applyBorder="1" applyAlignment="1">
      <alignment horizontal="center" vertical="center"/>
    </xf>
    <xf numFmtId="0" fontId="10" fillId="8" borderId="30"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9" borderId="30" xfId="0" applyFont="1" applyFill="1" applyBorder="1" applyAlignment="1">
      <alignment horizontal="center" vertical="center" wrapText="1"/>
    </xf>
    <xf numFmtId="0" fontId="8" fillId="6" borderId="30" xfId="0" applyFont="1" applyFill="1" applyBorder="1" applyAlignment="1">
      <alignment vertical="center" wrapText="1"/>
    </xf>
    <xf numFmtId="0" fontId="16" fillId="6" borderId="30" xfId="0" applyFont="1" applyFill="1" applyBorder="1" applyAlignment="1">
      <alignment vertical="center" wrapText="1"/>
    </xf>
    <xf numFmtId="0" fontId="10" fillId="6" borderId="31" xfId="0" applyFont="1" applyFill="1" applyBorder="1" applyAlignment="1">
      <alignment vertical="center" wrapText="1"/>
    </xf>
    <xf numFmtId="9" fontId="16" fillId="6" borderId="30" xfId="0" applyNumberFormat="1" applyFont="1" applyFill="1" applyBorder="1" applyAlignment="1">
      <alignment horizontal="center" vertical="center" wrapText="1"/>
    </xf>
    <xf numFmtId="9" fontId="10" fillId="6" borderId="30" xfId="0" applyNumberFormat="1" applyFont="1" applyFill="1" applyBorder="1" applyAlignment="1">
      <alignment horizontal="center" vertical="center" wrapText="1"/>
    </xf>
    <xf numFmtId="0" fontId="3" fillId="10" borderId="0" xfId="0" applyFont="1" applyFill="1"/>
    <xf numFmtId="9" fontId="20" fillId="6" borderId="30" xfId="0" applyNumberFormat="1" applyFont="1" applyFill="1" applyBorder="1" applyAlignment="1">
      <alignment horizontal="center" vertical="center" wrapText="1"/>
    </xf>
    <xf numFmtId="0" fontId="6" fillId="11" borderId="27"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2" fillId="0" borderId="30" xfId="3" applyBorder="1" applyAlignment="1">
      <alignment horizontal="center" vertical="center" wrapText="1"/>
    </xf>
    <xf numFmtId="0" fontId="10" fillId="6" borderId="31"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0" xfId="0" applyFont="1" applyFill="1" applyAlignment="1">
      <alignment horizontal="center" vertical="center"/>
    </xf>
    <xf numFmtId="9" fontId="0" fillId="0" borderId="0" xfId="2" applyFont="1"/>
    <xf numFmtId="10" fontId="0" fillId="0" borderId="0" xfId="2" applyNumberFormat="1" applyFont="1"/>
    <xf numFmtId="0" fontId="34" fillId="0" borderId="0" xfId="0" applyFont="1"/>
    <xf numFmtId="9" fontId="0" fillId="0" borderId="30" xfId="0" applyNumberFormat="1" applyBorder="1"/>
    <xf numFmtId="0" fontId="34" fillId="0" borderId="30" xfId="0" applyFont="1" applyBorder="1" applyAlignment="1">
      <alignment horizontal="justify" vertical="center" wrapText="1"/>
    </xf>
    <xf numFmtId="9" fontId="0" fillId="0" borderId="30" xfId="0" applyNumberFormat="1" applyBorder="1" applyAlignment="1">
      <alignment horizontal="right"/>
    </xf>
    <xf numFmtId="9" fontId="33" fillId="12" borderId="30" xfId="0" applyNumberFormat="1" applyFont="1" applyFill="1" applyBorder="1" applyAlignment="1">
      <alignment horizontal="center"/>
    </xf>
    <xf numFmtId="0" fontId="34" fillId="0" borderId="30" xfId="0" applyFont="1" applyBorder="1"/>
    <xf numFmtId="9" fontId="36" fillId="6" borderId="30" xfId="2" applyFont="1" applyFill="1" applyBorder="1" applyAlignment="1">
      <alignment horizontal="justify" vertical="center" wrapText="1"/>
    </xf>
    <xf numFmtId="0" fontId="7" fillId="6" borderId="48" xfId="0" applyFont="1" applyFill="1" applyBorder="1" applyAlignment="1">
      <alignment horizontal="justify" vertical="center" wrapText="1"/>
    </xf>
    <xf numFmtId="0" fontId="7" fillId="10" borderId="31" xfId="0" applyFont="1" applyFill="1" applyBorder="1" applyAlignment="1">
      <alignment horizontal="left" vertical="center" wrapText="1"/>
    </xf>
    <xf numFmtId="0" fontId="7" fillId="10" borderId="31" xfId="0" applyFont="1" applyFill="1" applyBorder="1" applyAlignment="1">
      <alignment horizontal="justify" vertical="center" wrapText="1"/>
    </xf>
    <xf numFmtId="0" fontId="15" fillId="10" borderId="31" xfId="0" applyFont="1" applyFill="1" applyBorder="1" applyAlignment="1">
      <alignment horizontal="justify" vertical="center" wrapText="1"/>
    </xf>
    <xf numFmtId="0" fontId="7" fillId="10" borderId="49" xfId="0" applyFont="1" applyFill="1" applyBorder="1" applyAlignment="1">
      <alignment horizontal="justify" vertical="center" wrapText="1"/>
    </xf>
    <xf numFmtId="0" fontId="10" fillId="7" borderId="50"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6" fillId="11" borderId="52" xfId="0" applyFont="1" applyFill="1" applyBorder="1" applyAlignment="1">
      <alignment horizontal="center" vertical="center"/>
    </xf>
    <xf numFmtId="0" fontId="3" fillId="0" borderId="30" xfId="0" applyFont="1" applyBorder="1" applyAlignment="1">
      <alignment horizontal="center" vertical="center" wrapText="1"/>
    </xf>
    <xf numFmtId="0" fontId="6" fillId="11" borderId="31" xfId="0" applyFont="1" applyFill="1" applyBorder="1" applyAlignment="1">
      <alignment horizontal="center" vertical="center"/>
    </xf>
    <xf numFmtId="0" fontId="10" fillId="7" borderId="55" xfId="0" applyFont="1" applyFill="1" applyBorder="1" applyAlignment="1">
      <alignment horizontal="center" vertical="center" wrapText="1"/>
    </xf>
    <xf numFmtId="0" fontId="3" fillId="0" borderId="27" xfId="0" applyFont="1" applyBorder="1" applyAlignment="1">
      <alignment horizontal="justify"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9" fontId="7" fillId="0" borderId="41" xfId="0" applyNumberFormat="1" applyFont="1" applyBorder="1" applyAlignment="1">
      <alignment horizontal="center" vertical="center" wrapText="1"/>
    </xf>
    <xf numFmtId="0" fontId="13" fillId="2" borderId="52" xfId="0" applyFont="1" applyFill="1" applyBorder="1" applyAlignment="1">
      <alignment horizontal="center" vertical="center" wrapText="1"/>
    </xf>
    <xf numFmtId="0" fontId="6" fillId="11" borderId="54" xfId="0" applyFont="1" applyFill="1" applyBorder="1" applyAlignment="1">
      <alignment horizontal="center" vertical="center" wrapText="1"/>
    </xf>
    <xf numFmtId="9" fontId="7" fillId="6" borderId="36" xfId="0" applyNumberFormat="1" applyFont="1" applyFill="1" applyBorder="1" applyAlignment="1">
      <alignment horizontal="center" vertical="center" wrapText="1"/>
    </xf>
    <xf numFmtId="0" fontId="7" fillId="6" borderId="27" xfId="0" applyFont="1" applyFill="1" applyBorder="1" applyAlignment="1">
      <alignment horizontal="left" vertical="center" wrapText="1"/>
    </xf>
    <xf numFmtId="9" fontId="7" fillId="6" borderId="28" xfId="0" applyNumberFormat="1" applyFont="1" applyFill="1" applyBorder="1" applyAlignment="1">
      <alignment horizontal="left" vertical="center" wrapText="1"/>
    </xf>
    <xf numFmtId="0" fontId="20" fillId="6" borderId="27" xfId="0" applyFont="1" applyFill="1" applyBorder="1" applyAlignment="1">
      <alignment horizontal="justify" vertical="center" wrapText="1"/>
    </xf>
    <xf numFmtId="0" fontId="31" fillId="6" borderId="28" xfId="3" applyFont="1" applyFill="1" applyBorder="1" applyAlignment="1">
      <alignment horizontal="justify" vertical="center" wrapText="1"/>
    </xf>
    <xf numFmtId="0" fontId="7" fillId="6" borderId="28" xfId="0" applyFont="1" applyFill="1" applyBorder="1" applyAlignment="1">
      <alignment horizontal="justify" vertical="top"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6" fillId="11" borderId="56" xfId="0" applyFont="1" applyFill="1" applyBorder="1" applyAlignment="1">
      <alignment horizontal="center" vertical="center" wrapText="1"/>
    </xf>
    <xf numFmtId="0" fontId="6" fillId="11" borderId="57" xfId="0" applyFont="1" applyFill="1" applyBorder="1" applyAlignment="1">
      <alignment horizontal="center" vertical="center" wrapText="1"/>
    </xf>
    <xf numFmtId="9" fontId="7" fillId="6" borderId="31" xfId="2" applyFont="1" applyFill="1" applyBorder="1" applyAlignment="1">
      <alignment horizontal="center" vertical="center" wrapText="1"/>
    </xf>
    <xf numFmtId="9" fontId="7" fillId="6" borderId="31" xfId="0" applyNumberFormat="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3" fillId="0" borderId="0" xfId="0" applyFont="1" applyAlignment="1">
      <alignment horizontal="center"/>
    </xf>
    <xf numFmtId="0" fontId="3" fillId="0" borderId="28" xfId="0" applyFont="1" applyBorder="1" applyAlignment="1">
      <alignment horizontal="justify" vertical="center" wrapText="1"/>
    </xf>
    <xf numFmtId="0" fontId="0" fillId="0" borderId="0" xfId="0" applyAlignment="1">
      <alignment wrapText="1"/>
    </xf>
    <xf numFmtId="0" fontId="13" fillId="2" borderId="62"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7" fillId="6" borderId="30" xfId="0" applyFont="1" applyFill="1" applyBorder="1" applyAlignment="1">
      <alignment horizontal="justify" vertical="center" wrapText="1"/>
    </xf>
    <xf numFmtId="0" fontId="15" fillId="0" borderId="30" xfId="3" applyFont="1" applyFill="1" applyBorder="1" applyAlignment="1">
      <alignment horizontal="center" vertical="center" wrapText="1"/>
    </xf>
    <xf numFmtId="9" fontId="3" fillId="0" borderId="30" xfId="0" applyNumberFormat="1" applyFont="1" applyBorder="1" applyAlignment="1">
      <alignment horizontal="center" vertical="center" wrapText="1"/>
    </xf>
    <xf numFmtId="164" fontId="3" fillId="0" borderId="30" xfId="1" applyNumberFormat="1" applyFont="1" applyFill="1" applyBorder="1" applyAlignment="1">
      <alignment horizontal="center" vertical="center" wrapText="1"/>
    </xf>
    <xf numFmtId="9" fontId="3" fillId="0" borderId="30" xfId="2" applyFont="1" applyFill="1" applyBorder="1" applyAlignment="1">
      <alignment horizontal="center" vertical="center" wrapText="1"/>
    </xf>
    <xf numFmtId="0" fontId="2" fillId="0" borderId="30" xfId="3" applyFill="1" applyBorder="1" applyAlignment="1">
      <alignment horizontal="center" vertical="center" wrapText="1"/>
    </xf>
    <xf numFmtId="0" fontId="7" fillId="0" borderId="30" xfId="0" applyFont="1" applyBorder="1" applyAlignment="1">
      <alignment horizontal="justify" vertical="center" wrapText="1"/>
    </xf>
    <xf numFmtId="9" fontId="7" fillId="0" borderId="30" xfId="2" applyFont="1" applyFill="1" applyBorder="1" applyAlignment="1">
      <alignment horizontal="center" vertical="center" wrapText="1"/>
    </xf>
    <xf numFmtId="0" fontId="7" fillId="0" borderId="30" xfId="0" applyFont="1" applyBorder="1" applyAlignment="1">
      <alignment horizontal="justify" vertical="center" wrapText="1"/>
    </xf>
    <xf numFmtId="9" fontId="7" fillId="0" borderId="30" xfId="2" applyFont="1" applyFill="1" applyBorder="1" applyAlignment="1">
      <alignment horizontal="center" vertical="center" wrapText="1"/>
    </xf>
    <xf numFmtId="0" fontId="15" fillId="0" borderId="30" xfId="3" applyFont="1" applyFill="1" applyBorder="1" applyAlignment="1">
      <alignment horizontal="justify" vertical="center" wrapText="1"/>
    </xf>
    <xf numFmtId="0" fontId="7" fillId="0" borderId="30" xfId="0" applyFont="1" applyBorder="1" applyAlignment="1">
      <alignment horizontal="justify" vertical="center" wrapText="1"/>
    </xf>
    <xf numFmtId="9" fontId="7" fillId="0" borderId="30" xfId="2" applyFont="1" applyFill="1" applyBorder="1" applyAlignment="1">
      <alignment horizontal="center" vertical="center" wrapText="1"/>
    </xf>
    <xf numFmtId="0" fontId="2" fillId="0" borderId="30" xfId="3" applyFill="1" applyBorder="1" applyAlignment="1">
      <alignment horizontal="justify" vertical="center" wrapText="1"/>
    </xf>
    <xf numFmtId="0" fontId="7" fillId="0" borderId="30" xfId="0" applyFont="1" applyBorder="1" applyAlignment="1">
      <alignment horizontal="center" vertical="center" wrapText="1"/>
    </xf>
    <xf numFmtId="0" fontId="7" fillId="0" borderId="30" xfId="0" applyFont="1" applyBorder="1" applyAlignment="1">
      <alignment horizontal="justify" vertical="center" wrapText="1"/>
    </xf>
    <xf numFmtId="9" fontId="7" fillId="0" borderId="30" xfId="0" applyNumberFormat="1" applyFont="1" applyBorder="1" applyAlignment="1">
      <alignment horizontal="center" vertical="center" wrapText="1"/>
    </xf>
    <xf numFmtId="0" fontId="18" fillId="0" borderId="30" xfId="3" applyFont="1" applyBorder="1" applyAlignment="1">
      <alignment horizontal="justify" vertical="center" wrapText="1"/>
    </xf>
    <xf numFmtId="9" fontId="7" fillId="6" borderId="30" xfId="2" applyFont="1" applyFill="1" applyBorder="1" applyAlignment="1">
      <alignment horizontal="center" vertical="center" wrapText="1"/>
    </xf>
    <xf numFmtId="0" fontId="2" fillId="0" borderId="30" xfId="3" applyBorder="1" applyAlignment="1">
      <alignment horizontal="justify" vertical="center" wrapText="1"/>
    </xf>
    <xf numFmtId="9" fontId="2" fillId="0" borderId="30" xfId="3" applyNumberFormat="1" applyBorder="1" applyAlignment="1">
      <alignment horizontal="center" vertical="center" wrapText="1"/>
    </xf>
    <xf numFmtId="0" fontId="2" fillId="0" borderId="30" xfId="3" applyFill="1" applyBorder="1" applyAlignment="1">
      <alignment horizontal="justify" vertical="center" wrapText="1"/>
    </xf>
    <xf numFmtId="0" fontId="15" fillId="0" borderId="30" xfId="0" applyFont="1" applyBorder="1" applyAlignment="1">
      <alignment horizontal="justify" vertical="center" wrapText="1"/>
    </xf>
    <xf numFmtId="9" fontId="15" fillId="0" borderId="30" xfId="0" applyNumberFormat="1" applyFont="1" applyBorder="1" applyAlignment="1">
      <alignment horizontal="center" vertical="center" wrapText="1"/>
    </xf>
    <xf numFmtId="0" fontId="7" fillId="0" borderId="28" xfId="0" applyFont="1" applyBorder="1" applyAlignment="1">
      <alignment horizontal="center" vertical="center" wrapText="1"/>
    </xf>
    <xf numFmtId="9" fontId="7" fillId="0" borderId="30"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justify" vertical="center" wrapText="1"/>
    </xf>
    <xf numFmtId="9" fontId="7" fillId="0" borderId="30" xfId="0" applyNumberFormat="1" applyFont="1" applyBorder="1" applyAlignment="1">
      <alignment horizontal="center" vertical="center" wrapText="1"/>
    </xf>
    <xf numFmtId="0" fontId="18" fillId="0" borderId="30" xfId="3" applyFont="1" applyBorder="1" applyAlignment="1">
      <alignment horizontal="justify" vertical="center" wrapText="1"/>
    </xf>
    <xf numFmtId="9" fontId="7" fillId="0" borderId="30" xfId="2" applyFont="1" applyFill="1" applyBorder="1" applyAlignment="1">
      <alignment horizontal="center" vertical="center" wrapText="1"/>
    </xf>
    <xf numFmtId="9" fontId="7" fillId="6" borderId="30" xfId="2" applyFont="1" applyFill="1" applyBorder="1" applyAlignment="1">
      <alignment horizontal="justify" vertical="center" wrapText="1"/>
    </xf>
    <xf numFmtId="0" fontId="15" fillId="0" borderId="28" xfId="0" applyFont="1" applyBorder="1" applyAlignment="1">
      <alignment horizontal="center" vertical="center" wrapText="1"/>
    </xf>
    <xf numFmtId="0" fontId="15" fillId="0" borderId="30" xfId="3" applyFont="1" applyFill="1" applyBorder="1" applyAlignment="1">
      <alignment horizontal="justify" vertical="center" wrapText="1"/>
    </xf>
    <xf numFmtId="0" fontId="2" fillId="0" borderId="30" xfId="3" applyBorder="1" applyAlignment="1">
      <alignment horizontal="justify" vertical="center" wrapText="1"/>
    </xf>
    <xf numFmtId="0" fontId="15" fillId="0" borderId="27" xfId="0" applyFont="1" applyBorder="1" applyAlignment="1">
      <alignment horizontal="center" vertical="center" wrapText="1"/>
    </xf>
    <xf numFmtId="9" fontId="3" fillId="0" borderId="30" xfId="2" applyFont="1" applyBorder="1" applyAlignment="1">
      <alignment horizontal="center" vertical="center" wrapText="1"/>
    </xf>
    <xf numFmtId="0" fontId="2" fillId="0" borderId="30" xfId="3" applyFill="1" applyBorder="1" applyAlignment="1">
      <alignment horizontal="justify" vertical="center" wrapText="1"/>
    </xf>
    <xf numFmtId="9" fontId="7" fillId="6" borderId="31" xfId="2" applyFont="1" applyFill="1" applyBorder="1" applyAlignment="1">
      <alignment horizontal="center" vertical="center" wrapText="1"/>
    </xf>
    <xf numFmtId="0" fontId="10" fillId="6" borderId="30" xfId="0" applyFont="1" applyFill="1" applyBorder="1" applyAlignment="1">
      <alignment horizontal="center" vertical="center" wrapText="1"/>
    </xf>
    <xf numFmtId="0" fontId="8" fillId="6" borderId="0" xfId="0" applyFont="1" applyFill="1" applyAlignment="1">
      <alignment horizontal="justify" vertical="center" wrapText="1"/>
    </xf>
    <xf numFmtId="0" fontId="8" fillId="6" borderId="31"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36" xfId="0" applyFont="1" applyFill="1" applyBorder="1" applyAlignment="1">
      <alignment horizontal="center" vertical="center" wrapText="1"/>
    </xf>
    <xf numFmtId="9" fontId="0" fillId="0" borderId="30" xfId="0" applyNumberFormat="1" applyBorder="1" applyAlignment="1">
      <alignment horizontal="center" vertical="center" wrapText="1"/>
    </xf>
    <xf numFmtId="0" fontId="0" fillId="0" borderId="30" xfId="0" applyBorder="1" applyAlignment="1">
      <alignment horizontal="center" vertical="center" wrapText="1"/>
    </xf>
    <xf numFmtId="0" fontId="16" fillId="6" borderId="29"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16" fillId="6" borderId="29"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16" fillId="6" borderId="33" xfId="0" applyFont="1" applyFill="1" applyBorder="1" applyAlignment="1">
      <alignment horizontal="left" vertical="center" wrapText="1"/>
    </xf>
    <xf numFmtId="0" fontId="8" fillId="6" borderId="2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29" xfId="0" applyFont="1" applyFill="1" applyBorder="1" applyAlignment="1">
      <alignment horizontal="left" vertical="center" wrapText="1"/>
    </xf>
    <xf numFmtId="0" fontId="8" fillId="6" borderId="35" xfId="0" applyFont="1" applyFill="1" applyBorder="1" applyAlignment="1">
      <alignment horizontal="left" vertical="center" wrapText="1"/>
    </xf>
    <xf numFmtId="9" fontId="0" fillId="0" borderId="30" xfId="0" applyNumberFormat="1" applyBorder="1" applyAlignment="1">
      <alignment horizontal="center" vertical="center"/>
    </xf>
    <xf numFmtId="0" fontId="10" fillId="2" borderId="58"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6" fillId="11" borderId="56" xfId="0" applyFont="1" applyFill="1" applyBorder="1" applyAlignment="1">
      <alignment horizontal="center" vertical="center" wrapText="1"/>
    </xf>
    <xf numFmtId="0" fontId="6" fillId="11" borderId="60" xfId="0" applyFont="1" applyFill="1" applyBorder="1" applyAlignment="1">
      <alignment horizontal="center" vertical="center" wrapText="1"/>
    </xf>
    <xf numFmtId="0" fontId="6" fillId="11" borderId="6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4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35" xfId="0" applyFont="1" applyBorder="1" applyAlignment="1">
      <alignment horizontal="center" vertical="center" wrapText="1"/>
    </xf>
    <xf numFmtId="0" fontId="13" fillId="0" borderId="33" xfId="0" applyFont="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40"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6" fillId="11" borderId="53"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justify" vertical="top"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2" borderId="12" xfId="0" applyFont="1" applyFill="1" applyBorder="1" applyAlignment="1">
      <alignment horizontal="center" vertical="center" wrapText="1"/>
    </xf>
  </cellXfs>
  <cellStyles count="7">
    <cellStyle name="Hipervínculo" xfId="3" builtinId="8"/>
    <cellStyle name="Millares" xfId="1" builtinId="3"/>
    <cellStyle name="Millares 2" xfId="6" xr:uid="{9E67A07C-A8EC-480E-9A75-0FDA630E41E0}"/>
    <cellStyle name="Normal" xfId="0" builtinId="0"/>
    <cellStyle name="Normal 2" xfId="4" xr:uid="{4267D8A1-3D66-4572-BC05-1A7889C2FEAB}"/>
    <cellStyle name="Normal 2 2" xfId="5" xr:uid="{21D6E763-DB86-47E6-A676-5E4E24DD3F12}"/>
    <cellStyle name="Porcentaje" xfId="2" builtinId="5"/>
  </cellStyles>
  <dxfs count="6">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17" Type="http://schemas.openxmlformats.org/officeDocument/2006/relationships/hyperlink" Target="https://drive.google.com/drive/folders/18MXXcPWl90gdCpsBYp_swNTueeC0GZHn" TargetMode="External"/><Relationship Id="rId21" Type="http://schemas.openxmlformats.org/officeDocument/2006/relationships/hyperlink" Target="https://drive.google.com/drive/folders/1wQIdWpD41dUMCrnm42Um6tNyRrD9OVJw" TargetMode="External"/><Relationship Id="rId42" Type="http://schemas.openxmlformats.org/officeDocument/2006/relationships/hyperlink" Target="https://drive.google.com/drive/u/0/folders/1GeBqCiFRY25pq3P6UN2m_1UBYw50FAkp" TargetMode="External"/><Relationship Id="rId63" Type="http://schemas.openxmlformats.org/officeDocument/2006/relationships/hyperlink" Target="https://drive.google.com/drive/u/0/folders/1l7M8jlOZQSkQ3BTfG-vrmjm-UrV8XqLw" TargetMode="External"/><Relationship Id="rId84" Type="http://schemas.openxmlformats.org/officeDocument/2006/relationships/hyperlink" Target="https://ambientebogota.gov.co/es/web/transparencia/planeacion-y-presupuesto-participativo" TargetMode="External"/><Relationship Id="rId138" Type="http://schemas.openxmlformats.org/officeDocument/2006/relationships/hyperlink" Target="https://drive.google.com/drive/folders/1f14afBOjy7TMLuKbVqRNinhn_JrknGL8" TargetMode="External"/><Relationship Id="rId107" Type="http://schemas.openxmlformats.org/officeDocument/2006/relationships/hyperlink" Target="https://drive.google.com/drive/folders/1pGqla0tPfOsKnJ-fxAO4OtYxON9gB71Z" TargetMode="External"/><Relationship Id="rId11" Type="http://schemas.openxmlformats.org/officeDocument/2006/relationships/hyperlink" Target="https://drive.google.com/drive/u/0/folders/1GeBqCiFRY25pq3P6UN2m_1UBYw50FAkp" TargetMode="External"/><Relationship Id="rId32" Type="http://schemas.openxmlformats.org/officeDocument/2006/relationships/hyperlink" Target="https://drive.google.com/drive/folders/17dw2a0_2yKb4p7Vmy_jKsQ7EEpHHemZ9" TargetMode="External"/><Relationship Id="rId53" Type="http://schemas.openxmlformats.org/officeDocument/2006/relationships/hyperlink" Target="https://drive.google.com/drive/folders/1X0MoLIF4fUs_Ja_oVtw_gI_87H06r8TI" TargetMode="External"/><Relationship Id="rId74" Type="http://schemas.openxmlformats.org/officeDocument/2006/relationships/hyperlink" Target="https://drive.google.com/drive/u/0/folders/1b0g-4GVL-3QAmA-muWohQhAXWKhPlAgF" TargetMode="External"/><Relationship Id="rId128" Type="http://schemas.openxmlformats.org/officeDocument/2006/relationships/hyperlink" Target="https://drive.google.com/drive/folders/1-2N36KcphspFnJZsmjaxmurZrxKlW0YF" TargetMode="External"/><Relationship Id="rId5" Type="http://schemas.openxmlformats.org/officeDocument/2006/relationships/hyperlink" Target="https://drive.google.com/drive/folders/1yiAcb8vEf5RLxvQ3FX0Hpqq6MMDEErdH" TargetMode="External"/><Relationship Id="rId90" Type="http://schemas.openxmlformats.org/officeDocument/2006/relationships/hyperlink" Target="https://drive.google.com/drive/folders/18UM5PlUhGVQ9WRuMrx1y_OfdzuduU0zM" TargetMode="External"/><Relationship Id="rId95" Type="http://schemas.openxmlformats.org/officeDocument/2006/relationships/hyperlink" Target="https://drive.google.com/drive/folders/17b0782Nt1Zqj8ODNhO1iKaUr_U2QqSO1" TargetMode="External"/><Relationship Id="rId22" Type="http://schemas.openxmlformats.org/officeDocument/2006/relationships/hyperlink" Target="https://drive.google.com/drive/folders/1-srRO7c8BoQeETgzfUrrRu4Ho6_5CLoT" TargetMode="External"/><Relationship Id="rId27" Type="http://schemas.openxmlformats.org/officeDocument/2006/relationships/hyperlink" Target="https://drive.google.com/drive/folders/17GMzI8H0eDKMtCDtK6jcN6CaixhO-lu0" TargetMode="External"/><Relationship Id="rId43" Type="http://schemas.openxmlformats.org/officeDocument/2006/relationships/hyperlink" Target="https://drive.google.com/drive/u/0/folders/1Viv6fpGJe5bz0HAEqBouCINBA0tKcwUH" TargetMode="External"/><Relationship Id="rId48" Type="http://schemas.openxmlformats.org/officeDocument/2006/relationships/hyperlink" Target="https://drive.google.com/drive/folders/1dOBWv1-EAZolE9LnHefjQZaUQylMCZVG" TargetMode="External"/><Relationship Id="rId64" Type="http://schemas.openxmlformats.org/officeDocument/2006/relationships/hyperlink" Target="https://drive.google.com/drive/u/0/folders/1l7M8jlOZQSkQ3BTfG-vrmjm-UrV8XqLw" TargetMode="External"/><Relationship Id="rId69" Type="http://schemas.openxmlformats.org/officeDocument/2006/relationships/hyperlink" Target="https://drive.google.com/drive/u/0/folders/1l7M8jlOZQSkQ3BTfG-vrmjm-UrV8XqLw" TargetMode="External"/><Relationship Id="rId113" Type="http://schemas.openxmlformats.org/officeDocument/2006/relationships/hyperlink" Target="https://drive.google.com/drive/folders/1dC6M19fIjcOOmi76EEQ0S_STqv5eG54N" TargetMode="External"/><Relationship Id="rId118" Type="http://schemas.openxmlformats.org/officeDocument/2006/relationships/hyperlink" Target="https://drive.google.com/drive/folders/1IQZVoQoIt3ipbAIchA9woDbBUfRJIW6L" TargetMode="External"/><Relationship Id="rId134" Type="http://schemas.openxmlformats.org/officeDocument/2006/relationships/hyperlink" Target="https://drive.google.com/drive/folders/1IQZVoQoIt3ipbAIchA9woDbBUfRJIW6L" TargetMode="External"/><Relationship Id="rId139" Type="http://schemas.openxmlformats.org/officeDocument/2006/relationships/hyperlink" Target="https://drive.google.com/drive/folders/1V4-YklsB0cXrDWgxNEeFhlB7A8RDmV2p" TargetMode="External"/><Relationship Id="rId80" Type="http://schemas.openxmlformats.org/officeDocument/2006/relationships/hyperlink" Target="https://drive.google.com/drive/folders/1UVbePpGWAZDdxofr0P3sn-QkC1N2z-Xo" TargetMode="External"/><Relationship Id="rId85" Type="http://schemas.openxmlformats.org/officeDocument/2006/relationships/hyperlink" Target="https://ambientebogota.gov.co/es/web/transparencia/informe-de-rendicion-de-cuentas-a-los-ciudadanos/-/document_library_display/qYPcwWJUMJMh/view/2875044"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hyperlink" Target="https://drive.google.com/drive/folders/1LALsaHdawKcJ3h-3zmmMbkZfzw6ea62_" TargetMode="External"/><Relationship Id="rId59" Type="http://schemas.openxmlformats.org/officeDocument/2006/relationships/hyperlink" Target="https://drive.google.com/drive/folders/1scrFoXniWp7Mvwt_xnOadi9uwaeokSPf" TargetMode="External"/><Relationship Id="rId103" Type="http://schemas.openxmlformats.org/officeDocument/2006/relationships/hyperlink" Target="https://drive.google.com/drive/folders/1NspDltsl_xEYbjKQ3oR6DObF2WFrclxI" TargetMode="External"/><Relationship Id="rId108" Type="http://schemas.openxmlformats.org/officeDocument/2006/relationships/hyperlink" Target="https://www.ambientebogota.gov.co/es/web/transparencia/informes-de-la-oficina-de-control-interno/-/document_library_display/dQE7lgXxsm6s/view/3153077" TargetMode="External"/><Relationship Id="rId124" Type="http://schemas.openxmlformats.org/officeDocument/2006/relationships/hyperlink" Target="https://drive.google.com/drive/folders/1W3dehwWZDPFrLIHGhW6lZXKxdVAYp8Lc" TargetMode="External"/><Relationship Id="rId129" Type="http://schemas.openxmlformats.org/officeDocument/2006/relationships/hyperlink" Target="https://drive.google.com/drive/folders/1MTE2RtGk7Pq4o6qcP82la7S-mR6hh8Du" TargetMode="External"/><Relationship Id="rId54" Type="http://schemas.openxmlformats.org/officeDocument/2006/relationships/hyperlink" Target="https://drive.google.com/drive/folders/1VgXWkf9BcOQCUT-RsGYrhSTxuG9czlop" TargetMode="External"/><Relationship Id="rId70" Type="http://schemas.openxmlformats.org/officeDocument/2006/relationships/hyperlink" Target="https://drive.google.com/drive/u/0/folders/1l7M8jlOZQSkQ3BTfG-vrmjm-UrV8XqLw" TargetMode="External"/><Relationship Id="rId75" Type="http://schemas.openxmlformats.org/officeDocument/2006/relationships/hyperlink" Target="https://drive.google.com/drive/u/0/folders/1l7M8jlOZQSkQ3BTfG-vrmjm-UrV8XqLw" TargetMode="External"/><Relationship Id="rId91" Type="http://schemas.openxmlformats.org/officeDocument/2006/relationships/hyperlink" Target="https://datosabiertos.bogota.gov.co/dataset?_organization_limit=0&amp;q=ambiente&amp;organization=sda" TargetMode="External"/><Relationship Id="rId96" Type="http://schemas.openxmlformats.org/officeDocument/2006/relationships/hyperlink" Target="https://drive.google.com/drive/folders/1pDVnhOpT2NJyuzBdHoQNA0Iqbwxt-Ose" TargetMode="External"/><Relationship Id="rId140" Type="http://schemas.openxmlformats.org/officeDocument/2006/relationships/hyperlink" Target="https://drive.google.com/drive/folders/14gWO7yPAAlMbh-1ZQtmrXgKgXzQ5vmFt" TargetMode="External"/><Relationship Id="rId145" Type="http://schemas.openxmlformats.org/officeDocument/2006/relationships/comments" Target="../comments1.xm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49" Type="http://schemas.openxmlformats.org/officeDocument/2006/relationships/hyperlink" Target="https://drive.google.com/drive/folders/1XC0y5UAnNtfBOoIYzRmanZiEwXEwaq5M" TargetMode="External"/><Relationship Id="rId114" Type="http://schemas.openxmlformats.org/officeDocument/2006/relationships/hyperlink" Target="https://drive.google.com/drive/folders/1g_K9ifnOf-IEZcuIdWuuO5r6-Mp1vY00" TargetMode="External"/><Relationship Id="rId119" Type="http://schemas.openxmlformats.org/officeDocument/2006/relationships/hyperlink" Target="https://drive.google.com/drive/folders/1a5VoWIrir8eWkrcf-8Gh3FsUSn4P9V6S" TargetMode="External"/><Relationship Id="rId44" Type="http://schemas.openxmlformats.org/officeDocument/2006/relationships/hyperlink" Target="https://drive.google.com/drive/u/0/folders/1oU8FS4axXvMj6lVAO57Cj-7-EjFSKbDA" TargetMode="External"/><Relationship Id="rId60" Type="http://schemas.openxmlformats.org/officeDocument/2006/relationships/hyperlink" Target="https://drive.google.com/drive/folders/1UobVsQBIOdhafGEyVuQzJU4fsDhX6TR7?usp=sharing" TargetMode="External"/><Relationship Id="rId65" Type="http://schemas.openxmlformats.org/officeDocument/2006/relationships/hyperlink" Target="https://drive.google.com/drive/u/0/folders/1l7M8jlOZQSkQ3BTfG-vrmjm-UrV8XqLw" TargetMode="External"/><Relationship Id="rId81" Type="http://schemas.openxmlformats.org/officeDocument/2006/relationships/hyperlink" Target="https://drive.google.com/drive/folders/10_N76HEDF3qfSuYqdEomdehSB5oZYnY2" TargetMode="External"/><Relationship Id="rId86" Type="http://schemas.openxmlformats.org/officeDocument/2006/relationships/hyperlink" Target="https://drive.google.com/drive/folders/17GMzI8H0eDKMtCDtK6jcN6CaixhO-lu0" TargetMode="External"/><Relationship Id="rId130" Type="http://schemas.openxmlformats.org/officeDocument/2006/relationships/hyperlink" Target="https://drive.google.com/drive/folders/1YbGbX4tSfGgwmMdsBmP-rhgbumQ1EksI" TargetMode="External"/><Relationship Id="rId135" Type="http://schemas.openxmlformats.org/officeDocument/2006/relationships/hyperlink" Target="https://drive.google.com/drive/folders/15xKxsNWJuNwz6S2_9RMqVZCACn4DHwbWhttps:/www.ambientebogota.gov.co/es/web/transparencia/informe-de-pqrs/-/document_library_display/6nLwHuCsY1JF/view/2825494?_110_INSTANCE_6nLwHuCsY1JF_redirect=https%3A%2F%2Fwww.ambientebogota.gov.co%2Fes%2Fweb%2Ftransparencia%2Finforme-de-pqrs%2F-%2Fdocument_library_display%2F6nLwHuCsY1JF%2Fview%2F955656%3F_110_INSTANCE_6nLwHuCsY1JF_redirect%3Dhttps%253A%252F%252Fwww.ambientebogota.gov.co%252Fes%252Fweb%252Ftransparencia%252Finforme-de-pqrs%253Fp_p_id%253D110_INSTANCE_6nLwHuCsY1JF%2526p_p_lifecycle%253D0%2526p_p_state%253Dnormal%2526p_p_mode%253Dview%2526p_p_col_id%253Dcolumn-2%2526p_p_col_pos%253D1%2526p_p_col_count%253D3" TargetMode="External"/><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39" Type="http://schemas.openxmlformats.org/officeDocument/2006/relationships/hyperlink" Target="https://drive.google.com/drive/folders/1yiAcb8vEf5RLxvQ3FX0Hpqq6MMDEErdH" TargetMode="External"/><Relationship Id="rId109" Type="http://schemas.openxmlformats.org/officeDocument/2006/relationships/hyperlink" Target="https://drive.google.com/drive/folders/1U4fIMhRd9lyhuohfgVVpca_H0YNP2SMU" TargetMode="External"/><Relationship Id="rId34" Type="http://schemas.openxmlformats.org/officeDocument/2006/relationships/hyperlink" Target="https://drive.google.com/drive/folders/13eyxaXWwGEtCaGu7BqdmyipHMPXW3-b_" TargetMode="External"/><Relationship Id="rId50" Type="http://schemas.openxmlformats.org/officeDocument/2006/relationships/hyperlink" Target="https://drive.google.com/drive/folders/1TbfHdyvP6DIoO-oQcn4YuV1uq1P6RV1g?usp=sharing" TargetMode="External"/><Relationship Id="rId55" Type="http://schemas.openxmlformats.org/officeDocument/2006/relationships/hyperlink" Target="https://drive.google.com/drive/folders/1ZukF6MFoV8boT0zcYrRg1YTYxr6T0Bgb" TargetMode="External"/><Relationship Id="rId76" Type="http://schemas.openxmlformats.org/officeDocument/2006/relationships/hyperlink" Target="https://drive.google.com/drive/folders/1JtO8vZFSHbNwwK5x2Vv1HhkF65yMkBw9" TargetMode="External"/><Relationship Id="rId97" Type="http://schemas.openxmlformats.org/officeDocument/2006/relationships/hyperlink" Target="https://ambientebogota.gov.co/es/web/transparencia/informe-de-rendicion-de-cuentas-a-los-ciudadanos/-/document_library_display/qYPcwWJUMJMh/view/2875044" TargetMode="External"/><Relationship Id="rId104" Type="http://schemas.openxmlformats.org/officeDocument/2006/relationships/hyperlink" Target="https://drive.google.com/drive/folders/1GF75EWpMV3QQ3tSkAMYUgMXjYdQdjwEZ" TargetMode="External"/><Relationship Id="rId120" Type="http://schemas.openxmlformats.org/officeDocument/2006/relationships/hyperlink" Target="https://drive.google.com/drive/folders/1TdtbpjusbNr9wSxS8UIEH5btGvZaL9Zp" TargetMode="External"/><Relationship Id="rId125" Type="http://schemas.openxmlformats.org/officeDocument/2006/relationships/hyperlink" Target="https://drive.google.com/drive/folders/1eBZFhNFNEYgDPmv7cxEiMhsFV4fsw3GR" TargetMode="External"/><Relationship Id="rId141" Type="http://schemas.openxmlformats.org/officeDocument/2006/relationships/hyperlink" Target="https://drive.google.com/drive/folders/17b0782Nt1Zqj8ODNhO1iKaUr_U2QqSO1" TargetMode="External"/><Relationship Id="rId7" Type="http://schemas.openxmlformats.org/officeDocument/2006/relationships/hyperlink" Target="https://drive.google.com/drive/folders/1wlELx86_tQV1pcqZWq-BbDt1S7mEyhuH" TargetMode="External"/><Relationship Id="rId71" Type="http://schemas.openxmlformats.org/officeDocument/2006/relationships/hyperlink" Target="https://drive.google.com/drive/u/0/folders/1l7M8jlOZQSkQ3BTfG-vrmjm-UrV8XqLw" TargetMode="External"/><Relationship Id="rId92" Type="http://schemas.openxmlformats.org/officeDocument/2006/relationships/hyperlink" Target="https://datosabiertos.bogota.gov.co/dataset?_organization_limit=0&amp;q=ambiente&amp;organization=sda" TargetMode="External"/><Relationship Id="rId2" Type="http://schemas.openxmlformats.org/officeDocument/2006/relationships/hyperlink" Target="https://drive.google.com/drive/folders/1Jrp92rdbaCA9ZWtKaSwgtNigM2gacM6R" TargetMode="External"/><Relationship Id="rId29" Type="http://schemas.openxmlformats.org/officeDocument/2006/relationships/hyperlink" Target="https://drive.google.com/drive/folders/1CyOex4uD4KmmX6KApFeQ1jTnrhWh1jov"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40" Type="http://schemas.openxmlformats.org/officeDocument/2006/relationships/hyperlink" Target="https://drive.google.com/drive/folders/1dOBWv1-EAZolE9LnHefjQZaUQylMCZVG" TargetMode="External"/><Relationship Id="rId45" Type="http://schemas.openxmlformats.org/officeDocument/2006/relationships/hyperlink" Target="https://drive.google.com/drive/u/0/folders/1WOlVgP4mrre8KVDyu8ZvtEvfy5QLiQrO" TargetMode="External"/><Relationship Id="rId66" Type="http://schemas.openxmlformats.org/officeDocument/2006/relationships/hyperlink" Target="https://drive.google.com/drive/u/0/folders/1l7M8jlOZQSkQ3BTfG-vrmjm-UrV8XqLw" TargetMode="External"/><Relationship Id="rId87" Type="http://schemas.openxmlformats.org/officeDocument/2006/relationships/hyperlink" Target="https://ambientebogota.gov.co/es/web/transparencia/informe-de-rendicion-de-cuentas-a-los-ciudadanos/-/document_library_display/qYPcwWJUMJMh/view/2875044" TargetMode="External"/><Relationship Id="rId110" Type="http://schemas.openxmlformats.org/officeDocument/2006/relationships/hyperlink" Target="https://drive.google.com/drive/folders/1QM8XboK4B9IWSJVwS1s8zohwGPkYyXL4" TargetMode="External"/><Relationship Id="rId115" Type="http://schemas.openxmlformats.org/officeDocument/2006/relationships/hyperlink" Target="https://drive.google.com/drive/folders/1TD5NWqF7GANV4fk8NydyQ8jFFW9ftnl9" TargetMode="External"/><Relationship Id="rId131" Type="http://schemas.openxmlformats.org/officeDocument/2006/relationships/hyperlink" Target="https://drive.google.com/drive/folders/1939Y-Kjq9XMp6WAVe05OWarnileIUhuo" TargetMode="External"/><Relationship Id="rId136" Type="http://schemas.openxmlformats.org/officeDocument/2006/relationships/hyperlink" Target="https://drive.google.com/drive/folders/1Sbo-eW84fvyjfduyuNB4lThZ4m6M59KU" TargetMode="External"/><Relationship Id="rId61" Type="http://schemas.openxmlformats.org/officeDocument/2006/relationships/hyperlink" Target="https://drive.google.com/drive/folders/17b0782Nt1Zqj8ODNhO1iKaUr_U2QqSO1" TargetMode="External"/><Relationship Id="rId82" Type="http://schemas.openxmlformats.org/officeDocument/2006/relationships/hyperlink" Target="https://drive.google.com/drive/folders/1a8vemghs_5wlZF5FSlgQaYAK9VKFQGH2" TargetMode="External"/><Relationship Id="rId19" Type="http://schemas.openxmlformats.org/officeDocument/2006/relationships/hyperlink" Target="https://drive.google.com/drive/folders/1X0MoLIF4fUs_Ja_oVtw_gI_87H06r8TI" TargetMode="External"/><Relationship Id="rId14" Type="http://schemas.openxmlformats.org/officeDocument/2006/relationships/hyperlink" Target="https://drive.google.com/drive/u/0/folders/1WOlVgP4mrre8KVDyu8ZvtEvfy5QLiQrO"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56" Type="http://schemas.openxmlformats.org/officeDocument/2006/relationships/hyperlink" Target="https://drive.google.com/drive/folders/1CyOex4uD4KmmX6KApFeQ1jTnrhWh1jov" TargetMode="External"/><Relationship Id="rId77" Type="http://schemas.openxmlformats.org/officeDocument/2006/relationships/hyperlink" Target="https://drive.google.com/drive/folders/1Wq637K6HHudrs6dwxQhb-jMDHnuGpSTd" TargetMode="External"/><Relationship Id="rId100" Type="http://schemas.openxmlformats.org/officeDocument/2006/relationships/hyperlink" Target="https://drive.google.com/drive/folders/1XC0y5UAnNtfBOoIYzRmanZiEwXEwaq5M" TargetMode="External"/><Relationship Id="rId105" Type="http://schemas.openxmlformats.org/officeDocument/2006/relationships/hyperlink" Target="https://drive.google.com/drive/folders/1GzfatB6cT-a1SYWxGCsdUBYkFv21hSBy" TargetMode="External"/><Relationship Id="rId126" Type="http://schemas.openxmlformats.org/officeDocument/2006/relationships/hyperlink" Target="https://drive.google.com/drive/folders/1Bbz3gBLjzawPZjCJ0RiLtd1REMaagBKc" TargetMode="External"/><Relationship Id="rId8" Type="http://schemas.openxmlformats.org/officeDocument/2006/relationships/hyperlink" Target="https://drive.google.com/drive/u/0/folders/1hAnd6SJOG7CxHm58oSE2fwOG4Rr3LfQG" TargetMode="External"/><Relationship Id="rId51" Type="http://schemas.openxmlformats.org/officeDocument/2006/relationships/hyperlink" Target="https://drive.google.com/drive/folders/17Nj7Flj1rY-qLJjKxkbk2WcASRFnwSaE" TargetMode="External"/><Relationship Id="rId72" Type="http://schemas.openxmlformats.org/officeDocument/2006/relationships/hyperlink" Target="https://drive.google.com/drive/folders/14Q3SLgRGiMNPpHFt0zJ7oyf5fs5-TlHp?usp=sharing" TargetMode="External"/><Relationship Id="rId93" Type="http://schemas.openxmlformats.org/officeDocument/2006/relationships/hyperlink" Target="https://drive.google.com/drive/folders/1mqIgdxJKiqidhV8yGIsgnYED4jrHal0V" TargetMode="External"/><Relationship Id="rId98" Type="http://schemas.openxmlformats.org/officeDocument/2006/relationships/hyperlink" Target="https://drive.google.com/drive/folders/17GMzI8H0eDKMtCDtK6jcN6CaixhO-lu0" TargetMode="External"/><Relationship Id="rId121" Type="http://schemas.openxmlformats.org/officeDocument/2006/relationships/hyperlink" Target="https://drive.google.com/drive/folders/1TdtbpjusbNr9wSxS8UIEH5btGvZaL9Zp" TargetMode="External"/><Relationship Id="rId142" Type="http://schemas.openxmlformats.org/officeDocument/2006/relationships/hyperlink" Target="https://drive.google.com/drive/folders/1grJXoUo9tN2aagJ6czzJNMOTuaWJxB7t" TargetMode="External"/><Relationship Id="rId3" Type="http://schemas.openxmlformats.org/officeDocument/2006/relationships/hyperlink" Target="https://drive.google.com/drive/folders/1dOBWv1-EAZolE9LnHefjQZaUQylMCZVG"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46" Type="http://schemas.openxmlformats.org/officeDocument/2006/relationships/hyperlink" Target="https://drive.google.com/drive/u/1/folders/1Mq6SgDBTPfgl9XzDoTaeVJbUi-HA3qAe" TargetMode="External"/><Relationship Id="rId67" Type="http://schemas.openxmlformats.org/officeDocument/2006/relationships/hyperlink" Target="https://drive.google.com/drive/u/0/folders/1l7M8jlOZQSkQ3BTfG-vrmjm-UrV8XqLw" TargetMode="External"/><Relationship Id="rId116" Type="http://schemas.openxmlformats.org/officeDocument/2006/relationships/hyperlink" Target="https://ambientebogota.gov.co/es/web/transparencia/plan-anticorrupcion-y-de-atencion-al-ciudadano1" TargetMode="External"/><Relationship Id="rId137" Type="http://schemas.openxmlformats.org/officeDocument/2006/relationships/hyperlink" Target="https://drive.google.com/drive/folders/1Sbo-eW84fvyjfduyuNB4lThZ4m6M59KU" TargetMode="External"/><Relationship Id="rId20" Type="http://schemas.openxmlformats.org/officeDocument/2006/relationships/hyperlink" Target="https://drive.google.com/drive/folders/1VgXWkf9BcOQCUT-RsGYrhSTxuG9czlop" TargetMode="External"/><Relationship Id="rId41" Type="http://schemas.openxmlformats.org/officeDocument/2006/relationships/hyperlink" Target="https://drive.google.com/drive/u/0/folders/1fwyZ6wRXyg-U9BM4rz1eeyJgNpxVp_I1" TargetMode="External"/><Relationship Id="rId62" Type="http://schemas.openxmlformats.org/officeDocument/2006/relationships/hyperlink" Target="https://drive.google.com/drive/u/0/folders/1l7M8jlOZQSkQ3BTfG-vrmjm-UrV8XqLw" TargetMode="External"/><Relationship Id="rId83" Type="http://schemas.openxmlformats.org/officeDocument/2006/relationships/hyperlink" Target="https://drive.google.com/drive/folders/1a8vemghs_5wlZF5FSlgQaYAK9VKFQGH2" TargetMode="External"/><Relationship Id="rId88" Type="http://schemas.openxmlformats.org/officeDocument/2006/relationships/hyperlink" Target="https://drive.google.com/drive/folders/17GMzI8H0eDKMtCDtK6jcN6CaixhO-lu0" TargetMode="External"/><Relationship Id="rId111" Type="http://schemas.openxmlformats.org/officeDocument/2006/relationships/hyperlink" Target="https://drive.google.com/drive/folders/1qtWx2sRDja20M5xeDk9E6aaVg2MFDGGv" TargetMode="External"/><Relationship Id="rId132" Type="http://schemas.openxmlformats.org/officeDocument/2006/relationships/hyperlink" Target="https://drive.google.com/drive/folders/1DXu1Zd9i5jqHZRLOpTnmvR7G41KDl3qQ" TargetMode="External"/><Relationship Id="rId15" Type="http://schemas.openxmlformats.org/officeDocument/2006/relationships/hyperlink" Target="https://drive.google.com/drive/folders/1TbfHdyvP6DIoO-oQcn4YuV1uq1P6RV1g?usp=sharing" TargetMode="External"/><Relationship Id="rId36" Type="http://schemas.openxmlformats.org/officeDocument/2006/relationships/hyperlink" Target="https://drive.google.com/drive/u/0/folders/1vbU3BXTrkbM0vcYnRIWJXvTVx4SEwwxo" TargetMode="External"/><Relationship Id="rId57" Type="http://schemas.openxmlformats.org/officeDocument/2006/relationships/hyperlink" Target="https://drive.google.com/drive/folders/1y1I9mePKxTyiQvF-vUJL1wJUJoBN-xKw" TargetMode="External"/><Relationship Id="rId106" Type="http://schemas.openxmlformats.org/officeDocument/2006/relationships/hyperlink" Target="https://drive.google.com/drive/folders/14qq0NYkmzaIWM-pV3UpAf2jTDrbk6jwz" TargetMode="External"/><Relationship Id="rId127" Type="http://schemas.openxmlformats.org/officeDocument/2006/relationships/hyperlink" Target="https://drive.google.com/drive/folders/17Nj7Flj1rY-qLJjKxkbk2WcASRFnwSaE" TargetMode="External"/><Relationship Id="rId10" Type="http://schemas.openxmlformats.org/officeDocument/2006/relationships/hyperlink" Target="https://drive.google.com/drive/u/0/folders/1fwyZ6wRXyg-U9BM4rz1eeyJgNpxVp_I1" TargetMode="External"/><Relationship Id="rId31" Type="http://schemas.openxmlformats.org/officeDocument/2006/relationships/hyperlink" Target="https://drive.google.com/drive/folders/1m58TzXkF1H8cU40XsMGPelaDYao82RMK" TargetMode="External"/><Relationship Id="rId52" Type="http://schemas.openxmlformats.org/officeDocument/2006/relationships/hyperlink" Target="https://drive.google.com/drive/folders/17biC_U6hCnWkYXHOAQ4UVjl1HJkcMtuQ?usp=sharing" TargetMode="External"/><Relationship Id="rId73" Type="http://schemas.openxmlformats.org/officeDocument/2006/relationships/hyperlink" Target="https://drive.google.com/drive/folders/14Q3SLgRGiMNPpHFt0zJ7oyf5fs5-TlHp?usp=sharing" TargetMode="External"/><Relationship Id="rId78" Type="http://schemas.openxmlformats.org/officeDocument/2006/relationships/hyperlink" Target="https://drive.google.com/drive/folders/1OQDHvPpEXRb7l20Rws4449gpQDcMfRJr" TargetMode="External"/><Relationship Id="rId94" Type="http://schemas.openxmlformats.org/officeDocument/2006/relationships/hyperlink" Target="https://drive.google.com/drive/folders/1mqIgdxJKiqidhV8yGIsgnYED4jrHal0V" TargetMode="External"/><Relationship Id="rId99" Type="http://schemas.openxmlformats.org/officeDocument/2006/relationships/hyperlink" Target="https://drive.google.com/drive/folders/1CyOex4uD4KmmX6KApFeQ1jTnrhWh1jov" TargetMode="External"/><Relationship Id="rId101" Type="http://schemas.openxmlformats.org/officeDocument/2006/relationships/hyperlink" Target="https://drive.google.com/drive/folders/1NxJxAtraNOXiRZaQzLMaNDlyKwcU7S4x" TargetMode="External"/><Relationship Id="rId122" Type="http://schemas.openxmlformats.org/officeDocument/2006/relationships/hyperlink" Target="https://drive.google.com/drive/folders/1q1-Ze_AYf6vxxycDs2w8FJSyi1kvTwwx" TargetMode="External"/><Relationship Id="rId143" Type="http://schemas.openxmlformats.org/officeDocument/2006/relationships/printerSettings" Target="../printerSettings/printerSettings2.bin"/><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47" Type="http://schemas.openxmlformats.org/officeDocument/2006/relationships/hyperlink" Target="https://drive.google.com/drive/folders/1AAYoc1jnjzRXTdBY47ZRUDf9W6858-fd" TargetMode="External"/><Relationship Id="rId68" Type="http://schemas.openxmlformats.org/officeDocument/2006/relationships/hyperlink" Target="https://drive.google.com/drive/u/0/folders/1l7M8jlOZQSkQ3BTfG-vrmjm-UrV8XqLw" TargetMode="External"/><Relationship Id="rId89" Type="http://schemas.openxmlformats.org/officeDocument/2006/relationships/hyperlink" Target="https://drive.google.com/drive/folders/1CyOex4uD4KmmX6KApFeQ1jTnrhWh1jov" TargetMode="External"/><Relationship Id="rId112" Type="http://schemas.openxmlformats.org/officeDocument/2006/relationships/hyperlink" Target="https://drive.google.com/drive/folders/1qBubTUoRqCxg77G3Ghxb1Y6EKD8y1JSG" TargetMode="External"/><Relationship Id="rId133" Type="http://schemas.openxmlformats.org/officeDocument/2006/relationships/hyperlink" Target="https://drive.google.com/drive/folders/18MXXcPWl90gdCpsBYp_swNTueeC0GZHn" TargetMode="External"/><Relationship Id="rId16" Type="http://schemas.openxmlformats.org/officeDocument/2006/relationships/hyperlink" Target="https://drive.google.com/drive/folders/15dWFZNsD9dILw-FffoHbIuB4P95WjFKX?usp=sharing" TargetMode="External"/><Relationship Id="rId37" Type="http://schemas.openxmlformats.org/officeDocument/2006/relationships/hyperlink" Target="https://drive.google.com/drive/u/0/folders/1hAnd6SJOG7CxHm58oSE2fwOG4Rr3LfQG" TargetMode="External"/><Relationship Id="rId58" Type="http://schemas.openxmlformats.org/officeDocument/2006/relationships/hyperlink" Target="https://drive.google.com/drive/folders/17dw2a0_2yKb4p7Vmy_jKsQ7EEpHHemZ9" TargetMode="External"/><Relationship Id="rId79" Type="http://schemas.openxmlformats.org/officeDocument/2006/relationships/hyperlink" Target="https://ambientebogota.gov.co/es/web/transparencia/informes-de-la-oficina-de-control-interno/-/document_library_display/dQE7lgXxsm6s/view/3153077" TargetMode="External"/><Relationship Id="rId102" Type="http://schemas.openxmlformats.org/officeDocument/2006/relationships/hyperlink" Target="https://drive.google.com/drive/folders/1AIIZX_DlDP4ZHH3xJj04X-xLo-uu0mRF" TargetMode="External"/><Relationship Id="rId123" Type="http://schemas.openxmlformats.org/officeDocument/2006/relationships/hyperlink" Target="https://drive.google.com/drive/folders/1n98OhE9pfCDTMBlqxyG61HPX5QlsFFHD" TargetMode="External"/><Relationship Id="rId14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5" sqref="A5"/>
    </sheetView>
  </sheetViews>
  <sheetFormatPr baseColWidth="10" defaultRowHeight="15" x14ac:dyDescent="0.25"/>
  <cols>
    <col min="1" max="1" width="33.42578125" customWidth="1"/>
  </cols>
  <sheetData>
    <row r="1" spans="1:1" x14ac:dyDescent="0.25">
      <c r="A1" s="125" t="s">
        <v>766</v>
      </c>
    </row>
    <row r="2" spans="1:1" x14ac:dyDescent="0.25">
      <c r="A2" t="s">
        <v>767</v>
      </c>
    </row>
    <row r="3" spans="1:1" x14ac:dyDescent="0.25">
      <c r="A3" t="s">
        <v>768</v>
      </c>
    </row>
    <row r="4" spans="1:1" x14ac:dyDescent="0.25">
      <c r="A4" t="s">
        <v>769</v>
      </c>
    </row>
    <row r="5" spans="1:1" x14ac:dyDescent="0.25">
      <c r="A5" t="s">
        <v>828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2"/>
  <sheetViews>
    <sheetView zoomScale="110" zoomScaleNormal="110" workbookViewId="0">
      <selection activeCell="B23" sqref="B23"/>
    </sheetView>
  </sheetViews>
  <sheetFormatPr baseColWidth="10" defaultColWidth="11.42578125" defaultRowHeight="12.75" x14ac:dyDescent="0.25"/>
  <cols>
    <col min="1" max="1" width="16" style="126" customWidth="1"/>
    <col min="2" max="2" width="46.7109375" style="126" customWidth="1"/>
    <col min="3" max="3" width="16" style="145" customWidth="1"/>
    <col min="4" max="4" width="18.42578125" style="126" customWidth="1"/>
    <col min="5" max="5" width="22.7109375" style="126" customWidth="1"/>
    <col min="6" max="6" width="11.42578125" style="126"/>
    <col min="7" max="7" width="19.42578125" style="126" customWidth="1"/>
    <col min="8" max="8" width="23" style="126" customWidth="1"/>
    <col min="9" max="16384" width="11.42578125" style="126"/>
  </cols>
  <sheetData>
    <row r="1" spans="1:8" ht="36" customHeight="1" x14ac:dyDescent="0.25">
      <c r="A1" s="239" t="s">
        <v>777</v>
      </c>
      <c r="B1" s="240"/>
      <c r="C1" s="240"/>
      <c r="D1" s="240"/>
      <c r="E1" s="241"/>
    </row>
    <row r="2" spans="1:8" s="145" customFormat="1" ht="33" customHeight="1" x14ac:dyDescent="0.25">
      <c r="A2" s="142" t="s">
        <v>790</v>
      </c>
      <c r="B2" s="142" t="s">
        <v>791</v>
      </c>
      <c r="C2" s="142" t="s">
        <v>870</v>
      </c>
      <c r="D2" s="140" t="s">
        <v>792</v>
      </c>
      <c r="E2" s="140" t="s">
        <v>770</v>
      </c>
    </row>
    <row r="3" spans="1:8" ht="33" customHeight="1" x14ac:dyDescent="0.25">
      <c r="A3" s="133" t="s">
        <v>778</v>
      </c>
      <c r="B3" s="133" t="s">
        <v>784</v>
      </c>
      <c r="C3" s="143">
        <v>8</v>
      </c>
      <c r="D3" s="135">
        <f>AVERAGE('Reporte 1alinea IV-trimestre'!AK8,'Reporte 1alinea IV-trimestre'!AK9,'Reporte 1alinea IV-trimestre'!AK10,'Reporte 1alinea IV-trimestre'!AK11,'Reporte 1alinea IV-trimestre'!AK12,'Reporte 1alinea IV-trimestre'!AK13,'Reporte 1alinea IV-trimestre'!AK14,'Reporte 1alinea IV-trimestre'!AK15)</f>
        <v>0.47625000000000006</v>
      </c>
      <c r="E3" s="127" t="str">
        <f t="shared" ref="E3:E9" si="0">+IF(AND(D3&gt;=0,D3&lt;=0.59),"ZONA BAJA",IF(AND(D3&gt;=0.6,D3&lt;=0.79),"ZONA MEDIA","ZONA ALTA"))</f>
        <v>ZONA BAJA</v>
      </c>
    </row>
    <row r="4" spans="1:8" ht="33" customHeight="1" x14ac:dyDescent="0.25">
      <c r="A4" s="133" t="s">
        <v>779</v>
      </c>
      <c r="B4" s="133" t="s">
        <v>785</v>
      </c>
      <c r="C4" s="143">
        <v>4</v>
      </c>
      <c r="D4" s="135">
        <f>AVERAGE('Reporte 1alinea IV-trimestre'!AK16,'Reporte 1alinea IV-trimestre'!AK17,'Reporte 1alinea IV-trimestre'!AK18,'Reporte 1alinea IV-trimestre'!AK19)</f>
        <v>0.51500000000000001</v>
      </c>
      <c r="E4" s="127" t="str">
        <f t="shared" si="0"/>
        <v>ZONA BAJA</v>
      </c>
    </row>
    <row r="5" spans="1:8" ht="33" customHeight="1" x14ac:dyDescent="0.25">
      <c r="A5" s="133" t="s">
        <v>780</v>
      </c>
      <c r="B5" s="133" t="s">
        <v>786</v>
      </c>
      <c r="C5" s="143">
        <v>13</v>
      </c>
      <c r="D5" s="135">
        <f>AVERAGE('Reporte 1alinea IV-trimestre'!AK20,'Reporte 1alinea IV-trimestre'!AK21,'Reporte 1alinea IV-trimestre'!AK22,'Reporte 1alinea IV-trimestre'!AK23,'Reporte 1alinea IV-trimestre'!AK24,'Reporte 1alinea IV-trimestre'!AK25,'Reporte 1alinea IV-trimestre'!AK26,'Reporte 1alinea IV-trimestre'!AK27,'Reporte 1alinea IV-trimestre'!AK28,'Reporte 1alinea IV-trimestre'!AK29,'Reporte 1alinea IV-trimestre'!AK30,'Reporte 1alinea IV-trimestre'!AK31,'Reporte 1alinea IV-trimestre'!AK32)</f>
        <v>0.69673076923076915</v>
      </c>
      <c r="E5" s="127" t="str">
        <f t="shared" si="0"/>
        <v>ZONA MEDIA</v>
      </c>
      <c r="G5" s="128" t="s">
        <v>771</v>
      </c>
      <c r="H5" s="129" t="s">
        <v>772</v>
      </c>
    </row>
    <row r="6" spans="1:8" ht="33" customHeight="1" x14ac:dyDescent="0.25">
      <c r="A6" s="132" t="s">
        <v>781</v>
      </c>
      <c r="B6" s="132" t="s">
        <v>787</v>
      </c>
      <c r="C6" s="144">
        <v>6</v>
      </c>
      <c r="D6" s="135">
        <f>AVERAGE('Reporte 1alinea IV-trimestre'!AK33,'Reporte 1alinea IV-trimestre'!AK34,'Reporte 1alinea IV-trimestre'!AK35,'Reporte 1alinea IV-trimestre'!AK36,'Reporte 1alinea IV-trimestre'!AK37,'Reporte 1alinea IV-trimestre'!AK38)</f>
        <v>0.505</v>
      </c>
      <c r="E6" s="127" t="str">
        <f t="shared" si="0"/>
        <v>ZONA BAJA</v>
      </c>
      <c r="G6" s="128" t="s">
        <v>773</v>
      </c>
      <c r="H6" s="130" t="s">
        <v>774</v>
      </c>
    </row>
    <row r="7" spans="1:8" ht="33" customHeight="1" x14ac:dyDescent="0.25">
      <c r="A7" s="132" t="s">
        <v>782</v>
      </c>
      <c r="B7" s="132" t="s">
        <v>788</v>
      </c>
      <c r="C7" s="144">
        <v>11</v>
      </c>
      <c r="D7" s="135">
        <f>AVERAGE('Reporte 1alinea IV-trimestre'!AK39,'Reporte 1alinea IV-trimestre'!AK40,'Reporte 1alinea IV-trimestre'!AK41,'Reporte 1alinea IV-trimestre'!AK42,'Reporte 1alinea IV-trimestre'!AK43,'Reporte 1alinea IV-trimestre'!AK44,'Reporte 1alinea IV-trimestre'!AK45,'Reporte 1alinea IV-trimestre'!AK46,'Reporte 1alinea IV-trimestre'!AK47,'Reporte 1alinea IV-trimestre'!AK48,'Reporte 1alinea IV-trimestre'!AK49)</f>
        <v>0.35272727272727278</v>
      </c>
      <c r="E7" s="127" t="str">
        <f t="shared" si="0"/>
        <v>ZONA BAJA</v>
      </c>
      <c r="G7" s="128" t="s">
        <v>775</v>
      </c>
      <c r="H7" s="131" t="s">
        <v>776</v>
      </c>
    </row>
    <row r="8" spans="1:8" ht="33" customHeight="1" x14ac:dyDescent="0.25">
      <c r="A8" s="132" t="s">
        <v>783</v>
      </c>
      <c r="B8" s="132" t="s">
        <v>789</v>
      </c>
      <c r="C8" s="144">
        <v>7</v>
      </c>
      <c r="D8" s="135">
        <f>AVERAGE('Reporte 1alinea IV-trimestre'!AK50,'Reporte 1alinea IV-trimestre'!AK51,'Reporte 1alinea IV-trimestre'!AK52,'Reporte 1alinea IV-trimestre'!AK53,'Reporte 1alinea IV-trimestre'!AK54,'Reporte 1alinea IV-trimestre'!AK55,'Reporte 1alinea IV-trimestre'!AK56)</f>
        <v>0.31714285714285717</v>
      </c>
      <c r="E8" s="127" t="str">
        <f t="shared" si="0"/>
        <v>ZONA BAJA</v>
      </c>
    </row>
    <row r="9" spans="1:8" ht="33" customHeight="1" x14ac:dyDescent="0.25">
      <c r="A9" s="237" t="s">
        <v>793</v>
      </c>
      <c r="B9" s="237"/>
      <c r="C9" s="140">
        <f>SUM(C3:C8)</f>
        <v>49</v>
      </c>
      <c r="D9" s="136">
        <f>+AVERAGE(D3:D8)</f>
        <v>0.47714181651681647</v>
      </c>
      <c r="E9" s="127" t="str">
        <f t="shared" si="0"/>
        <v>ZONA BAJA</v>
      </c>
    </row>
    <row r="10" spans="1:8" ht="7.5" customHeight="1" x14ac:dyDescent="0.25"/>
    <row r="11" spans="1:8" ht="42.75" customHeight="1" x14ac:dyDescent="0.25">
      <c r="A11" s="238" t="s">
        <v>878</v>
      </c>
      <c r="B11" s="238"/>
      <c r="C11" s="238"/>
      <c r="D11" s="238"/>
      <c r="E11" s="238"/>
      <c r="F11" s="238"/>
      <c r="G11" s="238"/>
      <c r="H11" s="238"/>
    </row>
    <row r="12" spans="1:8" ht="20.25" customHeight="1" x14ac:dyDescent="0.25"/>
  </sheetData>
  <mergeCells count="3">
    <mergeCell ref="A9:B9"/>
    <mergeCell ref="A11:H11"/>
    <mergeCell ref="A1:E1"/>
  </mergeCells>
  <conditionalFormatting sqref="E3:E8">
    <cfRule type="containsText" dxfId="5" priority="4" operator="containsText" text="ZONA ALTA">
      <formula>NOT(ISERROR(SEARCH("ZONA ALTA",E3)))</formula>
    </cfRule>
    <cfRule type="containsText" dxfId="4" priority="5" operator="containsText" text="ZONA MEDIA">
      <formula>NOT(ISERROR(SEARCH("ZONA MEDIA",E3)))</formula>
    </cfRule>
    <cfRule type="containsText" dxfId="3" priority="6" operator="containsText" text="ZONA BAJA">
      <formula>NOT(ISERROR(SEARCH("ZONA BAJA",E3)))</formula>
    </cfRule>
  </conditionalFormatting>
  <conditionalFormatting sqref="E9">
    <cfRule type="containsText" dxfId="2" priority="1" operator="containsText" text="ZONA ALTA">
      <formula>NOT(ISERROR(SEARCH("ZONA ALTA",E9)))</formula>
    </cfRule>
    <cfRule type="containsText" dxfId="1" priority="2" operator="containsText" text="ZONA MEDIA">
      <formula>NOT(ISERROR(SEARCH("ZONA MEDIA",E9)))</formula>
    </cfRule>
    <cfRule type="containsText" dxfId="0" priority="3" operator="containsText" text="ZONA BAJA">
      <formula>NOT(ISERROR(SEARCH("ZONA BAJA",E9)))</formula>
    </cfRule>
  </conditionalFormatting>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D5EF-E14C-4BA6-9FB4-EB147E56C38F}">
  <dimension ref="A1:L51"/>
  <sheetViews>
    <sheetView topLeftCell="B28" workbookViewId="0">
      <selection activeCell="K11" sqref="K11"/>
    </sheetView>
  </sheetViews>
  <sheetFormatPr baseColWidth="10" defaultRowHeight="15" x14ac:dyDescent="0.25"/>
  <cols>
    <col min="1" max="1" width="36.42578125" customWidth="1"/>
    <col min="2" max="2" width="28.42578125" customWidth="1"/>
    <col min="3" max="3" width="43" customWidth="1"/>
    <col min="4" max="4" width="13.7109375" customWidth="1"/>
    <col min="5" max="5" width="13.42578125" customWidth="1"/>
    <col min="7" max="7" width="49.28515625" style="148" customWidth="1"/>
  </cols>
  <sheetData>
    <row r="1" spans="1:7" ht="25.5" x14ac:dyDescent="0.25">
      <c r="A1" s="134" t="s">
        <v>790</v>
      </c>
      <c r="B1" s="134" t="s">
        <v>791</v>
      </c>
      <c r="C1" s="142" t="s">
        <v>870</v>
      </c>
      <c r="D1" s="142" t="s">
        <v>872</v>
      </c>
      <c r="E1" s="142" t="s">
        <v>873</v>
      </c>
      <c r="F1" s="142" t="s">
        <v>874</v>
      </c>
      <c r="G1" s="142" t="s">
        <v>875</v>
      </c>
    </row>
    <row r="2" spans="1:7" ht="25.5" customHeight="1" x14ac:dyDescent="0.25">
      <c r="A2" s="247" t="s">
        <v>778</v>
      </c>
      <c r="B2" s="244" t="s">
        <v>784</v>
      </c>
      <c r="C2" s="244">
        <v>8</v>
      </c>
      <c r="D2" s="143" t="str">
        <f>+'Reporte 1alinea IV-trimestre'!E8</f>
        <v>F1</v>
      </c>
      <c r="E2" s="149">
        <f>+'Reporte 1alinea IV-trimestre'!AK8</f>
        <v>0</v>
      </c>
      <c r="F2" s="242">
        <f>+AVERAGE(E2:E9)</f>
        <v>0.47625000000000006</v>
      </c>
      <c r="G2" s="150" t="str">
        <f>+'Reporte 1alinea IV-trimestre'!N36</f>
        <v>Subsecretaria General
(Equipo servicio a la ciudadanía)</v>
      </c>
    </row>
    <row r="3" spans="1:7" ht="22.5" x14ac:dyDescent="0.25">
      <c r="A3" s="248"/>
      <c r="B3" s="245"/>
      <c r="C3" s="245"/>
      <c r="D3" s="143" t="str">
        <f>+'Reporte 1alinea IV-trimestre'!E9</f>
        <v>F2</v>
      </c>
      <c r="E3" s="149">
        <f>+'Reporte 1alinea IV-trimestre'!AK9</f>
        <v>0</v>
      </c>
      <c r="F3" s="243"/>
      <c r="G3" s="150" t="str">
        <f>+'Reporte 1alinea IV-trimestre'!N37</f>
        <v>Subsecretaria General
(Equipo servicio a la ciudadanía)</v>
      </c>
    </row>
    <row r="4" spans="1:7" x14ac:dyDescent="0.25">
      <c r="A4" s="248"/>
      <c r="B4" s="245"/>
      <c r="C4" s="245"/>
      <c r="D4" s="143" t="str">
        <f>+'Reporte 1alinea IV-trimestre'!E10</f>
        <v>F3</v>
      </c>
      <c r="E4" s="149">
        <f>+'Reporte 1alinea IV-trimestre'!AK10</f>
        <v>1</v>
      </c>
      <c r="F4" s="243"/>
      <c r="G4" s="150" t="str">
        <f>+'Reporte 1alinea IV-trimestre'!N38</f>
        <v>Defensor del Ciudadano</v>
      </c>
    </row>
    <row r="5" spans="1:7" x14ac:dyDescent="0.25">
      <c r="A5" s="248"/>
      <c r="B5" s="245"/>
      <c r="C5" s="245"/>
      <c r="D5" s="143" t="str">
        <f>+'Reporte 1alinea IV-trimestre'!E11</f>
        <v>F4</v>
      </c>
      <c r="E5" s="149">
        <f>+'Reporte 1alinea IV-trimestre'!AK11</f>
        <v>1</v>
      </c>
      <c r="F5" s="243"/>
      <c r="G5" s="150" t="str">
        <f>+'Reporte 1alinea IV-trimestre'!N39</f>
        <v>Dirección de Planeación y Sistemas de Información Ambiental</v>
      </c>
    </row>
    <row r="6" spans="1:7" x14ac:dyDescent="0.25">
      <c r="A6" s="248"/>
      <c r="B6" s="245"/>
      <c r="C6" s="245"/>
      <c r="D6" s="143" t="str">
        <f>+'Reporte 1alinea IV-trimestre'!E12</f>
        <v>F5</v>
      </c>
      <c r="E6" s="149">
        <f>+'Reporte 1alinea IV-trimestre'!AK12</f>
        <v>0</v>
      </c>
      <c r="F6" s="243"/>
      <c r="G6" s="150" t="str">
        <f>+'Reporte 1alinea IV-trimestre'!N40</f>
        <v>Dirección de Planeación y Sistemas de Información Ambiental</v>
      </c>
    </row>
    <row r="7" spans="1:7" x14ac:dyDescent="0.25">
      <c r="A7" s="248"/>
      <c r="B7" s="245"/>
      <c r="C7" s="245"/>
      <c r="D7" s="143" t="str">
        <f>+'Reporte 1alinea IV-trimestre'!E13</f>
        <v>F6</v>
      </c>
      <c r="E7" s="149">
        <f>+'Reporte 1alinea IV-trimestre'!AK13</f>
        <v>0.49</v>
      </c>
      <c r="F7" s="243"/>
      <c r="G7" s="150" t="str">
        <f>+'Reporte 1alinea IV-trimestre'!N41</f>
        <v>Oficina de Control Interno</v>
      </c>
    </row>
    <row r="8" spans="1:7" ht="22.5" x14ac:dyDescent="0.25">
      <c r="A8" s="248"/>
      <c r="B8" s="245"/>
      <c r="C8" s="245"/>
      <c r="D8" s="143" t="str">
        <f>+'Reporte 1alinea IV-trimestre'!E14</f>
        <v>F7</v>
      </c>
      <c r="E8" s="149">
        <f>+'Reporte 1alinea IV-trimestre'!AK14</f>
        <v>0.66</v>
      </c>
      <c r="F8" s="243"/>
      <c r="G8" s="150" t="str">
        <f>+'Reporte 1alinea IV-trimestre'!N42</f>
        <v>Subsecretaria General
(Equipo servicio a la ciudadanía)</v>
      </c>
    </row>
    <row r="9" spans="1:7" ht="22.5" x14ac:dyDescent="0.25">
      <c r="A9" s="249"/>
      <c r="B9" s="246"/>
      <c r="C9" s="246"/>
      <c r="D9" s="143" t="str">
        <f>+'Reporte 1alinea IV-trimestre'!E15</f>
        <v>F8</v>
      </c>
      <c r="E9" s="149">
        <f>+'Reporte 1alinea IV-trimestre'!AK15</f>
        <v>0.66</v>
      </c>
      <c r="F9" s="243"/>
      <c r="G9" s="150" t="str">
        <f>+'Reporte 1alinea IV-trimestre'!N43</f>
        <v>Dirección de Planeación y Sistemas de Información Ambiental
Dirección de Gestión Corporativa</v>
      </c>
    </row>
    <row r="10" spans="1:7" x14ac:dyDescent="0.25">
      <c r="A10" s="247" t="s">
        <v>779</v>
      </c>
      <c r="B10" s="247" t="s">
        <v>785</v>
      </c>
      <c r="C10" s="244">
        <v>4</v>
      </c>
      <c r="D10" s="143" t="str">
        <f>+'Reporte 1alinea IV-trimestre'!E16</f>
        <v>F9</v>
      </c>
      <c r="E10" s="149">
        <f>+'Reporte 1alinea IV-trimestre'!AK16</f>
        <v>0.7</v>
      </c>
      <c r="F10" s="242">
        <f>+AVERAGE(E10:E13)</f>
        <v>0.51500000000000001</v>
      </c>
      <c r="G10" s="150" t="str">
        <f>+'Reporte 1alinea IV-trimestre'!N44</f>
        <v>Dirección de Gestión Corporativa</v>
      </c>
    </row>
    <row r="11" spans="1:7" ht="45" x14ac:dyDescent="0.25">
      <c r="A11" s="248"/>
      <c r="B11" s="248"/>
      <c r="C11" s="245"/>
      <c r="D11" s="143" t="str">
        <f>+'Reporte 1alinea IV-trimestre'!E17</f>
        <v>F10</v>
      </c>
      <c r="E11" s="149">
        <f>+'Reporte 1alinea IV-trimestre'!AK17</f>
        <v>0.7</v>
      </c>
      <c r="F11" s="243"/>
      <c r="G11" s="150" t="str">
        <f>+'Reporte 1alinea IV-trimestre'!N45</f>
        <v xml:space="preserve">Dirección de Planeación y Sistemas de Información Ambiental
Oficina Asesora de Comunicaciones
Subsecretaria General (Transparencia)
</v>
      </c>
    </row>
    <row r="12" spans="1:7" x14ac:dyDescent="0.25">
      <c r="A12" s="248"/>
      <c r="B12" s="248"/>
      <c r="C12" s="245"/>
      <c r="D12" s="143" t="str">
        <f>+'Reporte 1alinea IV-trimestre'!E18</f>
        <v>F11</v>
      </c>
      <c r="E12" s="149">
        <f>+'Reporte 1alinea IV-trimestre'!AK18</f>
        <v>0</v>
      </c>
      <c r="F12" s="243"/>
      <c r="G12" s="150" t="str">
        <f>+'Reporte 1alinea IV-trimestre'!N46</f>
        <v>Subsecretaria General (Transparencia)</v>
      </c>
    </row>
    <row r="13" spans="1:7" ht="22.5" x14ac:dyDescent="0.25">
      <c r="A13" s="249"/>
      <c r="B13" s="249"/>
      <c r="C13" s="246"/>
      <c r="D13" s="143" t="str">
        <f>+'Reporte 1alinea IV-trimestre'!E19</f>
        <v>F12</v>
      </c>
      <c r="E13" s="149">
        <f>+'Reporte 1alinea IV-trimestre'!AK19</f>
        <v>0.66</v>
      </c>
      <c r="F13" s="243"/>
      <c r="G13" s="150" t="str">
        <f>+'Reporte 1alinea IV-trimestre'!N47</f>
        <v>Dirección de Planeación y Sistemas de Información Ambiental
Oficina asesora de comunicaciones</v>
      </c>
    </row>
    <row r="14" spans="1:7" x14ac:dyDescent="0.25">
      <c r="A14" s="247" t="s">
        <v>780</v>
      </c>
      <c r="B14" s="247" t="s">
        <v>786</v>
      </c>
      <c r="C14" s="244">
        <v>13</v>
      </c>
      <c r="D14" s="143" t="str">
        <f>+'Reporte 1alinea IV-trimestre'!E20</f>
        <v>F13</v>
      </c>
      <c r="E14" s="151">
        <f>+'Reporte 1alinea IV-trimestre'!AK20</f>
        <v>0.57999999999999996</v>
      </c>
      <c r="F14" s="242">
        <f>+AVERAGE(E14:E26)</f>
        <v>0.69673076923076915</v>
      </c>
      <c r="G14" s="150" t="str">
        <f>+'Reporte 1alinea IV-trimestre'!N48</f>
        <v>Subsecretaria General (Transparencia)</v>
      </c>
    </row>
    <row r="15" spans="1:7" ht="22.5" x14ac:dyDescent="0.25">
      <c r="A15" s="248"/>
      <c r="B15" s="248"/>
      <c r="C15" s="245"/>
      <c r="D15" s="143" t="str">
        <f>+'Reporte 1alinea IV-trimestre'!E21</f>
        <v>F14</v>
      </c>
      <c r="E15" s="151">
        <f>+'Reporte 1alinea IV-trimestre'!AK21</f>
        <v>0.57750000000000001</v>
      </c>
      <c r="F15" s="242"/>
      <c r="G15" s="150" t="str">
        <f>+'Reporte 1alinea IV-trimestre'!N49</f>
        <v>Dirección de Planeación y Sistemas de Información Ambiental
Oficina asesora de comunicaciones</v>
      </c>
    </row>
    <row r="16" spans="1:7" ht="22.5" x14ac:dyDescent="0.25">
      <c r="A16" s="248"/>
      <c r="B16" s="248"/>
      <c r="C16" s="245"/>
      <c r="D16" s="143" t="str">
        <f>+'Reporte 1alinea IV-trimestre'!E22</f>
        <v>F15</v>
      </c>
      <c r="E16" s="151">
        <f>+'Reporte 1alinea IV-trimestre'!AK22</f>
        <v>1</v>
      </c>
      <c r="F16" s="242"/>
      <c r="G16" s="150" t="str">
        <f>+'Reporte 1alinea IV-trimestre'!N50</f>
        <v>Gestores de Integridad
Comité Institucional de Gestión y Desempeño</v>
      </c>
    </row>
    <row r="17" spans="1:12" ht="22.5" x14ac:dyDescent="0.25">
      <c r="A17" s="248"/>
      <c r="B17" s="248"/>
      <c r="C17" s="245"/>
      <c r="D17" s="143" t="str">
        <f>+'Reporte 1alinea IV-trimestre'!E23</f>
        <v>F16</v>
      </c>
      <c r="E17" s="151">
        <f>+'Reporte 1alinea IV-trimestre'!AK23</f>
        <v>1</v>
      </c>
      <c r="F17" s="242"/>
      <c r="G17" s="150" t="str">
        <f>+'Reporte 1alinea IV-trimestre'!N51</f>
        <v>Gestores de Integridad
Comité Institucional de Gestión y Desempeño</v>
      </c>
    </row>
    <row r="18" spans="1:12" x14ac:dyDescent="0.25">
      <c r="A18" s="248"/>
      <c r="B18" s="248"/>
      <c r="C18" s="245"/>
      <c r="D18" s="143" t="str">
        <f>+'Reporte 1alinea IV-trimestre'!E24</f>
        <v>F17</v>
      </c>
      <c r="E18" s="151">
        <f>+'Reporte 1alinea IV-trimestre'!AK24</f>
        <v>1</v>
      </c>
      <c r="F18" s="242"/>
      <c r="G18" s="150" t="str">
        <f>+'Reporte 1alinea IV-trimestre'!N52</f>
        <v>Dirección de Gestión Corporativa</v>
      </c>
    </row>
    <row r="19" spans="1:12" x14ac:dyDescent="0.25">
      <c r="A19" s="248"/>
      <c r="B19" s="248"/>
      <c r="C19" s="245"/>
      <c r="D19" s="143" t="str">
        <f>+'Reporte 1alinea IV-trimestre'!E25</f>
        <v>F18</v>
      </c>
      <c r="E19" s="151">
        <f>+'Reporte 1alinea IV-trimestre'!AK25</f>
        <v>0</v>
      </c>
      <c r="F19" s="242"/>
      <c r="G19" s="150" t="str">
        <f>+'Reporte 1alinea IV-trimestre'!N53</f>
        <v>Gestores de integridad</v>
      </c>
    </row>
    <row r="20" spans="1:12" x14ac:dyDescent="0.25">
      <c r="A20" s="248"/>
      <c r="B20" s="248"/>
      <c r="C20" s="245"/>
      <c r="D20" s="143" t="str">
        <f>+'Reporte 1alinea IV-trimestre'!E26</f>
        <v>F19</v>
      </c>
      <c r="E20" s="151">
        <f>+'Reporte 1alinea IV-trimestre'!AK26</f>
        <v>0.57750000000000001</v>
      </c>
      <c r="F20" s="242"/>
      <c r="G20" s="150" t="str">
        <f>+'Reporte 1alinea IV-trimestre'!N54</f>
        <v>Gestores de integridad</v>
      </c>
    </row>
    <row r="21" spans="1:12" ht="22.5" x14ac:dyDescent="0.25">
      <c r="A21" s="248"/>
      <c r="B21" s="248"/>
      <c r="C21" s="245"/>
      <c r="D21" s="143" t="str">
        <f>+'Reporte 1alinea IV-trimestre'!E27</f>
        <v>F20</v>
      </c>
      <c r="E21" s="151">
        <f>+'Reporte 1alinea IV-trimestre'!AK27</f>
        <v>0.2475</v>
      </c>
      <c r="F21" s="242"/>
      <c r="G21" s="150" t="str">
        <f>+'Reporte 1alinea IV-trimestre'!N55</f>
        <v>Gestores de Integridad
Comité Institucional de Gestión y Desempeño</v>
      </c>
    </row>
    <row r="22" spans="1:12" x14ac:dyDescent="0.25">
      <c r="A22" s="248"/>
      <c r="B22" s="248"/>
      <c r="C22" s="245"/>
      <c r="D22" s="143" t="str">
        <f>+'Reporte 1alinea IV-trimestre'!E28</f>
        <v>F21</v>
      </c>
      <c r="E22" s="151">
        <f>+'Reporte 1alinea IV-trimestre'!AK28</f>
        <v>0.41499999999999998</v>
      </c>
      <c r="F22" s="242"/>
      <c r="G22" s="150" t="str">
        <f>+'Reporte 1alinea IV-trimestre'!N56</f>
        <v>Oficina de Control Interno</v>
      </c>
    </row>
    <row r="23" spans="1:12" ht="33.75" x14ac:dyDescent="0.25">
      <c r="A23" s="248"/>
      <c r="B23" s="248"/>
      <c r="C23" s="245"/>
      <c r="D23" s="143" t="str">
        <f>+'Reporte 1alinea IV-trimestre'!E29</f>
        <v>F22</v>
      </c>
      <c r="E23" s="151">
        <f>+'Reporte 1alinea IV-trimestre'!AK29</f>
        <v>1</v>
      </c>
      <c r="F23" s="242"/>
      <c r="G23" s="150" t="str">
        <f>+'Reporte 1alinea IV-trimestre'!N29</f>
        <v>Despacho de Secretaría.
Dirección de Planeación y Sistemas de Información Ambiental
Subdirección de proyectos y cooperación internacional</v>
      </c>
    </row>
    <row r="24" spans="1:12" ht="22.5" x14ac:dyDescent="0.25">
      <c r="A24" s="248"/>
      <c r="B24" s="248"/>
      <c r="C24" s="245"/>
      <c r="D24" s="143" t="str">
        <f>+'Reporte 1alinea IV-trimestre'!E30</f>
        <v>F23</v>
      </c>
      <c r="E24" s="151">
        <f>+'Reporte 1alinea IV-trimestre'!AK30</f>
        <v>1</v>
      </c>
      <c r="F24" s="242"/>
      <c r="G24" s="150" t="str">
        <f>+'Reporte 1alinea IV-trimestre'!N30</f>
        <v>Dirección de Planeación y Sistemas de Información Ambiental.
Dependencia según la temática.</v>
      </c>
    </row>
    <row r="25" spans="1:12" ht="33.75" x14ac:dyDescent="0.25">
      <c r="A25" s="248"/>
      <c r="B25" s="248"/>
      <c r="C25" s="245"/>
      <c r="D25" s="143" t="str">
        <f>+'Reporte 1alinea IV-trimestre'!E31</f>
        <v>F24</v>
      </c>
      <c r="E25" s="151">
        <f>+'Reporte 1alinea IV-trimestre'!AK31</f>
        <v>1</v>
      </c>
      <c r="F25" s="242"/>
      <c r="G25" s="150" t="str">
        <f>+'Reporte 1alinea IV-trimestre'!N31</f>
        <v>Despacho SDA
Dirección de Planeación y Sistemas de Información Ambiental
Oficina asesora de comunicaciones</v>
      </c>
    </row>
    <row r="26" spans="1:12" x14ac:dyDescent="0.25">
      <c r="A26" s="249"/>
      <c r="B26" s="249"/>
      <c r="C26" s="246"/>
      <c r="D26" s="143" t="str">
        <f>+'Reporte 1alinea IV-trimestre'!E32</f>
        <v>F25</v>
      </c>
      <c r="E26" s="151">
        <f>+'Reporte 1alinea IV-trimestre'!AK32</f>
        <v>0.66</v>
      </c>
      <c r="F26" s="242"/>
      <c r="G26" s="150" t="str">
        <f>+'Reporte 1alinea IV-trimestre'!N32</f>
        <v>Oficina de Control Disciplinario Interno</v>
      </c>
    </row>
    <row r="27" spans="1:12" ht="22.5" x14ac:dyDescent="0.25">
      <c r="A27" s="252" t="s">
        <v>781</v>
      </c>
      <c r="B27" s="250" t="s">
        <v>787</v>
      </c>
      <c r="C27" s="250">
        <v>6</v>
      </c>
      <c r="D27" s="143" t="str">
        <f>+'Reporte 1alinea IV-trimestre'!E33</f>
        <v>F26</v>
      </c>
      <c r="E27" s="151">
        <f>+'Reporte 1alinea IV-trimestre'!AK33</f>
        <v>1</v>
      </c>
      <c r="F27" s="242">
        <f>+AVERAGE(E27:E32)</f>
        <v>0.505</v>
      </c>
      <c r="G27" s="150" t="str">
        <f>+'Reporte 1alinea IV-trimestre'!N33</f>
        <v>Subsecretaria General
(Equipo servicio a la ciudadanía)</v>
      </c>
    </row>
    <row r="28" spans="1:12" ht="22.5" x14ac:dyDescent="0.25">
      <c r="A28" s="253"/>
      <c r="B28" s="251"/>
      <c r="C28" s="251"/>
      <c r="D28" s="143" t="str">
        <f>+'Reporte 1alinea IV-trimestre'!E34</f>
        <v>F27</v>
      </c>
      <c r="E28" s="151">
        <f>+'Reporte 1alinea IV-trimestre'!AK34</f>
        <v>0</v>
      </c>
      <c r="F28" s="243"/>
      <c r="G28" s="150" t="str">
        <f>+'Reporte 1alinea IV-trimestre'!N34</f>
        <v>Subsecretaria General
(Equipo servicio a la ciudadanía)</v>
      </c>
    </row>
    <row r="29" spans="1:12" ht="22.5" x14ac:dyDescent="0.25">
      <c r="A29" s="253"/>
      <c r="B29" s="251"/>
      <c r="C29" s="251"/>
      <c r="D29" s="143" t="str">
        <f>+'Reporte 1alinea IV-trimestre'!E35</f>
        <v>F28</v>
      </c>
      <c r="E29" s="151">
        <f>+'Reporte 1alinea IV-trimestre'!AK35</f>
        <v>0.9</v>
      </c>
      <c r="F29" s="243"/>
      <c r="G29" s="150" t="str">
        <f>+'Reporte 1alinea IV-trimestre'!N35</f>
        <v>Subsecretaria General
(Equipo servicio a la ciudadanía)</v>
      </c>
      <c r="J29" s="146"/>
      <c r="K29" s="147"/>
      <c r="L29" s="147"/>
    </row>
    <row r="30" spans="1:12" ht="22.5" x14ac:dyDescent="0.25">
      <c r="A30" s="253"/>
      <c r="B30" s="251"/>
      <c r="C30" s="251"/>
      <c r="D30" s="143" t="str">
        <f>+'Reporte 1alinea IV-trimestre'!E36</f>
        <v>F29</v>
      </c>
      <c r="E30" s="151">
        <f>+'Reporte 1alinea IV-trimestre'!AK36</f>
        <v>0.41</v>
      </c>
      <c r="F30" s="243"/>
      <c r="G30" s="150" t="str">
        <f>+'Reporte 1alinea IV-trimestre'!N36</f>
        <v>Subsecretaria General
(Equipo servicio a la ciudadanía)</v>
      </c>
      <c r="L30" s="147"/>
    </row>
    <row r="31" spans="1:12" ht="22.5" x14ac:dyDescent="0.25">
      <c r="A31" s="253"/>
      <c r="B31" s="251"/>
      <c r="C31" s="251"/>
      <c r="D31" s="143" t="str">
        <f>+'Reporte 1alinea IV-trimestre'!E37</f>
        <v>F30</v>
      </c>
      <c r="E31" s="151">
        <f>+'Reporte 1alinea IV-trimestre'!AK37</f>
        <v>0.47</v>
      </c>
      <c r="F31" s="243"/>
      <c r="G31" s="150" t="str">
        <f>+'Reporte 1alinea IV-trimestre'!N37</f>
        <v>Subsecretaria General
(Equipo servicio a la ciudadanía)</v>
      </c>
    </row>
    <row r="32" spans="1:12" x14ac:dyDescent="0.25">
      <c r="A32" s="253"/>
      <c r="B32" s="251"/>
      <c r="C32" s="251"/>
      <c r="D32" s="143" t="str">
        <f>+'Reporte 1alinea IV-trimestre'!E38</f>
        <v>F31</v>
      </c>
      <c r="E32" s="151">
        <f>+'Reporte 1alinea IV-trimestre'!AK38</f>
        <v>0.25</v>
      </c>
      <c r="F32" s="243"/>
      <c r="G32" s="150" t="str">
        <f>+'Reporte 1alinea IV-trimestre'!N38</f>
        <v>Defensor del Ciudadano</v>
      </c>
      <c r="I32" s="146"/>
    </row>
    <row r="33" spans="1:9" x14ac:dyDescent="0.25">
      <c r="A33" s="250" t="s">
        <v>782</v>
      </c>
      <c r="B33" s="250" t="s">
        <v>788</v>
      </c>
      <c r="C33" s="250">
        <v>11</v>
      </c>
      <c r="D33" s="144" t="str">
        <f>+'Reporte 1alinea IV-trimestre'!E39</f>
        <v>F32</v>
      </c>
      <c r="E33" s="149">
        <f>+'Reporte 1alinea IV-trimestre'!AK39</f>
        <v>0.66</v>
      </c>
      <c r="F33" s="242">
        <f>+AVERAGE(E33:E43)</f>
        <v>0.35272727272727278</v>
      </c>
      <c r="G33" s="150" t="str">
        <f>+'Reporte 1alinea IV-trimestre'!N39</f>
        <v>Dirección de Planeación y Sistemas de Información Ambiental</v>
      </c>
      <c r="I33" s="146"/>
    </row>
    <row r="34" spans="1:9" x14ac:dyDescent="0.25">
      <c r="A34" s="251"/>
      <c r="B34" s="251"/>
      <c r="C34" s="251"/>
      <c r="D34" s="144" t="str">
        <f>+'Reporte 1alinea IV-trimestre'!E40</f>
        <v>F33</v>
      </c>
      <c r="E34" s="149">
        <f>+'Reporte 1alinea IV-trimestre'!AK40</f>
        <v>0.5</v>
      </c>
      <c r="F34" s="242"/>
      <c r="G34" s="150" t="str">
        <f>+'Reporte 1alinea IV-trimestre'!N40</f>
        <v>Dirección de Planeación y Sistemas de Información Ambiental</v>
      </c>
    </row>
    <row r="35" spans="1:9" x14ac:dyDescent="0.25">
      <c r="A35" s="251"/>
      <c r="B35" s="251"/>
      <c r="C35" s="251"/>
      <c r="D35" s="144" t="str">
        <f>+'Reporte 1alinea IV-trimestre'!E41</f>
        <v>F34</v>
      </c>
      <c r="E35" s="149">
        <f>+'Reporte 1alinea IV-trimestre'!AK41</f>
        <v>0</v>
      </c>
      <c r="F35" s="242"/>
      <c r="G35" s="150" t="str">
        <f>+'Reporte 1alinea IV-trimestre'!N41</f>
        <v>Oficina de Control Interno</v>
      </c>
    </row>
    <row r="36" spans="1:9" ht="22.5" x14ac:dyDescent="0.25">
      <c r="A36" s="251"/>
      <c r="B36" s="251"/>
      <c r="C36" s="251"/>
      <c r="D36" s="144" t="str">
        <f>+'Reporte 1alinea IV-trimestre'!E42</f>
        <v>F35</v>
      </c>
      <c r="E36" s="149">
        <f>+'Reporte 1alinea IV-trimestre'!AK42</f>
        <v>0.57999999999999996</v>
      </c>
      <c r="F36" s="242"/>
      <c r="G36" s="150" t="str">
        <f>+'Reporte 1alinea IV-trimestre'!N42</f>
        <v>Subsecretaria General
(Equipo servicio a la ciudadanía)</v>
      </c>
    </row>
    <row r="37" spans="1:9" ht="22.5" x14ac:dyDescent="0.25">
      <c r="A37" s="251"/>
      <c r="B37" s="251"/>
      <c r="C37" s="251"/>
      <c r="D37" s="144" t="str">
        <f>+'Reporte 1alinea IV-trimestre'!E43</f>
        <v>F36</v>
      </c>
      <c r="E37" s="149">
        <f>+'Reporte 1alinea IV-trimestre'!AK43</f>
        <v>0.2</v>
      </c>
      <c r="F37" s="242"/>
      <c r="G37" s="150" t="str">
        <f>+'Reporte 1alinea IV-trimestre'!N43</f>
        <v>Dirección de Planeación y Sistemas de Información Ambiental
Dirección de Gestión Corporativa</v>
      </c>
    </row>
    <row r="38" spans="1:9" x14ac:dyDescent="0.25">
      <c r="A38" s="251"/>
      <c r="B38" s="251"/>
      <c r="C38" s="251"/>
      <c r="D38" s="144" t="str">
        <f>+'Reporte 1alinea IV-trimestre'!E44</f>
        <v>F37</v>
      </c>
      <c r="E38" s="149">
        <f>+'Reporte 1alinea IV-trimestre'!AK44</f>
        <v>0.2</v>
      </c>
      <c r="F38" s="242"/>
      <c r="G38" s="150" t="str">
        <f>+'Reporte 1alinea IV-trimestre'!N44</f>
        <v>Dirección de Gestión Corporativa</v>
      </c>
    </row>
    <row r="39" spans="1:9" ht="45" x14ac:dyDescent="0.25">
      <c r="A39" s="251"/>
      <c r="B39" s="251"/>
      <c r="C39" s="251"/>
      <c r="D39" s="144" t="str">
        <f>+'Reporte 1alinea IV-trimestre'!E45</f>
        <v>F38</v>
      </c>
      <c r="E39" s="149">
        <f>+'Reporte 1alinea IV-trimestre'!AK45</f>
        <v>0</v>
      </c>
      <c r="F39" s="242"/>
      <c r="G39" s="150" t="str">
        <f>+'Reporte 1alinea IV-trimestre'!N45</f>
        <v xml:space="preserve">Dirección de Planeación y Sistemas de Información Ambiental
Oficina Asesora de Comunicaciones
Subsecretaria General (Transparencia)
</v>
      </c>
    </row>
    <row r="40" spans="1:9" x14ac:dyDescent="0.25">
      <c r="A40" s="251"/>
      <c r="B40" s="251"/>
      <c r="C40" s="251"/>
      <c r="D40" s="144" t="str">
        <f>+'Reporte 1alinea IV-trimestre'!E46</f>
        <v>F39</v>
      </c>
      <c r="E40" s="149">
        <f>+'Reporte 1alinea IV-trimestre'!AK46</f>
        <v>0</v>
      </c>
      <c r="F40" s="242"/>
      <c r="G40" s="150" t="str">
        <f>+'Reporte 1alinea IV-trimestre'!N46</f>
        <v>Subsecretaria General (Transparencia)</v>
      </c>
    </row>
    <row r="41" spans="1:9" ht="22.5" x14ac:dyDescent="0.25">
      <c r="A41" s="251"/>
      <c r="B41" s="251"/>
      <c r="C41" s="251"/>
      <c r="D41" s="144" t="str">
        <f>+'Reporte 1alinea IV-trimestre'!E47</f>
        <v>F40</v>
      </c>
      <c r="E41" s="149">
        <f>+'Reporte 1alinea IV-trimestre'!AK47</f>
        <v>0.75</v>
      </c>
      <c r="F41" s="242"/>
      <c r="G41" s="150" t="str">
        <f>+'Reporte 1alinea IV-trimestre'!N47</f>
        <v>Dirección de Planeación y Sistemas de Información Ambiental
Oficina asesora de comunicaciones</v>
      </c>
    </row>
    <row r="42" spans="1:9" x14ac:dyDescent="0.25">
      <c r="A42" s="251"/>
      <c r="B42" s="251"/>
      <c r="C42" s="251"/>
      <c r="D42" s="144" t="str">
        <f>+'Reporte 1alinea IV-trimestre'!E48</f>
        <v>F41</v>
      </c>
      <c r="E42" s="149">
        <f>+'Reporte 1alinea IV-trimestre'!AK48</f>
        <v>0.33</v>
      </c>
      <c r="F42" s="242"/>
      <c r="G42" s="150" t="str">
        <f>+'Reporte 1alinea IV-trimestre'!N48</f>
        <v>Subsecretaria General (Transparencia)</v>
      </c>
    </row>
    <row r="43" spans="1:9" ht="22.5" x14ac:dyDescent="0.25">
      <c r="A43" s="251"/>
      <c r="B43" s="251"/>
      <c r="C43" s="251"/>
      <c r="D43" s="144" t="str">
        <f>+'Reporte 1alinea IV-trimestre'!E49</f>
        <v>F42</v>
      </c>
      <c r="E43" s="149">
        <f>+'Reporte 1alinea IV-trimestre'!AK49</f>
        <v>0.66</v>
      </c>
      <c r="F43" s="242"/>
      <c r="G43" s="150" t="str">
        <f>+'Reporte 1alinea IV-trimestre'!N49</f>
        <v>Dirección de Planeación y Sistemas de Información Ambiental
Oficina asesora de comunicaciones</v>
      </c>
    </row>
    <row r="44" spans="1:9" ht="22.5" x14ac:dyDescent="0.25">
      <c r="A44" s="250" t="s">
        <v>783</v>
      </c>
      <c r="B44" s="250" t="s">
        <v>789</v>
      </c>
      <c r="C44" s="250">
        <v>7</v>
      </c>
      <c r="D44" s="144" t="str">
        <f>+'Reporte 1alinea IV-trimestre'!E50</f>
        <v>F43</v>
      </c>
      <c r="E44" s="151">
        <f>+'Reporte 1alinea IV-trimestre'!AK50</f>
        <v>1</v>
      </c>
      <c r="F44" s="254">
        <f>+AVERAGE(E44:E50)</f>
        <v>0.31714285714285717</v>
      </c>
      <c r="G44" s="150" t="str">
        <f>+'Reporte 1alinea IV-trimestre'!N50</f>
        <v>Gestores de Integridad
Comité Institucional de Gestión y Desempeño</v>
      </c>
    </row>
    <row r="45" spans="1:9" ht="22.5" x14ac:dyDescent="0.25">
      <c r="A45" s="251"/>
      <c r="B45" s="251"/>
      <c r="C45" s="251"/>
      <c r="D45" s="144" t="str">
        <f>+'Reporte 1alinea IV-trimestre'!E51</f>
        <v>F44</v>
      </c>
      <c r="E45" s="151">
        <f>+'Reporte 1alinea IV-trimestre'!AK51</f>
        <v>0.5</v>
      </c>
      <c r="F45" s="254"/>
      <c r="G45" s="150" t="str">
        <f>+'Reporte 1alinea IV-trimestre'!N51</f>
        <v>Gestores de Integridad
Comité Institucional de Gestión y Desempeño</v>
      </c>
    </row>
    <row r="46" spans="1:9" x14ac:dyDescent="0.25">
      <c r="A46" s="251"/>
      <c r="B46" s="251"/>
      <c r="C46" s="251"/>
      <c r="D46" s="144" t="str">
        <f>+'Reporte 1alinea IV-trimestre'!E52</f>
        <v>F45</v>
      </c>
      <c r="E46" s="151">
        <f>+'Reporte 1alinea IV-trimestre'!AK52</f>
        <v>0</v>
      </c>
      <c r="F46" s="254"/>
      <c r="G46" s="150" t="str">
        <f>+'Reporte 1alinea IV-trimestre'!N52</f>
        <v>Dirección de Gestión Corporativa</v>
      </c>
    </row>
    <row r="47" spans="1:9" x14ac:dyDescent="0.25">
      <c r="A47" s="251"/>
      <c r="B47" s="251"/>
      <c r="C47" s="251"/>
      <c r="D47" s="144" t="str">
        <f>+'Reporte 1alinea IV-trimestre'!E53</f>
        <v>F46</v>
      </c>
      <c r="E47" s="151">
        <f>+'Reporte 1alinea IV-trimestre'!AK53</f>
        <v>0</v>
      </c>
      <c r="F47" s="254"/>
      <c r="G47" s="150" t="str">
        <f>+'Reporte 1alinea IV-trimestre'!N53</f>
        <v>Gestores de integridad</v>
      </c>
    </row>
    <row r="48" spans="1:9" x14ac:dyDescent="0.25">
      <c r="A48" s="251"/>
      <c r="B48" s="251"/>
      <c r="C48" s="251"/>
      <c r="D48" s="144" t="str">
        <f>+'Reporte 1alinea IV-trimestre'!E54</f>
        <v>F47</v>
      </c>
      <c r="E48" s="151">
        <f>+'Reporte 1alinea IV-trimestre'!AK54</f>
        <v>0</v>
      </c>
      <c r="F48" s="254"/>
      <c r="G48" s="150" t="str">
        <f>+'Reporte 1alinea IV-trimestre'!N54</f>
        <v>Gestores de integridad</v>
      </c>
    </row>
    <row r="49" spans="1:7" ht="22.5" x14ac:dyDescent="0.25">
      <c r="A49" s="251"/>
      <c r="B49" s="251"/>
      <c r="C49" s="251"/>
      <c r="D49" s="144" t="str">
        <f>+'Reporte 1alinea IV-trimestre'!E55</f>
        <v>F48</v>
      </c>
      <c r="E49" s="151">
        <f>+'Reporte 1alinea IV-trimestre'!AK55</f>
        <v>0.39</v>
      </c>
      <c r="F49" s="254"/>
      <c r="G49" s="150" t="str">
        <f>+'Reporte 1alinea IV-trimestre'!N55</f>
        <v>Gestores de Integridad
Comité Institucional de Gestión y Desempeño</v>
      </c>
    </row>
    <row r="50" spans="1:7" x14ac:dyDescent="0.25">
      <c r="A50" s="251"/>
      <c r="B50" s="251"/>
      <c r="C50" s="251"/>
      <c r="D50" s="144" t="str">
        <f>+'Reporte 1alinea IV-trimestre'!E56</f>
        <v>F49</v>
      </c>
      <c r="E50" s="151">
        <f>+'Reporte 1alinea IV-trimestre'!AK56</f>
        <v>0.33</v>
      </c>
      <c r="F50" s="254"/>
      <c r="G50" s="150" t="str">
        <f>+'Reporte 1alinea IV-trimestre'!N56</f>
        <v>Oficina de Control Interno</v>
      </c>
    </row>
    <row r="51" spans="1:7" x14ac:dyDescent="0.25">
      <c r="A51" s="237" t="s">
        <v>793</v>
      </c>
      <c r="B51" s="237"/>
      <c r="C51" s="140">
        <f>SUM(C2:C50)</f>
        <v>49</v>
      </c>
      <c r="D51" s="140"/>
      <c r="E51" s="152">
        <f>+AVERAGE(E2:E50)</f>
        <v>0.4909693877551019</v>
      </c>
      <c r="F51" s="152">
        <f>+AVERAGE(F2:F50)</f>
        <v>0.47714181651681647</v>
      </c>
      <c r="G51" s="153"/>
    </row>
  </sheetData>
  <mergeCells count="25">
    <mergeCell ref="F33:F43"/>
    <mergeCell ref="B27:B32"/>
    <mergeCell ref="A27:A32"/>
    <mergeCell ref="C27:C32"/>
    <mergeCell ref="A51:B51"/>
    <mergeCell ref="C44:C50"/>
    <mergeCell ref="B44:B50"/>
    <mergeCell ref="A44:A50"/>
    <mergeCell ref="F44:F50"/>
    <mergeCell ref="C33:C43"/>
    <mergeCell ref="A2:A9"/>
    <mergeCell ref="A10:A13"/>
    <mergeCell ref="B10:B13"/>
    <mergeCell ref="C10:C13"/>
    <mergeCell ref="B33:B43"/>
    <mergeCell ref="A33:A43"/>
    <mergeCell ref="A14:A26"/>
    <mergeCell ref="B14:B26"/>
    <mergeCell ref="C14:C26"/>
    <mergeCell ref="F2:F9"/>
    <mergeCell ref="F10:F13"/>
    <mergeCell ref="F27:F32"/>
    <mergeCell ref="C2:C9"/>
    <mergeCell ref="B2:B9"/>
    <mergeCell ref="F14:F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5" tint="-0.249977111117893"/>
  </sheetPr>
  <dimension ref="A1:AT73"/>
  <sheetViews>
    <sheetView tabSelected="1" view="pageBreakPreview" topLeftCell="AD50" zoomScale="70" zoomScaleNormal="80" zoomScaleSheetLayoutView="70" workbookViewId="0">
      <selection activeCell="AO51" sqref="AO51"/>
    </sheetView>
  </sheetViews>
  <sheetFormatPr baseColWidth="10" defaultColWidth="11.42578125" defaultRowHeight="14.25" x14ac:dyDescent="0.2"/>
  <cols>
    <col min="1" max="1" width="11.85546875" style="1" customWidth="1"/>
    <col min="2" max="3" width="12.42578125" style="1" customWidth="1"/>
    <col min="4" max="4" width="19.28515625" style="4" customWidth="1"/>
    <col min="5" max="5" width="10" style="3" customWidth="1"/>
    <col min="6" max="6" width="15.42578125" style="5" customWidth="1"/>
    <col min="7" max="7" width="23" style="6" customWidth="1"/>
    <col min="8" max="8" width="15.42578125" style="7" customWidth="1"/>
    <col min="9" max="9" width="17" style="7" customWidth="1"/>
    <col min="10" max="10" width="20.42578125" style="6" customWidth="1"/>
    <col min="11" max="13" width="5.85546875" style="2" customWidth="1"/>
    <col min="14" max="14" width="14.42578125" style="8" customWidth="1"/>
    <col min="15" max="15" width="49.7109375" style="1" customWidth="1"/>
    <col min="16" max="16" width="23.85546875" style="2" customWidth="1"/>
    <col min="17" max="17" width="70.7109375" style="1" customWidth="1"/>
    <col min="18" max="18" width="53.42578125" style="1" customWidth="1"/>
    <col min="19" max="19" width="47.140625" style="1" customWidth="1"/>
    <col min="20" max="20" width="34.42578125" style="3" customWidth="1"/>
    <col min="21" max="21" width="41.85546875" style="1" customWidth="1"/>
    <col min="22" max="22" width="40.42578125" style="3" customWidth="1"/>
    <col min="23" max="23" width="38.85546875" style="1" customWidth="1"/>
    <col min="24" max="24" width="15.85546875" style="3" customWidth="1"/>
    <col min="25" max="25" width="55.140625" style="137" customWidth="1"/>
    <col min="26" max="26" width="22" style="1" customWidth="1"/>
    <col min="27" max="27" width="19.42578125" style="1" customWidth="1"/>
    <col min="28" max="28" width="18.42578125" style="1" customWidth="1"/>
    <col min="29" max="29" width="18.140625" style="1" customWidth="1"/>
    <col min="30" max="30" width="15.7109375" style="1" customWidth="1"/>
    <col min="31" max="31" width="18.28515625" style="1" customWidth="1"/>
    <col min="32" max="32" width="18.7109375" style="1" customWidth="1"/>
    <col min="33" max="33" width="16.85546875" style="1" customWidth="1"/>
    <col min="34" max="34" width="17.42578125" style="1" customWidth="1"/>
    <col min="35" max="35" width="15.140625" style="3" customWidth="1"/>
    <col min="36" max="36" width="37.42578125" style="1" customWidth="1"/>
    <col min="37" max="37" width="15.42578125" style="1" customWidth="1"/>
    <col min="38" max="38" width="28.5703125" style="1" customWidth="1"/>
    <col min="39" max="39" width="22.85546875" style="192" customWidth="1"/>
    <col min="40" max="40" width="22" style="1" customWidth="1"/>
    <col min="41" max="41" width="31.140625" style="1" customWidth="1"/>
    <col min="42" max="43" width="20.85546875" style="1" customWidth="1"/>
    <col min="44" max="44" width="26.85546875" style="1" customWidth="1"/>
    <col min="45" max="45" width="31.140625" style="1" customWidth="1"/>
    <col min="46" max="46" width="20.28515625" style="1" customWidth="1"/>
    <col min="47" max="16384" width="11.42578125" style="1"/>
  </cols>
  <sheetData>
    <row r="1" spans="1:46" ht="18" x14ac:dyDescent="0.2">
      <c r="A1" s="300"/>
      <c r="B1" s="300"/>
      <c r="C1" s="301" t="s">
        <v>0</v>
      </c>
      <c r="D1" s="301"/>
      <c r="E1" s="301"/>
      <c r="F1" s="301"/>
      <c r="G1" s="301"/>
      <c r="H1" s="301"/>
      <c r="I1" s="301"/>
      <c r="J1" s="301"/>
      <c r="K1" s="301"/>
      <c r="L1" s="301"/>
      <c r="M1" s="301"/>
      <c r="N1" s="301"/>
    </row>
    <row r="3" spans="1:46" ht="15" thickBot="1" x14ac:dyDescent="0.25">
      <c r="A3" s="302" t="s">
        <v>615</v>
      </c>
      <c r="B3" s="302"/>
      <c r="C3" s="302"/>
      <c r="D3" s="302"/>
      <c r="E3" s="302"/>
      <c r="F3" s="302"/>
      <c r="G3" s="302"/>
      <c r="H3" s="302"/>
      <c r="I3" s="302"/>
      <c r="J3" s="302"/>
      <c r="K3" s="302"/>
      <c r="L3" s="302"/>
      <c r="M3" s="302"/>
      <c r="N3" s="302"/>
    </row>
    <row r="4" spans="1:46" ht="15.75" thickTop="1" thickBot="1" x14ac:dyDescent="0.25">
      <c r="A4" s="303" t="s">
        <v>1</v>
      </c>
      <c r="B4" s="304"/>
      <c r="C4" s="304"/>
      <c r="D4" s="304"/>
      <c r="E4" s="304"/>
      <c r="F4" s="304"/>
      <c r="G4" s="304"/>
      <c r="H4" s="304"/>
      <c r="I4" s="304"/>
      <c r="J4" s="304"/>
      <c r="K4" s="304"/>
      <c r="L4" s="304"/>
      <c r="M4" s="304"/>
      <c r="N4" s="305"/>
      <c r="Y4" s="1"/>
    </row>
    <row r="5" spans="1:46" ht="15.75" thickTop="1" thickBot="1" x14ac:dyDescent="0.25">
      <c r="Y5" s="1"/>
    </row>
    <row r="6" spans="1:46" ht="45" customHeight="1" thickBot="1" x14ac:dyDescent="0.25">
      <c r="A6" s="306" t="s">
        <v>2</v>
      </c>
      <c r="B6" s="284" t="s">
        <v>3</v>
      </c>
      <c r="C6" s="284" t="s">
        <v>4</v>
      </c>
      <c r="D6" s="284" t="s">
        <v>869</v>
      </c>
      <c r="E6" s="308" t="s">
        <v>5</v>
      </c>
      <c r="F6" s="284" t="s">
        <v>6</v>
      </c>
      <c r="G6" s="284" t="s">
        <v>7</v>
      </c>
      <c r="H6" s="284" t="s">
        <v>8</v>
      </c>
      <c r="I6" s="284" t="s">
        <v>9</v>
      </c>
      <c r="J6" s="284" t="s">
        <v>10</v>
      </c>
      <c r="K6" s="288" t="s">
        <v>11</v>
      </c>
      <c r="L6" s="289"/>
      <c r="M6" s="290"/>
      <c r="N6" s="288" t="s">
        <v>12</v>
      </c>
      <c r="O6" s="310" t="s">
        <v>13</v>
      </c>
      <c r="P6" s="311"/>
      <c r="Q6" s="312"/>
      <c r="R6" s="313" t="s">
        <v>14</v>
      </c>
      <c r="S6" s="298"/>
      <c r="T6" s="299"/>
      <c r="U6" s="279" t="s">
        <v>15</v>
      </c>
      <c r="V6" s="280"/>
      <c r="W6" s="281"/>
      <c r="X6" s="282" t="s">
        <v>16</v>
      </c>
      <c r="Y6" s="283"/>
      <c r="Z6" s="297" t="s">
        <v>879</v>
      </c>
      <c r="AA6" s="298"/>
      <c r="AB6" s="299"/>
      <c r="AC6" s="261" t="s">
        <v>880</v>
      </c>
      <c r="AD6" s="262"/>
      <c r="AE6" s="263"/>
      <c r="AF6" s="261" t="s">
        <v>876</v>
      </c>
      <c r="AG6" s="262"/>
      <c r="AH6" s="263"/>
      <c r="AI6" s="295" t="s">
        <v>765</v>
      </c>
      <c r="AJ6" s="296"/>
      <c r="AK6" s="182"/>
      <c r="AL6" s="292" t="s">
        <v>885</v>
      </c>
      <c r="AM6" s="293"/>
      <c r="AN6" s="294"/>
      <c r="AO6" s="255" t="s">
        <v>906</v>
      </c>
      <c r="AP6" s="256"/>
      <c r="AQ6" s="257"/>
      <c r="AR6" s="258" t="s">
        <v>904</v>
      </c>
      <c r="AS6" s="259"/>
      <c r="AT6" s="260"/>
    </row>
    <row r="7" spans="1:46" ht="39" thickBot="1" x14ac:dyDescent="0.25">
      <c r="A7" s="307"/>
      <c r="B7" s="286"/>
      <c r="C7" s="286"/>
      <c r="D7" s="286"/>
      <c r="E7" s="309"/>
      <c r="F7" s="286"/>
      <c r="G7" s="285"/>
      <c r="H7" s="286"/>
      <c r="I7" s="287"/>
      <c r="J7" s="287"/>
      <c r="K7" s="9" t="s">
        <v>17</v>
      </c>
      <c r="L7" s="10" t="s">
        <v>18</v>
      </c>
      <c r="M7" s="11" t="s">
        <v>19</v>
      </c>
      <c r="N7" s="291"/>
      <c r="O7" s="12" t="s">
        <v>20</v>
      </c>
      <c r="P7" s="12" t="s">
        <v>21</v>
      </c>
      <c r="Q7" s="13" t="s">
        <v>22</v>
      </c>
      <c r="R7" s="14" t="s">
        <v>23</v>
      </c>
      <c r="S7" s="15" t="s">
        <v>22</v>
      </c>
      <c r="T7" s="16" t="s">
        <v>24</v>
      </c>
      <c r="U7" s="12" t="s">
        <v>20</v>
      </c>
      <c r="V7" s="12" t="s">
        <v>21</v>
      </c>
      <c r="W7" s="17" t="s">
        <v>22</v>
      </c>
      <c r="X7" s="139" t="s">
        <v>25</v>
      </c>
      <c r="Y7" s="166" t="s">
        <v>23</v>
      </c>
      <c r="Z7" s="186" t="s">
        <v>20</v>
      </c>
      <c r="AA7" s="187" t="s">
        <v>21</v>
      </c>
      <c r="AB7" s="188" t="s">
        <v>22</v>
      </c>
      <c r="AC7" s="162" t="s">
        <v>23</v>
      </c>
      <c r="AD7" s="163" t="s">
        <v>22</v>
      </c>
      <c r="AE7" s="172" t="s">
        <v>24</v>
      </c>
      <c r="AF7" s="162" t="s">
        <v>20</v>
      </c>
      <c r="AG7" s="163" t="s">
        <v>21</v>
      </c>
      <c r="AH7" s="189" t="s">
        <v>22</v>
      </c>
      <c r="AI7" s="173" t="s">
        <v>766</v>
      </c>
      <c r="AJ7" s="164" t="s">
        <v>23</v>
      </c>
      <c r="AK7" s="183" t="s">
        <v>864</v>
      </c>
      <c r="AL7" s="160" t="s">
        <v>20</v>
      </c>
      <c r="AM7" s="161" t="s">
        <v>21</v>
      </c>
      <c r="AN7" s="167" t="s">
        <v>22</v>
      </c>
      <c r="AO7" s="162" t="s">
        <v>23</v>
      </c>
      <c r="AP7" s="163" t="s">
        <v>22</v>
      </c>
      <c r="AQ7" s="195" t="s">
        <v>24</v>
      </c>
      <c r="AR7" s="196" t="s">
        <v>766</v>
      </c>
      <c r="AS7" s="164" t="s">
        <v>23</v>
      </c>
      <c r="AT7" s="196" t="s">
        <v>864</v>
      </c>
    </row>
    <row r="8" spans="1:46" ht="156" x14ac:dyDescent="0.2">
      <c r="A8" s="269" t="s">
        <v>26</v>
      </c>
      <c r="B8" s="269" t="s">
        <v>27</v>
      </c>
      <c r="C8" s="18" t="s">
        <v>28</v>
      </c>
      <c r="D8" s="19" t="s">
        <v>29</v>
      </c>
      <c r="E8" s="190" t="s">
        <v>30</v>
      </c>
      <c r="F8" s="21" t="s">
        <v>31</v>
      </c>
      <c r="G8" s="21" t="s">
        <v>32</v>
      </c>
      <c r="H8" s="22" t="s">
        <v>33</v>
      </c>
      <c r="I8" s="20" t="s">
        <v>34</v>
      </c>
      <c r="J8" s="21" t="s">
        <v>35</v>
      </c>
      <c r="K8" s="20"/>
      <c r="L8" s="20"/>
      <c r="M8" s="20" t="s">
        <v>36</v>
      </c>
      <c r="N8" s="23" t="s">
        <v>37</v>
      </c>
      <c r="O8" s="24" t="s">
        <v>38</v>
      </c>
      <c r="P8" s="25" t="s">
        <v>38</v>
      </c>
      <c r="Q8" s="26" t="s">
        <v>38</v>
      </c>
      <c r="R8" s="27" t="s">
        <v>38</v>
      </c>
      <c r="S8" s="28" t="s">
        <v>38</v>
      </c>
      <c r="T8" s="29" t="s">
        <v>38</v>
      </c>
      <c r="U8" s="30" t="s">
        <v>38</v>
      </c>
      <c r="V8" s="31" t="s">
        <v>39</v>
      </c>
      <c r="W8" s="32" t="s">
        <v>39</v>
      </c>
      <c r="X8" s="33" t="s">
        <v>40</v>
      </c>
      <c r="Y8" s="50" t="s">
        <v>41</v>
      </c>
      <c r="Z8" s="36" t="s">
        <v>38</v>
      </c>
      <c r="AA8" s="20" t="s">
        <v>38</v>
      </c>
      <c r="AB8" s="26" t="s">
        <v>38</v>
      </c>
      <c r="AC8" s="36" t="s">
        <v>38</v>
      </c>
      <c r="AD8" s="21" t="s">
        <v>38</v>
      </c>
      <c r="AE8" s="29" t="s">
        <v>38</v>
      </c>
      <c r="AF8" s="77" t="s">
        <v>863</v>
      </c>
      <c r="AG8" s="20" t="s">
        <v>267</v>
      </c>
      <c r="AH8" s="29" t="s">
        <v>267</v>
      </c>
      <c r="AI8" s="79" t="s">
        <v>828</v>
      </c>
      <c r="AJ8" s="70" t="s">
        <v>38</v>
      </c>
      <c r="AK8" s="184">
        <v>0</v>
      </c>
      <c r="AL8" s="36" t="s">
        <v>881</v>
      </c>
      <c r="AM8" s="20" t="s">
        <v>891</v>
      </c>
      <c r="AN8" s="26" t="s">
        <v>884</v>
      </c>
      <c r="AO8" s="21" t="s">
        <v>907</v>
      </c>
      <c r="AP8" s="115" t="s">
        <v>908</v>
      </c>
      <c r="AQ8" s="20" t="s">
        <v>767</v>
      </c>
      <c r="AR8" s="31"/>
      <c r="AS8" s="20"/>
      <c r="AT8" s="20"/>
    </row>
    <row r="9" spans="1:46" ht="108" x14ac:dyDescent="0.2">
      <c r="A9" s="270"/>
      <c r="B9" s="270"/>
      <c r="C9" s="18" t="s">
        <v>28</v>
      </c>
      <c r="D9" s="19" t="s">
        <v>29</v>
      </c>
      <c r="E9" s="190" t="s">
        <v>42</v>
      </c>
      <c r="F9" s="21" t="s">
        <v>43</v>
      </c>
      <c r="G9" s="35" t="s">
        <v>44</v>
      </c>
      <c r="H9" s="22" t="s">
        <v>45</v>
      </c>
      <c r="I9" s="20" t="s">
        <v>46</v>
      </c>
      <c r="J9" s="21" t="s">
        <v>47</v>
      </c>
      <c r="K9" s="20"/>
      <c r="L9" s="20"/>
      <c r="M9" s="2" t="s">
        <v>48</v>
      </c>
      <c r="N9" s="23" t="s">
        <v>49</v>
      </c>
      <c r="O9" s="36" t="s">
        <v>38</v>
      </c>
      <c r="P9" s="20" t="s">
        <v>38</v>
      </c>
      <c r="Q9" s="26" t="s">
        <v>38</v>
      </c>
      <c r="R9" s="37" t="s">
        <v>38</v>
      </c>
      <c r="S9" s="21" t="s">
        <v>38</v>
      </c>
      <c r="T9" s="29" t="s">
        <v>38</v>
      </c>
      <c r="U9" s="38" t="s">
        <v>38</v>
      </c>
      <c r="V9" s="31" t="s">
        <v>39</v>
      </c>
      <c r="W9" s="32" t="s">
        <v>39</v>
      </c>
      <c r="X9" s="33" t="s">
        <v>40</v>
      </c>
      <c r="Y9" s="50" t="s">
        <v>41</v>
      </c>
      <c r="Z9" s="36" t="s">
        <v>38</v>
      </c>
      <c r="AA9" s="20" t="s">
        <v>38</v>
      </c>
      <c r="AB9" s="26" t="s">
        <v>38</v>
      </c>
      <c r="AC9" s="36" t="s">
        <v>38</v>
      </c>
      <c r="AD9" s="21" t="s">
        <v>38</v>
      </c>
      <c r="AE9" s="29" t="s">
        <v>38</v>
      </c>
      <c r="AF9" s="77" t="s">
        <v>863</v>
      </c>
      <c r="AG9" s="20" t="s">
        <v>267</v>
      </c>
      <c r="AH9" s="29" t="s">
        <v>267</v>
      </c>
      <c r="AI9" s="79" t="s">
        <v>828</v>
      </c>
      <c r="AJ9" s="70" t="s">
        <v>38</v>
      </c>
      <c r="AK9" s="184">
        <v>0</v>
      </c>
      <c r="AL9" s="36" t="s">
        <v>883</v>
      </c>
      <c r="AM9" s="20" t="s">
        <v>892</v>
      </c>
      <c r="AN9" s="26" t="s">
        <v>882</v>
      </c>
      <c r="AO9" s="21" t="s">
        <v>909</v>
      </c>
      <c r="AP9" s="115" t="s">
        <v>910</v>
      </c>
      <c r="AQ9" s="20" t="s">
        <v>767</v>
      </c>
      <c r="AR9" s="31"/>
      <c r="AS9" s="20"/>
      <c r="AT9" s="20"/>
    </row>
    <row r="10" spans="1:46" ht="252" x14ac:dyDescent="0.2">
      <c r="A10" s="270"/>
      <c r="B10" s="270"/>
      <c r="C10" s="18" t="s">
        <v>28</v>
      </c>
      <c r="D10" s="39" t="s">
        <v>29</v>
      </c>
      <c r="E10" s="190" t="s">
        <v>50</v>
      </c>
      <c r="F10" s="35" t="s">
        <v>51</v>
      </c>
      <c r="G10" s="35" t="s">
        <v>52</v>
      </c>
      <c r="H10" s="22" t="s">
        <v>53</v>
      </c>
      <c r="I10" s="22" t="s">
        <v>54</v>
      </c>
      <c r="J10" s="21" t="s">
        <v>55</v>
      </c>
      <c r="K10" s="22" t="s">
        <v>36</v>
      </c>
      <c r="L10" s="22"/>
      <c r="M10" s="22"/>
      <c r="N10" s="40" t="s">
        <v>56</v>
      </c>
      <c r="O10" s="36" t="s">
        <v>57</v>
      </c>
      <c r="P10" s="41">
        <v>1</v>
      </c>
      <c r="Q10" s="26" t="s">
        <v>58</v>
      </c>
      <c r="R10" s="36" t="s">
        <v>59</v>
      </c>
      <c r="S10" s="42" t="s">
        <v>60</v>
      </c>
      <c r="T10" s="29" t="s">
        <v>61</v>
      </c>
      <c r="U10" s="38" t="s">
        <v>62</v>
      </c>
      <c r="V10" s="43" t="s">
        <v>63</v>
      </c>
      <c r="W10" s="44" t="s">
        <v>64</v>
      </c>
      <c r="X10" s="33">
        <v>1</v>
      </c>
      <c r="Y10" s="50" t="s">
        <v>626</v>
      </c>
      <c r="Z10" s="36" t="s">
        <v>634</v>
      </c>
      <c r="AA10" s="20" t="s">
        <v>634</v>
      </c>
      <c r="AB10" s="26" t="s">
        <v>634</v>
      </c>
      <c r="AC10" s="36" t="s">
        <v>634</v>
      </c>
      <c r="AD10" s="36" t="s">
        <v>634</v>
      </c>
      <c r="AE10" s="36" t="s">
        <v>634</v>
      </c>
      <c r="AF10" s="77" t="s">
        <v>863</v>
      </c>
      <c r="AG10" s="20" t="s">
        <v>267</v>
      </c>
      <c r="AH10" s="29" t="s">
        <v>267</v>
      </c>
      <c r="AI10" s="79" t="s">
        <v>767</v>
      </c>
      <c r="AJ10" s="70" t="s">
        <v>826</v>
      </c>
      <c r="AK10" s="184">
        <v>1</v>
      </c>
      <c r="AL10" s="36" t="s">
        <v>634</v>
      </c>
      <c r="AM10" s="41">
        <v>1</v>
      </c>
      <c r="AN10" s="36" t="s">
        <v>634</v>
      </c>
      <c r="AO10" s="36" t="s">
        <v>911</v>
      </c>
      <c r="AP10" s="41">
        <v>1</v>
      </c>
      <c r="AQ10" s="26" t="s">
        <v>905</v>
      </c>
      <c r="AR10" s="31"/>
      <c r="AS10" s="20"/>
      <c r="AT10" s="20"/>
    </row>
    <row r="11" spans="1:46" ht="409.5" x14ac:dyDescent="0.2">
      <c r="A11" s="270"/>
      <c r="B11" s="270"/>
      <c r="C11" s="18" t="s">
        <v>28</v>
      </c>
      <c r="D11" s="19" t="s">
        <v>65</v>
      </c>
      <c r="E11" s="190" t="s">
        <v>66</v>
      </c>
      <c r="F11" s="21" t="s">
        <v>67</v>
      </c>
      <c r="G11" s="21" t="s">
        <v>68</v>
      </c>
      <c r="H11" s="22" t="s">
        <v>69</v>
      </c>
      <c r="I11" s="22" t="s">
        <v>70</v>
      </c>
      <c r="J11" s="21" t="s">
        <v>71</v>
      </c>
      <c r="K11" s="20" t="s">
        <v>36</v>
      </c>
      <c r="L11" s="20"/>
      <c r="M11" s="20"/>
      <c r="N11" s="23" t="s">
        <v>72</v>
      </c>
      <c r="O11" s="36" t="s">
        <v>73</v>
      </c>
      <c r="P11" s="22" t="s">
        <v>74</v>
      </c>
      <c r="Q11" s="26" t="s">
        <v>913</v>
      </c>
      <c r="R11" s="37" t="s">
        <v>75</v>
      </c>
      <c r="S11" s="21" t="s">
        <v>76</v>
      </c>
      <c r="T11" s="29" t="s">
        <v>61</v>
      </c>
      <c r="U11" s="45" t="s">
        <v>77</v>
      </c>
      <c r="V11" s="31" t="s">
        <v>39</v>
      </c>
      <c r="W11" s="32" t="s">
        <v>39</v>
      </c>
      <c r="X11" s="33">
        <v>1</v>
      </c>
      <c r="Y11" s="50" t="s">
        <v>78</v>
      </c>
      <c r="Z11" s="95" t="s">
        <v>635</v>
      </c>
      <c r="AA11" s="41">
        <v>1</v>
      </c>
      <c r="AB11" s="26" t="s">
        <v>636</v>
      </c>
      <c r="AC11" s="36" t="s">
        <v>637</v>
      </c>
      <c r="AD11" s="21" t="s">
        <v>636</v>
      </c>
      <c r="AE11" s="29" t="s">
        <v>61</v>
      </c>
      <c r="AF11" s="77" t="s">
        <v>863</v>
      </c>
      <c r="AG11" s="20" t="s">
        <v>267</v>
      </c>
      <c r="AH11" s="29" t="s">
        <v>267</v>
      </c>
      <c r="AI11" s="79" t="s">
        <v>767</v>
      </c>
      <c r="AJ11" s="70" t="s">
        <v>827</v>
      </c>
      <c r="AK11" s="184">
        <v>1</v>
      </c>
      <c r="AL11" s="20" t="s">
        <v>267</v>
      </c>
      <c r="AM11" s="79" t="s">
        <v>767</v>
      </c>
      <c r="AN11" s="79" t="s">
        <v>767</v>
      </c>
      <c r="AO11" s="21" t="s">
        <v>912</v>
      </c>
      <c r="AP11" s="21" t="s">
        <v>914</v>
      </c>
      <c r="AQ11" s="20" t="s">
        <v>767</v>
      </c>
      <c r="AR11" s="31"/>
      <c r="AS11" s="20"/>
      <c r="AT11" s="20"/>
    </row>
    <row r="12" spans="1:46" ht="324" x14ac:dyDescent="0.2">
      <c r="A12" s="270"/>
      <c r="B12" s="270"/>
      <c r="C12" s="18" t="s">
        <v>28</v>
      </c>
      <c r="D12" s="19" t="s">
        <v>65</v>
      </c>
      <c r="E12" s="190" t="s">
        <v>79</v>
      </c>
      <c r="F12" s="21" t="s">
        <v>80</v>
      </c>
      <c r="G12" s="21" t="s">
        <v>81</v>
      </c>
      <c r="H12" s="20" t="s">
        <v>82</v>
      </c>
      <c r="I12" s="20" t="s">
        <v>83</v>
      </c>
      <c r="J12" s="21" t="s">
        <v>84</v>
      </c>
      <c r="K12" s="20"/>
      <c r="L12" s="20" t="s">
        <v>36</v>
      </c>
      <c r="M12" s="20" t="s">
        <v>36</v>
      </c>
      <c r="N12" s="23" t="s">
        <v>85</v>
      </c>
      <c r="O12" s="36" t="s">
        <v>86</v>
      </c>
      <c r="P12" s="20" t="s">
        <v>86</v>
      </c>
      <c r="Q12" s="26" t="s">
        <v>86</v>
      </c>
      <c r="R12" s="37" t="s">
        <v>86</v>
      </c>
      <c r="S12" s="21" t="s">
        <v>86</v>
      </c>
      <c r="T12" s="29" t="s">
        <v>86</v>
      </c>
      <c r="U12" s="38" t="s">
        <v>86</v>
      </c>
      <c r="V12" s="31" t="s">
        <v>39</v>
      </c>
      <c r="W12" s="32" t="s">
        <v>39</v>
      </c>
      <c r="X12" s="33" t="s">
        <v>40</v>
      </c>
      <c r="Y12" s="50" t="s">
        <v>87</v>
      </c>
      <c r="Z12" s="36" t="s">
        <v>638</v>
      </c>
      <c r="AA12" s="20"/>
      <c r="AB12" s="26"/>
      <c r="AC12" s="36" t="s">
        <v>639</v>
      </c>
      <c r="AD12" s="21" t="s">
        <v>640</v>
      </c>
      <c r="AE12" s="29" t="s">
        <v>153</v>
      </c>
      <c r="AF12" s="77" t="s">
        <v>863</v>
      </c>
      <c r="AG12" s="20" t="s">
        <v>267</v>
      </c>
      <c r="AH12" s="29" t="s">
        <v>267</v>
      </c>
      <c r="AI12" s="79" t="s">
        <v>768</v>
      </c>
      <c r="AJ12" s="70" t="s">
        <v>831</v>
      </c>
      <c r="AK12" s="184">
        <v>0</v>
      </c>
      <c r="AL12" s="21" t="s">
        <v>922</v>
      </c>
      <c r="AM12" s="41">
        <v>1</v>
      </c>
      <c r="AN12" s="115" t="s">
        <v>923</v>
      </c>
      <c r="AO12" s="21" t="s">
        <v>916</v>
      </c>
      <c r="AP12" s="115" t="s">
        <v>917</v>
      </c>
      <c r="AQ12" s="20" t="s">
        <v>915</v>
      </c>
      <c r="AR12" s="31"/>
      <c r="AS12" s="70"/>
      <c r="AT12" s="52"/>
    </row>
    <row r="13" spans="1:46" ht="409.5" x14ac:dyDescent="0.2">
      <c r="A13" s="270"/>
      <c r="B13" s="270"/>
      <c r="C13" s="18" t="s">
        <v>28</v>
      </c>
      <c r="D13" s="39" t="s">
        <v>65</v>
      </c>
      <c r="E13" s="190" t="s">
        <v>88</v>
      </c>
      <c r="F13" s="35" t="s">
        <v>89</v>
      </c>
      <c r="G13" s="35" t="s">
        <v>90</v>
      </c>
      <c r="H13" s="22" t="s">
        <v>91</v>
      </c>
      <c r="I13" s="22" t="s">
        <v>92</v>
      </c>
      <c r="J13" s="21" t="s">
        <v>93</v>
      </c>
      <c r="K13" s="22" t="s">
        <v>36</v>
      </c>
      <c r="L13" s="22" t="s">
        <v>36</v>
      </c>
      <c r="M13" s="22" t="s">
        <v>36</v>
      </c>
      <c r="N13" s="23" t="s">
        <v>94</v>
      </c>
      <c r="O13" s="36" t="s">
        <v>95</v>
      </c>
      <c r="P13" s="41">
        <v>0.1</v>
      </c>
      <c r="Q13" s="26" t="s">
        <v>96</v>
      </c>
      <c r="R13" s="37" t="s">
        <v>97</v>
      </c>
      <c r="S13" s="46" t="s">
        <v>98</v>
      </c>
      <c r="T13" s="47" t="s">
        <v>99</v>
      </c>
      <c r="U13" s="48" t="s">
        <v>100</v>
      </c>
      <c r="V13" s="49">
        <v>0.33</v>
      </c>
      <c r="W13" s="50" t="s">
        <v>101</v>
      </c>
      <c r="X13" s="33">
        <v>0.33</v>
      </c>
      <c r="Y13" s="50" t="s">
        <v>616</v>
      </c>
      <c r="Z13" s="36" t="s">
        <v>641</v>
      </c>
      <c r="AA13" s="41">
        <v>0.5</v>
      </c>
      <c r="AB13" s="26" t="s">
        <v>642</v>
      </c>
      <c r="AC13" s="36" t="s">
        <v>643</v>
      </c>
      <c r="AD13" s="46" t="s">
        <v>644</v>
      </c>
      <c r="AE13" s="47" t="s">
        <v>645</v>
      </c>
      <c r="AF13" s="77" t="s">
        <v>863</v>
      </c>
      <c r="AG13" s="20" t="s">
        <v>267</v>
      </c>
      <c r="AH13" s="29" t="s">
        <v>267</v>
      </c>
      <c r="AI13" s="174" t="s">
        <v>769</v>
      </c>
      <c r="AJ13" s="70" t="s">
        <v>865</v>
      </c>
      <c r="AK13" s="184">
        <v>0.49</v>
      </c>
      <c r="AL13" s="21" t="s">
        <v>924</v>
      </c>
      <c r="AM13" s="41" t="s">
        <v>925</v>
      </c>
      <c r="AN13" s="115" t="s">
        <v>923</v>
      </c>
      <c r="AO13" s="21" t="s">
        <v>918</v>
      </c>
      <c r="AP13" s="115" t="s">
        <v>919</v>
      </c>
      <c r="AQ13" s="41" t="s">
        <v>767</v>
      </c>
      <c r="AR13" s="31"/>
      <c r="AS13" s="70"/>
      <c r="AT13" s="52"/>
    </row>
    <row r="14" spans="1:46" ht="409.5" x14ac:dyDescent="0.2">
      <c r="A14" s="270"/>
      <c r="B14" s="270"/>
      <c r="C14" s="18" t="s">
        <v>28</v>
      </c>
      <c r="D14" s="19" t="s">
        <v>102</v>
      </c>
      <c r="E14" s="190" t="s">
        <v>103</v>
      </c>
      <c r="F14" s="21" t="s">
        <v>104</v>
      </c>
      <c r="G14" s="35" t="s">
        <v>105</v>
      </c>
      <c r="H14" s="22" t="s">
        <v>106</v>
      </c>
      <c r="I14" s="22" t="s">
        <v>107</v>
      </c>
      <c r="J14" s="21" t="s">
        <v>108</v>
      </c>
      <c r="K14" s="22" t="s">
        <v>36</v>
      </c>
      <c r="L14" s="22" t="s">
        <v>36</v>
      </c>
      <c r="M14" s="22" t="s">
        <v>36</v>
      </c>
      <c r="N14" s="23" t="s">
        <v>109</v>
      </c>
      <c r="O14" s="36" t="s">
        <v>110</v>
      </c>
      <c r="P14" s="41">
        <v>0.33</v>
      </c>
      <c r="Q14" s="26" t="s">
        <v>111</v>
      </c>
      <c r="R14" s="37" t="s">
        <v>112</v>
      </c>
      <c r="S14" s="51" t="s">
        <v>113</v>
      </c>
      <c r="T14" s="47" t="s">
        <v>99</v>
      </c>
      <c r="U14" s="48" t="s">
        <v>114</v>
      </c>
      <c r="V14" s="52">
        <v>0.33</v>
      </c>
      <c r="W14" s="50" t="s">
        <v>115</v>
      </c>
      <c r="X14" s="33">
        <v>0.33</v>
      </c>
      <c r="Y14" s="50" t="s">
        <v>617</v>
      </c>
      <c r="Z14" s="36" t="s">
        <v>646</v>
      </c>
      <c r="AA14" s="41">
        <v>0.4</v>
      </c>
      <c r="AB14" s="26" t="s">
        <v>647</v>
      </c>
      <c r="AC14" s="36" t="s">
        <v>648</v>
      </c>
      <c r="AD14" s="51" t="s">
        <v>649</v>
      </c>
      <c r="AE14" s="47" t="s">
        <v>650</v>
      </c>
      <c r="AF14" s="77" t="s">
        <v>863</v>
      </c>
      <c r="AG14" s="20" t="s">
        <v>267</v>
      </c>
      <c r="AH14" s="29" t="s">
        <v>267</v>
      </c>
      <c r="AI14" s="174" t="s">
        <v>767</v>
      </c>
      <c r="AJ14" s="70" t="s">
        <v>830</v>
      </c>
      <c r="AK14" s="184">
        <v>0.66</v>
      </c>
      <c r="AL14" s="21" t="s">
        <v>926</v>
      </c>
      <c r="AM14" s="41" t="s">
        <v>927</v>
      </c>
      <c r="AN14" s="115" t="s">
        <v>928</v>
      </c>
      <c r="AO14" s="21" t="s">
        <v>929</v>
      </c>
      <c r="AP14" s="123" t="s">
        <v>921</v>
      </c>
      <c r="AQ14" s="41" t="s">
        <v>920</v>
      </c>
      <c r="AR14" s="52"/>
      <c r="AS14" s="70"/>
      <c r="AT14" s="52"/>
    </row>
    <row r="15" spans="1:46" s="54" customFormat="1" ht="409.5" x14ac:dyDescent="0.2">
      <c r="A15" s="271"/>
      <c r="B15" s="271"/>
      <c r="C15" s="53" t="s">
        <v>28</v>
      </c>
      <c r="D15" s="39" t="s">
        <v>102</v>
      </c>
      <c r="E15" s="191" t="s">
        <v>116</v>
      </c>
      <c r="F15" s="35" t="s">
        <v>117</v>
      </c>
      <c r="G15" s="35" t="s">
        <v>118</v>
      </c>
      <c r="H15" s="22" t="s">
        <v>119</v>
      </c>
      <c r="I15" s="22" t="s">
        <v>120</v>
      </c>
      <c r="J15" s="35" t="s">
        <v>121</v>
      </c>
      <c r="K15" s="22" t="s">
        <v>36</v>
      </c>
      <c r="L15" s="22" t="s">
        <v>36</v>
      </c>
      <c r="M15" s="22" t="s">
        <v>36</v>
      </c>
      <c r="N15" s="40" t="s">
        <v>122</v>
      </c>
      <c r="O15" s="36" t="s">
        <v>123</v>
      </c>
      <c r="P15" s="20" t="s">
        <v>123</v>
      </c>
      <c r="Q15" s="26" t="s">
        <v>123</v>
      </c>
      <c r="R15" s="37" t="s">
        <v>123</v>
      </c>
      <c r="S15" s="21" t="s">
        <v>123</v>
      </c>
      <c r="T15" s="29" t="s">
        <v>123</v>
      </c>
      <c r="U15" s="45" t="s">
        <v>124</v>
      </c>
      <c r="V15" s="49">
        <v>0.33</v>
      </c>
      <c r="W15" s="50" t="s">
        <v>125</v>
      </c>
      <c r="X15" s="33">
        <v>0.33</v>
      </c>
      <c r="Y15" s="50" t="s">
        <v>618</v>
      </c>
      <c r="Z15" s="36" t="s">
        <v>651</v>
      </c>
      <c r="AA15" s="65">
        <f>+(1/3)</f>
        <v>0.33333333333333331</v>
      </c>
      <c r="AB15" s="26" t="s">
        <v>652</v>
      </c>
      <c r="AC15" s="36" t="s">
        <v>653</v>
      </c>
      <c r="AD15" s="115" t="s">
        <v>654</v>
      </c>
      <c r="AE15" s="29" t="s">
        <v>655</v>
      </c>
      <c r="AF15" s="77" t="s">
        <v>863</v>
      </c>
      <c r="AG15" s="20" t="s">
        <v>267</v>
      </c>
      <c r="AH15" s="29" t="s">
        <v>267</v>
      </c>
      <c r="AI15" s="79" t="s">
        <v>767</v>
      </c>
      <c r="AJ15" s="70" t="s">
        <v>829</v>
      </c>
      <c r="AK15" s="184">
        <v>0.66</v>
      </c>
      <c r="AL15" s="36"/>
      <c r="AM15" s="65"/>
      <c r="AN15" s="26"/>
      <c r="AO15" s="21" t="s">
        <v>930</v>
      </c>
      <c r="AP15" s="115" t="s">
        <v>931</v>
      </c>
      <c r="AQ15" s="20" t="s">
        <v>767</v>
      </c>
      <c r="AR15" s="31"/>
      <c r="AS15" s="70"/>
      <c r="AT15" s="52"/>
    </row>
    <row r="16" spans="1:46" ht="409.5" x14ac:dyDescent="0.2">
      <c r="A16" s="268"/>
      <c r="B16" s="277"/>
      <c r="C16" s="18" t="s">
        <v>126</v>
      </c>
      <c r="D16" s="55" t="s">
        <v>127</v>
      </c>
      <c r="E16" s="190" t="s">
        <v>128</v>
      </c>
      <c r="F16" s="21" t="s">
        <v>129</v>
      </c>
      <c r="G16" s="21" t="s">
        <v>130</v>
      </c>
      <c r="H16" s="20" t="s">
        <v>131</v>
      </c>
      <c r="I16" s="22" t="s">
        <v>132</v>
      </c>
      <c r="J16" s="21" t="s">
        <v>133</v>
      </c>
      <c r="K16" s="56" t="s">
        <v>36</v>
      </c>
      <c r="L16" s="56"/>
      <c r="M16" s="57"/>
      <c r="N16" s="23" t="s">
        <v>134</v>
      </c>
      <c r="O16" s="36" t="s">
        <v>135</v>
      </c>
      <c r="P16" s="41">
        <v>0.5</v>
      </c>
      <c r="Q16" s="58" t="s">
        <v>136</v>
      </c>
      <c r="R16" s="37" t="s">
        <v>137</v>
      </c>
      <c r="S16" s="46" t="s">
        <v>138</v>
      </c>
      <c r="T16" s="29" t="s">
        <v>139</v>
      </c>
      <c r="U16" s="38" t="s">
        <v>135</v>
      </c>
      <c r="V16" s="59">
        <v>0.5</v>
      </c>
      <c r="W16" s="60" t="s">
        <v>136</v>
      </c>
      <c r="X16" s="33">
        <v>0.5</v>
      </c>
      <c r="Y16" s="50" t="s">
        <v>140</v>
      </c>
      <c r="Z16" s="36" t="s">
        <v>656</v>
      </c>
      <c r="AA16" s="41">
        <v>0.5</v>
      </c>
      <c r="AB16" s="58" t="s">
        <v>657</v>
      </c>
      <c r="AC16" s="36" t="s">
        <v>658</v>
      </c>
      <c r="AD16" s="116" t="s">
        <v>659</v>
      </c>
      <c r="AE16" s="29" t="s">
        <v>61</v>
      </c>
      <c r="AF16" s="77" t="s">
        <v>863</v>
      </c>
      <c r="AG16" s="20" t="s">
        <v>267</v>
      </c>
      <c r="AH16" s="29" t="s">
        <v>267</v>
      </c>
      <c r="AI16" s="79" t="s">
        <v>769</v>
      </c>
      <c r="AJ16" s="70" t="s">
        <v>871</v>
      </c>
      <c r="AK16" s="184">
        <v>0.7</v>
      </c>
      <c r="AL16" s="168" t="s">
        <v>886</v>
      </c>
      <c r="AM16" s="199">
        <v>1</v>
      </c>
      <c r="AN16" s="117" t="s">
        <v>887</v>
      </c>
      <c r="AO16" s="21" t="s">
        <v>932</v>
      </c>
      <c r="AP16" s="115" t="s">
        <v>933</v>
      </c>
      <c r="AQ16" s="20" t="s">
        <v>767</v>
      </c>
      <c r="AR16" s="31"/>
      <c r="AS16" s="70"/>
      <c r="AT16" s="52"/>
    </row>
    <row r="17" spans="1:46" ht="348" customHeight="1" x14ac:dyDescent="0.2">
      <c r="A17" s="268"/>
      <c r="B17" s="277"/>
      <c r="C17" s="18" t="s">
        <v>126</v>
      </c>
      <c r="D17" s="55" t="s">
        <v>141</v>
      </c>
      <c r="E17" s="190" t="s">
        <v>142</v>
      </c>
      <c r="F17" s="21" t="s">
        <v>143</v>
      </c>
      <c r="G17" s="21" t="s">
        <v>144</v>
      </c>
      <c r="H17" s="22" t="s">
        <v>145</v>
      </c>
      <c r="I17" s="22" t="s">
        <v>146</v>
      </c>
      <c r="J17" s="21" t="s">
        <v>147</v>
      </c>
      <c r="K17" s="56" t="s">
        <v>36</v>
      </c>
      <c r="L17" s="56"/>
      <c r="M17" s="57"/>
      <c r="N17" s="23" t="s">
        <v>148</v>
      </c>
      <c r="O17" s="36" t="s">
        <v>149</v>
      </c>
      <c r="P17" s="41"/>
      <c r="Q17" s="58" t="s">
        <v>150</v>
      </c>
      <c r="R17" s="37" t="s">
        <v>151</v>
      </c>
      <c r="S17" s="42" t="s">
        <v>152</v>
      </c>
      <c r="T17" s="47" t="s">
        <v>153</v>
      </c>
      <c r="U17" s="38" t="s">
        <v>149</v>
      </c>
      <c r="V17" s="59"/>
      <c r="W17" s="60" t="s">
        <v>150</v>
      </c>
      <c r="X17" s="33">
        <v>0</v>
      </c>
      <c r="Y17" s="50" t="s">
        <v>154</v>
      </c>
      <c r="Z17" s="36" t="s">
        <v>660</v>
      </c>
      <c r="AA17" s="41">
        <v>1</v>
      </c>
      <c r="AB17" s="58" t="s">
        <v>657</v>
      </c>
      <c r="AC17" s="95" t="s">
        <v>661</v>
      </c>
      <c r="AD17" s="116" t="s">
        <v>662</v>
      </c>
      <c r="AE17" s="29" t="s">
        <v>61</v>
      </c>
      <c r="AF17" s="77" t="s">
        <v>863</v>
      </c>
      <c r="AG17" s="20" t="s">
        <v>267</v>
      </c>
      <c r="AH17" s="29" t="s">
        <v>267</v>
      </c>
      <c r="AI17" s="79" t="s">
        <v>769</v>
      </c>
      <c r="AJ17" s="70" t="s">
        <v>871</v>
      </c>
      <c r="AK17" s="184">
        <v>0.7</v>
      </c>
      <c r="AL17" s="168" t="s">
        <v>888</v>
      </c>
      <c r="AM17" s="199">
        <v>1</v>
      </c>
      <c r="AN17" s="117" t="s">
        <v>887</v>
      </c>
      <c r="AO17" s="21" t="s">
        <v>937</v>
      </c>
      <c r="AP17" s="115" t="s">
        <v>934</v>
      </c>
      <c r="AQ17" s="20" t="s">
        <v>915</v>
      </c>
      <c r="AR17" s="31"/>
      <c r="AS17" s="70"/>
      <c r="AT17" s="52"/>
    </row>
    <row r="18" spans="1:46" ht="409.5" x14ac:dyDescent="0.2">
      <c r="A18" s="268"/>
      <c r="B18" s="277"/>
      <c r="C18" s="18" t="s">
        <v>126</v>
      </c>
      <c r="D18" s="61" t="s">
        <v>155</v>
      </c>
      <c r="E18" s="190" t="s">
        <v>156</v>
      </c>
      <c r="F18" s="35" t="s">
        <v>157</v>
      </c>
      <c r="G18" s="35" t="s">
        <v>158</v>
      </c>
      <c r="H18" s="22" t="s">
        <v>159</v>
      </c>
      <c r="I18" s="22" t="s">
        <v>160</v>
      </c>
      <c r="J18" s="35" t="s">
        <v>161</v>
      </c>
      <c r="K18" s="62"/>
      <c r="L18" s="62" t="s">
        <v>36</v>
      </c>
      <c r="M18" s="62" t="s">
        <v>36</v>
      </c>
      <c r="N18" s="40" t="s">
        <v>162</v>
      </c>
      <c r="O18" s="36" t="s">
        <v>86</v>
      </c>
      <c r="P18" s="20" t="s">
        <v>86</v>
      </c>
      <c r="Q18" s="26" t="s">
        <v>86</v>
      </c>
      <c r="R18" s="37" t="s">
        <v>86</v>
      </c>
      <c r="S18" s="21" t="s">
        <v>86</v>
      </c>
      <c r="T18" s="29" t="s">
        <v>86</v>
      </c>
      <c r="U18" s="30" t="s">
        <v>86</v>
      </c>
      <c r="V18" s="63" t="s">
        <v>39</v>
      </c>
      <c r="W18" s="64" t="s">
        <v>39</v>
      </c>
      <c r="X18" s="33" t="s">
        <v>40</v>
      </c>
      <c r="Y18" s="155" t="s">
        <v>86</v>
      </c>
      <c r="Z18" s="36" t="s">
        <v>663</v>
      </c>
      <c r="AA18" s="20" t="s">
        <v>39</v>
      </c>
      <c r="AB18" s="26" t="s">
        <v>39</v>
      </c>
      <c r="AC18" s="36" t="s">
        <v>664</v>
      </c>
      <c r="AD18" s="116" t="s">
        <v>665</v>
      </c>
      <c r="AE18" s="47" t="s">
        <v>475</v>
      </c>
      <c r="AF18" s="77" t="s">
        <v>863</v>
      </c>
      <c r="AG18" s="20" t="s">
        <v>267</v>
      </c>
      <c r="AH18" s="29" t="s">
        <v>267</v>
      </c>
      <c r="AI18" s="174" t="s">
        <v>768</v>
      </c>
      <c r="AJ18" s="70" t="s">
        <v>824</v>
      </c>
      <c r="AK18" s="184">
        <v>0</v>
      </c>
      <c r="AL18" s="168" t="s">
        <v>889</v>
      </c>
      <c r="AM18" s="199">
        <v>1</v>
      </c>
      <c r="AN18" s="193" t="s">
        <v>887</v>
      </c>
      <c r="AO18" s="21" t="s">
        <v>936</v>
      </c>
      <c r="AP18" s="115" t="s">
        <v>935</v>
      </c>
      <c r="AQ18" s="20" t="s">
        <v>767</v>
      </c>
      <c r="AR18" s="31"/>
      <c r="AS18" s="70"/>
      <c r="AT18" s="52"/>
    </row>
    <row r="19" spans="1:46" ht="409.5" x14ac:dyDescent="0.25">
      <c r="A19" s="268"/>
      <c r="B19" s="277"/>
      <c r="C19" s="18" t="s">
        <v>126</v>
      </c>
      <c r="D19" s="61" t="s">
        <v>155</v>
      </c>
      <c r="E19" s="190" t="s">
        <v>163</v>
      </c>
      <c r="F19" s="35" t="s">
        <v>164</v>
      </c>
      <c r="G19" s="35" t="s">
        <v>165</v>
      </c>
      <c r="H19" s="22" t="s">
        <v>166</v>
      </c>
      <c r="I19" s="22" t="s">
        <v>167</v>
      </c>
      <c r="J19" s="35" t="s">
        <v>168</v>
      </c>
      <c r="K19" s="62"/>
      <c r="L19" s="62" t="s">
        <v>36</v>
      </c>
      <c r="M19" s="62" t="s">
        <v>36</v>
      </c>
      <c r="N19" s="40" t="s">
        <v>169</v>
      </c>
      <c r="O19" s="36" t="s">
        <v>86</v>
      </c>
      <c r="P19" s="20" t="s">
        <v>86</v>
      </c>
      <c r="Q19" s="26" t="s">
        <v>86</v>
      </c>
      <c r="R19" s="37" t="s">
        <v>86</v>
      </c>
      <c r="S19" s="21" t="s">
        <v>86</v>
      </c>
      <c r="T19" s="29" t="s">
        <v>86</v>
      </c>
      <c r="U19" s="30" t="s">
        <v>86</v>
      </c>
      <c r="V19" s="63" t="s">
        <v>39</v>
      </c>
      <c r="W19" s="64" t="s">
        <v>39</v>
      </c>
      <c r="X19" s="33" t="s">
        <v>40</v>
      </c>
      <c r="Y19" s="50" t="s">
        <v>170</v>
      </c>
      <c r="Z19" s="36" t="s">
        <v>666</v>
      </c>
      <c r="AA19" s="20" t="s">
        <v>39</v>
      </c>
      <c r="AB19" s="58" t="s">
        <v>657</v>
      </c>
      <c r="AC19" s="36" t="s">
        <v>667</v>
      </c>
      <c r="AD19" s="21" t="s">
        <v>640</v>
      </c>
      <c r="AE19" s="47" t="s">
        <v>153</v>
      </c>
      <c r="AF19" s="77" t="s">
        <v>863</v>
      </c>
      <c r="AG19" s="20" t="s">
        <v>267</v>
      </c>
      <c r="AH19" s="29" t="s">
        <v>267</v>
      </c>
      <c r="AI19" s="174" t="s">
        <v>767</v>
      </c>
      <c r="AJ19" s="70" t="s">
        <v>825</v>
      </c>
      <c r="AK19" s="184">
        <v>0.66</v>
      </c>
      <c r="AL19" s="194" t="s">
        <v>890</v>
      </c>
      <c r="AM19" s="199">
        <v>1</v>
      </c>
      <c r="AN19" s="117" t="s">
        <v>887</v>
      </c>
      <c r="AO19" s="21" t="s">
        <v>939</v>
      </c>
      <c r="AP19" s="115" t="s">
        <v>940</v>
      </c>
      <c r="AQ19" s="41" t="s">
        <v>938</v>
      </c>
      <c r="AR19" s="31"/>
      <c r="AS19" s="70"/>
      <c r="AT19" s="52"/>
    </row>
    <row r="20" spans="1:46" ht="409.5" x14ac:dyDescent="0.2">
      <c r="A20" s="267" t="s">
        <v>171</v>
      </c>
      <c r="B20" s="269" t="s">
        <v>172</v>
      </c>
      <c r="C20" s="18" t="s">
        <v>173</v>
      </c>
      <c r="D20" s="19" t="s">
        <v>174</v>
      </c>
      <c r="E20" s="190" t="s">
        <v>175</v>
      </c>
      <c r="F20" s="21" t="s">
        <v>176</v>
      </c>
      <c r="G20" s="21" t="s">
        <v>177</v>
      </c>
      <c r="H20" s="20" t="s">
        <v>178</v>
      </c>
      <c r="I20" s="20" t="s">
        <v>179</v>
      </c>
      <c r="J20" s="21" t="s">
        <v>180</v>
      </c>
      <c r="K20" s="20" t="s">
        <v>36</v>
      </c>
      <c r="L20" s="20" t="s">
        <v>36</v>
      </c>
      <c r="M20" s="20" t="s">
        <v>36</v>
      </c>
      <c r="N20" s="23" t="s">
        <v>181</v>
      </c>
      <c r="O20" s="36" t="s">
        <v>182</v>
      </c>
      <c r="P20" s="65" t="s">
        <v>183</v>
      </c>
      <c r="Q20" s="26" t="s">
        <v>184</v>
      </c>
      <c r="R20" s="37" t="s">
        <v>185</v>
      </c>
      <c r="S20" s="46" t="s">
        <v>186</v>
      </c>
      <c r="T20" s="47" t="s">
        <v>187</v>
      </c>
      <c r="U20" s="45" t="s">
        <v>188</v>
      </c>
      <c r="V20" s="45" t="s">
        <v>188</v>
      </c>
      <c r="W20" s="66" t="s">
        <v>188</v>
      </c>
      <c r="X20" s="67">
        <v>0.25</v>
      </c>
      <c r="Y20" s="156" t="s">
        <v>629</v>
      </c>
      <c r="Z20" s="36" t="s">
        <v>815</v>
      </c>
      <c r="AA20" s="65">
        <v>0.5</v>
      </c>
      <c r="AB20" s="26" t="s">
        <v>668</v>
      </c>
      <c r="AC20" s="36" t="s">
        <v>669</v>
      </c>
      <c r="AD20" s="115" t="s">
        <v>670</v>
      </c>
      <c r="AE20" s="47" t="s">
        <v>671</v>
      </c>
      <c r="AF20" s="175" t="s">
        <v>814</v>
      </c>
      <c r="AG20" s="49">
        <v>0.66</v>
      </c>
      <c r="AH20" s="176" t="s">
        <v>818</v>
      </c>
      <c r="AI20" s="174" t="s">
        <v>767</v>
      </c>
      <c r="AJ20" s="70" t="s">
        <v>866</v>
      </c>
      <c r="AK20" s="185">
        <v>0.57999999999999996</v>
      </c>
      <c r="AL20" s="203" t="s">
        <v>941</v>
      </c>
      <c r="AM20" s="204">
        <v>1</v>
      </c>
      <c r="AN20" s="203" t="s">
        <v>668</v>
      </c>
      <c r="AO20" s="21" t="s">
        <v>967</v>
      </c>
      <c r="AP20" s="216" t="s">
        <v>942</v>
      </c>
      <c r="AQ20" s="41" t="s">
        <v>767</v>
      </c>
      <c r="AR20" s="31"/>
      <c r="AS20" s="70"/>
      <c r="AT20" s="52"/>
    </row>
    <row r="21" spans="1:46" ht="409.5" x14ac:dyDescent="0.2">
      <c r="A21" s="268"/>
      <c r="B21" s="270"/>
      <c r="C21" s="18" t="s">
        <v>173</v>
      </c>
      <c r="D21" s="19" t="s">
        <v>174</v>
      </c>
      <c r="E21" s="190" t="s">
        <v>189</v>
      </c>
      <c r="F21" s="21" t="s">
        <v>190</v>
      </c>
      <c r="G21" s="21" t="s">
        <v>191</v>
      </c>
      <c r="H21" s="20" t="s">
        <v>192</v>
      </c>
      <c r="I21" s="22" t="s">
        <v>193</v>
      </c>
      <c r="J21" s="35" t="s">
        <v>194</v>
      </c>
      <c r="K21" s="68" t="s">
        <v>36</v>
      </c>
      <c r="L21" s="68" t="s">
        <v>36</v>
      </c>
      <c r="M21" s="68" t="s">
        <v>36</v>
      </c>
      <c r="N21" s="23" t="s">
        <v>195</v>
      </c>
      <c r="O21" s="36" t="s">
        <v>196</v>
      </c>
      <c r="P21" s="42" t="s">
        <v>197</v>
      </c>
      <c r="Q21" s="69" t="s">
        <v>198</v>
      </c>
      <c r="R21" s="37" t="s">
        <v>199</v>
      </c>
      <c r="S21" s="42" t="s">
        <v>197</v>
      </c>
      <c r="T21" s="47" t="s">
        <v>200</v>
      </c>
      <c r="U21" s="70" t="s">
        <v>201</v>
      </c>
      <c r="V21" s="71"/>
      <c r="W21" s="44" t="s">
        <v>202</v>
      </c>
      <c r="X21" s="33" t="s">
        <v>203</v>
      </c>
      <c r="Y21" s="157" t="s">
        <v>630</v>
      </c>
      <c r="Z21" s="36" t="s">
        <v>672</v>
      </c>
      <c r="AA21" s="20" t="s">
        <v>673</v>
      </c>
      <c r="AB21" s="117" t="s">
        <v>674</v>
      </c>
      <c r="AC21" s="36" t="s">
        <v>675</v>
      </c>
      <c r="AD21" s="42" t="s">
        <v>197</v>
      </c>
      <c r="AE21" s="47" t="s">
        <v>676</v>
      </c>
      <c r="AF21" s="36" t="s">
        <v>794</v>
      </c>
      <c r="AG21" s="41" t="s">
        <v>796</v>
      </c>
      <c r="AH21" s="100" t="s">
        <v>795</v>
      </c>
      <c r="AI21" s="174" t="s">
        <v>767</v>
      </c>
      <c r="AJ21" s="70" t="s">
        <v>867</v>
      </c>
      <c r="AK21" s="215">
        <v>0.57750000000000001</v>
      </c>
      <c r="AL21" s="212" t="s">
        <v>943</v>
      </c>
      <c r="AM21" s="211" t="s">
        <v>944</v>
      </c>
      <c r="AN21" s="211" t="s">
        <v>945</v>
      </c>
      <c r="AO21" s="21" t="s">
        <v>947</v>
      </c>
      <c r="AP21" s="218" t="s">
        <v>946</v>
      </c>
      <c r="AQ21" s="41" t="s">
        <v>767</v>
      </c>
      <c r="AR21" s="31"/>
      <c r="AS21" s="70"/>
      <c r="AT21" s="52"/>
    </row>
    <row r="22" spans="1:46" ht="409.5" x14ac:dyDescent="0.2">
      <c r="A22" s="268"/>
      <c r="B22" s="270"/>
      <c r="C22" s="18" t="s">
        <v>173</v>
      </c>
      <c r="D22" s="19" t="s">
        <v>174</v>
      </c>
      <c r="E22" s="190" t="s">
        <v>204</v>
      </c>
      <c r="F22" s="21" t="s">
        <v>205</v>
      </c>
      <c r="G22" s="21" t="s">
        <v>206</v>
      </c>
      <c r="H22" s="20" t="s">
        <v>207</v>
      </c>
      <c r="I22" s="20" t="s">
        <v>208</v>
      </c>
      <c r="J22" s="21" t="s">
        <v>209</v>
      </c>
      <c r="K22" s="20" t="s">
        <v>36</v>
      </c>
      <c r="L22" s="20" t="s">
        <v>210</v>
      </c>
      <c r="M22" s="20" t="s">
        <v>210</v>
      </c>
      <c r="N22" s="23" t="s">
        <v>195</v>
      </c>
      <c r="O22" s="37" t="s">
        <v>211</v>
      </c>
      <c r="P22" s="65">
        <v>1</v>
      </c>
      <c r="Q22" s="58" t="s">
        <v>212</v>
      </c>
      <c r="R22" s="37" t="s">
        <v>211</v>
      </c>
      <c r="S22" s="42" t="s">
        <v>213</v>
      </c>
      <c r="T22" s="29" t="s">
        <v>214</v>
      </c>
      <c r="U22" s="45" t="s">
        <v>188</v>
      </c>
      <c r="V22" s="45" t="s">
        <v>188</v>
      </c>
      <c r="W22" s="66" t="s">
        <v>188</v>
      </c>
      <c r="X22" s="72" t="s">
        <v>215</v>
      </c>
      <c r="Y22" s="157" t="s">
        <v>631</v>
      </c>
      <c r="Z22" s="36" t="s">
        <v>677</v>
      </c>
      <c r="AA22" s="118"/>
      <c r="AB22" s="29" t="s">
        <v>214</v>
      </c>
      <c r="AC22" s="36" t="s">
        <v>677</v>
      </c>
      <c r="AD22" s="42"/>
      <c r="AE22" s="29" t="s">
        <v>214</v>
      </c>
      <c r="AF22" s="36" t="s">
        <v>677</v>
      </c>
      <c r="AG22" s="20" t="s">
        <v>214</v>
      </c>
      <c r="AH22" s="92" t="s">
        <v>212</v>
      </c>
      <c r="AI22" s="79" t="s">
        <v>767</v>
      </c>
      <c r="AJ22" s="70" t="s">
        <v>797</v>
      </c>
      <c r="AK22" s="185">
        <v>1</v>
      </c>
      <c r="AL22" s="212" t="s">
        <v>797</v>
      </c>
      <c r="AM22" s="213">
        <v>1</v>
      </c>
      <c r="AN22" s="211" t="s">
        <v>212</v>
      </c>
      <c r="AO22" s="21" t="s">
        <v>797</v>
      </c>
      <c r="AP22" s="42" t="s">
        <v>212</v>
      </c>
      <c r="AQ22" s="20" t="s">
        <v>767</v>
      </c>
      <c r="AR22" s="31"/>
      <c r="AS22" s="70"/>
      <c r="AT22" s="52"/>
    </row>
    <row r="23" spans="1:46" ht="409.5" x14ac:dyDescent="0.2">
      <c r="A23" s="268"/>
      <c r="B23" s="270"/>
      <c r="C23" s="18" t="s">
        <v>173</v>
      </c>
      <c r="D23" s="19" t="s">
        <v>174</v>
      </c>
      <c r="E23" s="190" t="s">
        <v>216</v>
      </c>
      <c r="F23" s="21" t="s">
        <v>217</v>
      </c>
      <c r="G23" s="21" t="s">
        <v>218</v>
      </c>
      <c r="H23" s="20" t="s">
        <v>219</v>
      </c>
      <c r="I23" s="20" t="s">
        <v>220</v>
      </c>
      <c r="J23" s="21" t="s">
        <v>221</v>
      </c>
      <c r="K23" s="20"/>
      <c r="L23" s="20" t="s">
        <v>36</v>
      </c>
      <c r="M23" s="20" t="s">
        <v>36</v>
      </c>
      <c r="N23" s="23" t="s">
        <v>195</v>
      </c>
      <c r="O23" s="36" t="s">
        <v>86</v>
      </c>
      <c r="P23" s="20" t="s">
        <v>86</v>
      </c>
      <c r="Q23" s="26" t="s">
        <v>86</v>
      </c>
      <c r="R23" s="37" t="s">
        <v>86</v>
      </c>
      <c r="S23" s="21" t="s">
        <v>86</v>
      </c>
      <c r="T23" s="29" t="s">
        <v>86</v>
      </c>
      <c r="U23" s="45" t="s">
        <v>188</v>
      </c>
      <c r="V23" s="45" t="s">
        <v>188</v>
      </c>
      <c r="W23" s="66" t="s">
        <v>188</v>
      </c>
      <c r="X23" s="33" t="s">
        <v>40</v>
      </c>
      <c r="Y23" s="157" t="s">
        <v>222</v>
      </c>
      <c r="Z23" s="36" t="s">
        <v>678</v>
      </c>
      <c r="AA23" s="41">
        <v>0.5</v>
      </c>
      <c r="AB23" s="119" t="s">
        <v>679</v>
      </c>
      <c r="AC23" s="36" t="s">
        <v>680</v>
      </c>
      <c r="AD23" s="120" t="s">
        <v>679</v>
      </c>
      <c r="AE23" s="29" t="s">
        <v>671</v>
      </c>
      <c r="AF23" s="36" t="s">
        <v>798</v>
      </c>
      <c r="AG23" s="20" t="s">
        <v>802</v>
      </c>
      <c r="AH23" s="29" t="s">
        <v>799</v>
      </c>
      <c r="AI23" s="79" t="s">
        <v>767</v>
      </c>
      <c r="AJ23" s="70" t="s">
        <v>868</v>
      </c>
      <c r="AK23" s="184">
        <v>1</v>
      </c>
      <c r="AL23" s="212" t="s">
        <v>948</v>
      </c>
      <c r="AM23" s="213">
        <v>1</v>
      </c>
      <c r="AN23" s="216" t="s">
        <v>799</v>
      </c>
      <c r="AO23" s="21" t="s">
        <v>948</v>
      </c>
      <c r="AP23" s="217" t="s">
        <v>949</v>
      </c>
      <c r="AQ23" s="20" t="s">
        <v>767</v>
      </c>
      <c r="AR23" s="31"/>
      <c r="AS23" s="70"/>
      <c r="AT23" s="52"/>
    </row>
    <row r="24" spans="1:46" ht="409.5" x14ac:dyDescent="0.2">
      <c r="A24" s="268"/>
      <c r="B24" s="270"/>
      <c r="C24" s="18" t="s">
        <v>173</v>
      </c>
      <c r="D24" s="19" t="s">
        <v>174</v>
      </c>
      <c r="E24" s="190" t="s">
        <v>223</v>
      </c>
      <c r="F24" s="21" t="s">
        <v>224</v>
      </c>
      <c r="G24" s="21" t="s">
        <v>225</v>
      </c>
      <c r="H24" s="20" t="s">
        <v>226</v>
      </c>
      <c r="I24" s="20" t="s">
        <v>227</v>
      </c>
      <c r="J24" s="21" t="s">
        <v>228</v>
      </c>
      <c r="K24" s="68" t="s">
        <v>36</v>
      </c>
      <c r="L24" s="68" t="s">
        <v>229</v>
      </c>
      <c r="M24" s="68"/>
      <c r="N24" s="23" t="s">
        <v>195</v>
      </c>
      <c r="O24" s="37" t="s">
        <v>230</v>
      </c>
      <c r="P24" s="65" t="s">
        <v>231</v>
      </c>
      <c r="Q24" s="46" t="s">
        <v>232</v>
      </c>
      <c r="R24" s="37" t="s">
        <v>233</v>
      </c>
      <c r="S24" s="46" t="s">
        <v>232</v>
      </c>
      <c r="T24" s="29" t="s">
        <v>234</v>
      </c>
      <c r="U24" s="45" t="s">
        <v>188</v>
      </c>
      <c r="V24" s="45" t="s">
        <v>188</v>
      </c>
      <c r="W24" s="66" t="s">
        <v>188</v>
      </c>
      <c r="X24" s="33">
        <v>0.33</v>
      </c>
      <c r="Y24" s="157" t="s">
        <v>235</v>
      </c>
      <c r="Z24" s="36" t="s">
        <v>681</v>
      </c>
      <c r="AA24" s="65">
        <f>2/3</f>
        <v>0.66666666666666663</v>
      </c>
      <c r="AB24" s="119" t="s">
        <v>682</v>
      </c>
      <c r="AC24" s="36" t="s">
        <v>681</v>
      </c>
      <c r="AD24" s="46" t="s">
        <v>682</v>
      </c>
      <c r="AE24" s="29" t="s">
        <v>683</v>
      </c>
      <c r="AF24" s="36" t="s">
        <v>800</v>
      </c>
      <c r="AG24" s="20" t="s">
        <v>802</v>
      </c>
      <c r="AH24" s="29" t="s">
        <v>801</v>
      </c>
      <c r="AI24" s="79" t="s">
        <v>767</v>
      </c>
      <c r="AJ24" s="70" t="s">
        <v>816</v>
      </c>
      <c r="AK24" s="184">
        <v>1</v>
      </c>
      <c r="AL24" s="212" t="s">
        <v>948</v>
      </c>
      <c r="AM24" s="213">
        <v>1</v>
      </c>
      <c r="AN24" s="216" t="s">
        <v>950</v>
      </c>
      <c r="AO24" s="21" t="s">
        <v>948</v>
      </c>
      <c r="AP24" s="46" t="s">
        <v>951</v>
      </c>
      <c r="AQ24" s="211" t="s">
        <v>767</v>
      </c>
      <c r="AR24" s="31"/>
      <c r="AS24" s="70"/>
      <c r="AT24" s="52"/>
    </row>
    <row r="25" spans="1:46" ht="409.5" x14ac:dyDescent="0.2">
      <c r="A25" s="268"/>
      <c r="B25" s="270"/>
      <c r="C25" s="18" t="s">
        <v>173</v>
      </c>
      <c r="D25" s="19" t="s">
        <v>236</v>
      </c>
      <c r="E25" s="190" t="s">
        <v>237</v>
      </c>
      <c r="F25" s="21" t="s">
        <v>238</v>
      </c>
      <c r="G25" s="21" t="s">
        <v>239</v>
      </c>
      <c r="H25" s="20" t="s">
        <v>240</v>
      </c>
      <c r="I25" s="20" t="s">
        <v>241</v>
      </c>
      <c r="J25" s="21" t="s">
        <v>242</v>
      </c>
      <c r="K25" s="68"/>
      <c r="L25" s="68"/>
      <c r="M25" s="68" t="s">
        <v>36</v>
      </c>
      <c r="N25" s="23" t="s">
        <v>243</v>
      </c>
      <c r="O25" s="73" t="s">
        <v>38</v>
      </c>
      <c r="P25" s="22" t="s">
        <v>38</v>
      </c>
      <c r="Q25" s="74" t="s">
        <v>38</v>
      </c>
      <c r="R25" s="75" t="s">
        <v>38</v>
      </c>
      <c r="S25" s="35" t="s">
        <v>38</v>
      </c>
      <c r="T25" s="76" t="s">
        <v>38</v>
      </c>
      <c r="U25" s="45" t="s">
        <v>188</v>
      </c>
      <c r="V25" s="45" t="s">
        <v>188</v>
      </c>
      <c r="W25" s="66" t="s">
        <v>188</v>
      </c>
      <c r="X25" s="33" t="s">
        <v>40</v>
      </c>
      <c r="Y25" s="157" t="s">
        <v>41</v>
      </c>
      <c r="Z25" s="73" t="s">
        <v>38</v>
      </c>
      <c r="AA25" s="22" t="s">
        <v>38</v>
      </c>
      <c r="AB25" s="74" t="s">
        <v>38</v>
      </c>
      <c r="AC25" s="73" t="s">
        <v>38</v>
      </c>
      <c r="AD25" s="35" t="s">
        <v>38</v>
      </c>
      <c r="AE25" s="76" t="s">
        <v>38</v>
      </c>
      <c r="AF25" s="77"/>
      <c r="AG25" s="20"/>
      <c r="AH25" s="76"/>
      <c r="AI25" s="79" t="s">
        <v>828</v>
      </c>
      <c r="AJ25" s="70" t="s">
        <v>38</v>
      </c>
      <c r="AK25" s="184">
        <v>0</v>
      </c>
      <c r="AL25" s="219" t="s">
        <v>968</v>
      </c>
      <c r="AM25" s="220">
        <v>1</v>
      </c>
      <c r="AN25" s="219" t="s">
        <v>969</v>
      </c>
      <c r="AO25" s="35" t="s">
        <v>974</v>
      </c>
      <c r="AP25" s="232" t="s">
        <v>975</v>
      </c>
      <c r="AQ25" s="224" t="s">
        <v>767</v>
      </c>
      <c r="AR25" s="31"/>
      <c r="AS25" s="70"/>
      <c r="AT25" s="52"/>
    </row>
    <row r="26" spans="1:46" ht="409.5" x14ac:dyDescent="0.2">
      <c r="A26" s="268"/>
      <c r="B26" s="270"/>
      <c r="C26" s="18" t="s">
        <v>173</v>
      </c>
      <c r="D26" s="19" t="s">
        <v>236</v>
      </c>
      <c r="E26" s="190" t="s">
        <v>244</v>
      </c>
      <c r="F26" s="21" t="s">
        <v>245</v>
      </c>
      <c r="G26" s="21" t="s">
        <v>246</v>
      </c>
      <c r="H26" s="20" t="s">
        <v>247</v>
      </c>
      <c r="I26" s="20" t="s">
        <v>248</v>
      </c>
      <c r="J26" s="21" t="s">
        <v>249</v>
      </c>
      <c r="K26" s="20" t="s">
        <v>36</v>
      </c>
      <c r="L26" s="20" t="s">
        <v>36</v>
      </c>
      <c r="M26" s="20" t="s">
        <v>36</v>
      </c>
      <c r="N26" s="23" t="s">
        <v>243</v>
      </c>
      <c r="O26" s="77" t="s">
        <v>250</v>
      </c>
      <c r="P26" s="41">
        <v>1</v>
      </c>
      <c r="Q26" s="29" t="s">
        <v>251</v>
      </c>
      <c r="R26" s="75" t="s">
        <v>252</v>
      </c>
      <c r="S26" s="46" t="s">
        <v>253</v>
      </c>
      <c r="T26" s="47" t="s">
        <v>254</v>
      </c>
      <c r="U26" s="31" t="s">
        <v>255</v>
      </c>
      <c r="V26" s="49">
        <v>1</v>
      </c>
      <c r="W26" s="32" t="s">
        <v>256</v>
      </c>
      <c r="X26" s="33">
        <v>0.33</v>
      </c>
      <c r="Y26" s="157" t="s">
        <v>257</v>
      </c>
      <c r="Z26" s="77" t="s">
        <v>684</v>
      </c>
      <c r="AA26" s="41">
        <v>1</v>
      </c>
      <c r="AB26" s="29" t="s">
        <v>685</v>
      </c>
      <c r="AC26" s="73" t="s">
        <v>686</v>
      </c>
      <c r="AD26" s="46" t="s">
        <v>687</v>
      </c>
      <c r="AE26" s="47" t="s">
        <v>688</v>
      </c>
      <c r="AF26" s="77" t="s">
        <v>804</v>
      </c>
      <c r="AG26" s="41">
        <v>1</v>
      </c>
      <c r="AH26" s="29" t="s">
        <v>803</v>
      </c>
      <c r="AI26" s="174" t="s">
        <v>767</v>
      </c>
      <c r="AJ26" s="70" t="s">
        <v>822</v>
      </c>
      <c r="AK26" s="184">
        <v>0.57750000000000001</v>
      </c>
      <c r="AL26" s="223" t="s">
        <v>970</v>
      </c>
      <c r="AM26" s="222">
        <v>1</v>
      </c>
      <c r="AN26" s="221" t="s">
        <v>971</v>
      </c>
      <c r="AO26" s="35" t="s">
        <v>978</v>
      </c>
      <c r="AP26" s="232" t="s">
        <v>976</v>
      </c>
      <c r="AQ26" s="224" t="s">
        <v>767</v>
      </c>
      <c r="AR26" s="31"/>
      <c r="AS26" s="70"/>
      <c r="AT26" s="52"/>
    </row>
    <row r="27" spans="1:46" ht="360" x14ac:dyDescent="0.2">
      <c r="A27" s="268"/>
      <c r="B27" s="270"/>
      <c r="C27" s="18" t="s">
        <v>173</v>
      </c>
      <c r="D27" s="19" t="s">
        <v>236</v>
      </c>
      <c r="E27" s="190" t="s">
        <v>258</v>
      </c>
      <c r="F27" s="21" t="s">
        <v>259</v>
      </c>
      <c r="G27" s="21" t="s">
        <v>260</v>
      </c>
      <c r="H27" s="20" t="s">
        <v>261</v>
      </c>
      <c r="I27" s="41" t="s">
        <v>262</v>
      </c>
      <c r="J27" s="21" t="s">
        <v>263</v>
      </c>
      <c r="K27" s="20" t="s">
        <v>36</v>
      </c>
      <c r="L27" s="20" t="s">
        <v>36</v>
      </c>
      <c r="M27" s="20" t="s">
        <v>36</v>
      </c>
      <c r="N27" s="23" t="s">
        <v>243</v>
      </c>
      <c r="O27" s="73" t="s">
        <v>264</v>
      </c>
      <c r="P27" s="78">
        <v>0</v>
      </c>
      <c r="Q27" s="74" t="s">
        <v>265</v>
      </c>
      <c r="R27" s="37" t="s">
        <v>266</v>
      </c>
      <c r="S27" s="21" t="s">
        <v>267</v>
      </c>
      <c r="T27" s="47" t="s">
        <v>153</v>
      </c>
      <c r="U27" s="45" t="s">
        <v>268</v>
      </c>
      <c r="V27" s="79">
        <v>0.5</v>
      </c>
      <c r="W27" s="66" t="s">
        <v>269</v>
      </c>
      <c r="X27" s="33">
        <v>0</v>
      </c>
      <c r="Y27" s="157" t="s">
        <v>270</v>
      </c>
      <c r="Z27" s="168" t="s">
        <v>813</v>
      </c>
      <c r="AA27" s="121">
        <v>0.25</v>
      </c>
      <c r="AB27" s="122" t="s">
        <v>689</v>
      </c>
      <c r="AC27" s="36" t="s">
        <v>690</v>
      </c>
      <c r="AD27" s="115" t="s">
        <v>691</v>
      </c>
      <c r="AE27" s="47" t="s">
        <v>692</v>
      </c>
      <c r="AF27" s="168" t="s">
        <v>805</v>
      </c>
      <c r="AG27" s="121">
        <v>0.45</v>
      </c>
      <c r="AH27" s="122" t="s">
        <v>689</v>
      </c>
      <c r="AI27" s="174" t="s">
        <v>769</v>
      </c>
      <c r="AJ27" s="70" t="s">
        <v>820</v>
      </c>
      <c r="AK27" s="184">
        <v>0.2475</v>
      </c>
      <c r="AL27" s="233" t="s">
        <v>972</v>
      </c>
      <c r="AM27" s="234">
        <v>1</v>
      </c>
      <c r="AN27" s="230" t="s">
        <v>973</v>
      </c>
      <c r="AO27" s="21" t="s">
        <v>979</v>
      </c>
      <c r="AP27" s="232" t="s">
        <v>977</v>
      </c>
      <c r="AQ27" s="224" t="s">
        <v>920</v>
      </c>
      <c r="AR27" s="31"/>
      <c r="AS27" s="70"/>
      <c r="AT27" s="52"/>
    </row>
    <row r="28" spans="1:46" ht="409.5" x14ac:dyDescent="0.2">
      <c r="A28" s="268"/>
      <c r="B28" s="270"/>
      <c r="C28" s="18" t="s">
        <v>173</v>
      </c>
      <c r="D28" s="19" t="s">
        <v>236</v>
      </c>
      <c r="E28" s="190" t="s">
        <v>271</v>
      </c>
      <c r="F28" s="21" t="s">
        <v>272</v>
      </c>
      <c r="G28" s="21" t="s">
        <v>273</v>
      </c>
      <c r="H28" s="20" t="s">
        <v>274</v>
      </c>
      <c r="I28" s="20" t="s">
        <v>275</v>
      </c>
      <c r="J28" s="21" t="s">
        <v>276</v>
      </c>
      <c r="K28" s="68" t="s">
        <v>36</v>
      </c>
      <c r="L28" s="68" t="s">
        <v>36</v>
      </c>
      <c r="M28" s="68" t="s">
        <v>36</v>
      </c>
      <c r="N28" s="23" t="s">
        <v>277</v>
      </c>
      <c r="O28" s="36" t="s">
        <v>278</v>
      </c>
      <c r="P28" s="41">
        <v>1</v>
      </c>
      <c r="Q28" s="80" t="s">
        <v>279</v>
      </c>
      <c r="R28" s="37" t="s">
        <v>280</v>
      </c>
      <c r="S28" s="46" t="s">
        <v>281</v>
      </c>
      <c r="T28" s="29" t="s">
        <v>282</v>
      </c>
      <c r="U28" s="45" t="s">
        <v>283</v>
      </c>
      <c r="V28" s="81"/>
      <c r="W28" s="32"/>
      <c r="X28" s="33">
        <v>0.25</v>
      </c>
      <c r="Y28" s="156" t="s">
        <v>619</v>
      </c>
      <c r="Z28" s="36" t="s">
        <v>693</v>
      </c>
      <c r="AA28" s="41">
        <v>1</v>
      </c>
      <c r="AB28" s="58" t="s">
        <v>657</v>
      </c>
      <c r="AC28" s="36" t="s">
        <v>694</v>
      </c>
      <c r="AD28" s="46" t="s">
        <v>695</v>
      </c>
      <c r="AE28" s="29" t="s">
        <v>282</v>
      </c>
      <c r="AF28" s="77" t="s">
        <v>863</v>
      </c>
      <c r="AG28" s="20" t="s">
        <v>267</v>
      </c>
      <c r="AH28" s="29" t="s">
        <v>267</v>
      </c>
      <c r="AI28" s="79" t="s">
        <v>769</v>
      </c>
      <c r="AJ28" s="70" t="s">
        <v>821</v>
      </c>
      <c r="AK28" s="184">
        <v>0.41499999999999998</v>
      </c>
      <c r="AL28" s="168" t="s">
        <v>901</v>
      </c>
      <c r="AM28" s="199">
        <v>1</v>
      </c>
      <c r="AN28" s="117" t="s">
        <v>887</v>
      </c>
      <c r="AO28" s="21" t="s">
        <v>981</v>
      </c>
      <c r="AP28" s="232" t="s">
        <v>980</v>
      </c>
      <c r="AQ28" s="20" t="s">
        <v>767</v>
      </c>
      <c r="AR28" s="31"/>
      <c r="AS28" s="70"/>
      <c r="AT28" s="52"/>
    </row>
    <row r="29" spans="1:46" ht="409.5" x14ac:dyDescent="0.2">
      <c r="A29" s="268"/>
      <c r="B29" s="270"/>
      <c r="C29" s="18" t="s">
        <v>173</v>
      </c>
      <c r="D29" s="19" t="s">
        <v>236</v>
      </c>
      <c r="E29" s="190" t="s">
        <v>284</v>
      </c>
      <c r="F29" s="21" t="s">
        <v>285</v>
      </c>
      <c r="G29" s="21" t="s">
        <v>286</v>
      </c>
      <c r="H29" s="20" t="s">
        <v>287</v>
      </c>
      <c r="I29" s="20" t="s">
        <v>288</v>
      </c>
      <c r="J29" s="20" t="s">
        <v>289</v>
      </c>
      <c r="K29" s="68" t="s">
        <v>36</v>
      </c>
      <c r="L29" s="68" t="s">
        <v>210</v>
      </c>
      <c r="M29" s="68"/>
      <c r="N29" s="23" t="s">
        <v>290</v>
      </c>
      <c r="O29" s="36" t="s">
        <v>291</v>
      </c>
      <c r="P29" s="41">
        <v>1</v>
      </c>
      <c r="Q29" s="58" t="s">
        <v>292</v>
      </c>
      <c r="R29" s="36" t="s">
        <v>291</v>
      </c>
      <c r="S29" s="46" t="s">
        <v>293</v>
      </c>
      <c r="T29" s="29" t="s">
        <v>61</v>
      </c>
      <c r="U29" s="45" t="s">
        <v>188</v>
      </c>
      <c r="V29" s="45" t="s">
        <v>188</v>
      </c>
      <c r="W29" s="66" t="s">
        <v>188</v>
      </c>
      <c r="X29" s="82">
        <v>1</v>
      </c>
      <c r="Y29" s="158" t="s">
        <v>294</v>
      </c>
      <c r="Z29" s="36" t="s">
        <v>696</v>
      </c>
      <c r="AA29" s="20" t="s">
        <v>61</v>
      </c>
      <c r="AB29" s="80" t="s">
        <v>293</v>
      </c>
      <c r="AC29" s="36" t="s">
        <v>696</v>
      </c>
      <c r="AD29" s="46" t="s">
        <v>293</v>
      </c>
      <c r="AE29" s="29" t="s">
        <v>61</v>
      </c>
      <c r="AF29" s="36" t="s">
        <v>696</v>
      </c>
      <c r="AG29" s="20" t="s">
        <v>61</v>
      </c>
      <c r="AH29" s="80" t="s">
        <v>293</v>
      </c>
      <c r="AI29" s="79" t="s">
        <v>767</v>
      </c>
      <c r="AJ29" s="70" t="s">
        <v>797</v>
      </c>
      <c r="AK29" s="184">
        <v>1</v>
      </c>
      <c r="AL29" s="212" t="s">
        <v>797</v>
      </c>
      <c r="AM29" s="213">
        <v>1</v>
      </c>
      <c r="AN29" s="214" t="s">
        <v>952</v>
      </c>
      <c r="AO29" s="225" t="s">
        <v>797</v>
      </c>
      <c r="AP29" s="227" t="s">
        <v>952</v>
      </c>
      <c r="AQ29" s="20" t="s">
        <v>767</v>
      </c>
      <c r="AR29" s="31"/>
      <c r="AS29" s="70"/>
      <c r="AT29" s="52"/>
    </row>
    <row r="30" spans="1:46" ht="264" x14ac:dyDescent="0.2">
      <c r="A30" s="268"/>
      <c r="B30" s="270"/>
      <c r="C30" s="18" t="s">
        <v>173</v>
      </c>
      <c r="D30" s="19" t="s">
        <v>236</v>
      </c>
      <c r="E30" s="190" t="s">
        <v>295</v>
      </c>
      <c r="F30" s="21" t="s">
        <v>296</v>
      </c>
      <c r="G30" s="21" t="s">
        <v>297</v>
      </c>
      <c r="H30" s="20" t="s">
        <v>298</v>
      </c>
      <c r="I30" s="20" t="s">
        <v>299</v>
      </c>
      <c r="J30" s="21" t="s">
        <v>300</v>
      </c>
      <c r="K30" s="68" t="s">
        <v>36</v>
      </c>
      <c r="L30" s="68"/>
      <c r="M30" s="68"/>
      <c r="N30" s="23" t="s">
        <v>301</v>
      </c>
      <c r="O30" s="36" t="s">
        <v>302</v>
      </c>
      <c r="P30" s="41">
        <v>1</v>
      </c>
      <c r="Q30" s="26" t="s">
        <v>303</v>
      </c>
      <c r="R30" s="37" t="s">
        <v>304</v>
      </c>
      <c r="S30" s="46" t="s">
        <v>305</v>
      </c>
      <c r="T30" s="29" t="s">
        <v>61</v>
      </c>
      <c r="U30" s="45" t="s">
        <v>188</v>
      </c>
      <c r="V30" s="45" t="s">
        <v>188</v>
      </c>
      <c r="W30" s="66" t="s">
        <v>188</v>
      </c>
      <c r="X30" s="33">
        <v>1</v>
      </c>
      <c r="Y30" s="157" t="s">
        <v>306</v>
      </c>
      <c r="Z30" s="36" t="s">
        <v>696</v>
      </c>
      <c r="AA30" s="20" t="s">
        <v>61</v>
      </c>
      <c r="AB30" s="80" t="s">
        <v>305</v>
      </c>
      <c r="AC30" s="36" t="s">
        <v>696</v>
      </c>
      <c r="AD30" s="46" t="s">
        <v>305</v>
      </c>
      <c r="AE30" s="29" t="s">
        <v>61</v>
      </c>
      <c r="AF30" s="36" t="s">
        <v>696</v>
      </c>
      <c r="AG30" s="20" t="s">
        <v>61</v>
      </c>
      <c r="AH30" s="80" t="s">
        <v>305</v>
      </c>
      <c r="AI30" s="79" t="s">
        <v>767</v>
      </c>
      <c r="AJ30" s="70" t="s">
        <v>797</v>
      </c>
      <c r="AK30" s="184">
        <v>1</v>
      </c>
      <c r="AL30" s="212" t="s">
        <v>797</v>
      </c>
      <c r="AM30" s="213">
        <v>1</v>
      </c>
      <c r="AN30" s="214" t="s">
        <v>953</v>
      </c>
      <c r="AO30" s="225" t="s">
        <v>797</v>
      </c>
      <c r="AP30" s="227" t="s">
        <v>953</v>
      </c>
      <c r="AQ30" s="20" t="s">
        <v>767</v>
      </c>
      <c r="AR30" s="31"/>
      <c r="AS30" s="70"/>
      <c r="AT30" s="52"/>
    </row>
    <row r="31" spans="1:46" ht="300" x14ac:dyDescent="0.2">
      <c r="A31" s="268"/>
      <c r="B31" s="270"/>
      <c r="C31" s="18" t="s">
        <v>173</v>
      </c>
      <c r="D31" s="19" t="s">
        <v>236</v>
      </c>
      <c r="E31" s="190" t="s">
        <v>307</v>
      </c>
      <c r="F31" s="21" t="s">
        <v>308</v>
      </c>
      <c r="G31" s="21" t="s">
        <v>309</v>
      </c>
      <c r="H31" s="20" t="s">
        <v>310</v>
      </c>
      <c r="I31" s="20" t="s">
        <v>311</v>
      </c>
      <c r="J31" s="21" t="s">
        <v>312</v>
      </c>
      <c r="K31" s="68" t="s">
        <v>36</v>
      </c>
      <c r="L31" s="20"/>
      <c r="M31" s="20"/>
      <c r="N31" s="23" t="s">
        <v>313</v>
      </c>
      <c r="O31" s="36" t="s">
        <v>314</v>
      </c>
      <c r="P31" s="41">
        <v>1</v>
      </c>
      <c r="Q31" s="58" t="s">
        <v>315</v>
      </c>
      <c r="R31" s="36" t="s">
        <v>314</v>
      </c>
      <c r="S31" s="46" t="s">
        <v>316</v>
      </c>
      <c r="T31" s="29" t="s">
        <v>61</v>
      </c>
      <c r="U31" s="45" t="s">
        <v>188</v>
      </c>
      <c r="V31" s="45" t="s">
        <v>188</v>
      </c>
      <c r="W31" s="66" t="s">
        <v>188</v>
      </c>
      <c r="X31" s="33">
        <v>1</v>
      </c>
      <c r="Y31" s="157" t="s">
        <v>620</v>
      </c>
      <c r="Z31" s="36" t="s">
        <v>696</v>
      </c>
      <c r="AA31" s="20" t="s">
        <v>61</v>
      </c>
      <c r="AB31" s="80" t="s">
        <v>316</v>
      </c>
      <c r="AC31" s="36" t="s">
        <v>696</v>
      </c>
      <c r="AD31" s="46" t="s">
        <v>316</v>
      </c>
      <c r="AE31" s="29" t="s">
        <v>61</v>
      </c>
      <c r="AF31" s="36" t="s">
        <v>696</v>
      </c>
      <c r="AG31" s="20" t="s">
        <v>61</v>
      </c>
      <c r="AH31" s="80" t="s">
        <v>316</v>
      </c>
      <c r="AI31" s="79" t="s">
        <v>767</v>
      </c>
      <c r="AJ31" s="70" t="s">
        <v>797</v>
      </c>
      <c r="AK31" s="184">
        <v>1</v>
      </c>
      <c r="AL31" s="212" t="s">
        <v>797</v>
      </c>
      <c r="AM31" s="213">
        <v>1</v>
      </c>
      <c r="AN31" s="214" t="s">
        <v>954</v>
      </c>
      <c r="AO31" s="225" t="s">
        <v>797</v>
      </c>
      <c r="AP31" s="227" t="s">
        <v>954</v>
      </c>
      <c r="AQ31" s="20" t="s">
        <v>767</v>
      </c>
      <c r="AR31" s="31"/>
      <c r="AS31" s="70"/>
      <c r="AT31" s="52"/>
    </row>
    <row r="32" spans="1:46" ht="409.5" x14ac:dyDescent="0.2">
      <c r="A32" s="268"/>
      <c r="B32" s="270"/>
      <c r="C32" s="83" t="s">
        <v>173</v>
      </c>
      <c r="D32" s="19" t="s">
        <v>317</v>
      </c>
      <c r="E32" s="190" t="s">
        <v>318</v>
      </c>
      <c r="F32" s="21" t="s">
        <v>319</v>
      </c>
      <c r="G32" s="28" t="s">
        <v>320</v>
      </c>
      <c r="H32" s="25" t="s">
        <v>321</v>
      </c>
      <c r="I32" s="25" t="s">
        <v>322</v>
      </c>
      <c r="J32" s="84" t="s">
        <v>323</v>
      </c>
      <c r="K32" s="85" t="s">
        <v>36</v>
      </c>
      <c r="L32" s="85" t="s">
        <v>36</v>
      </c>
      <c r="M32" s="85" t="s">
        <v>36</v>
      </c>
      <c r="N32" s="86" t="s">
        <v>324</v>
      </c>
      <c r="O32" s="36" t="s">
        <v>325</v>
      </c>
      <c r="P32" s="65" t="s">
        <v>326</v>
      </c>
      <c r="Q32" s="58" t="s">
        <v>327</v>
      </c>
      <c r="R32" s="36" t="s">
        <v>328</v>
      </c>
      <c r="S32" s="51" t="s">
        <v>329</v>
      </c>
      <c r="T32" s="47" t="s">
        <v>254</v>
      </c>
      <c r="U32" s="38" t="s">
        <v>330</v>
      </c>
      <c r="V32" s="87" t="s">
        <v>331</v>
      </c>
      <c r="W32" s="88" t="s">
        <v>332</v>
      </c>
      <c r="X32" s="33">
        <v>0.33</v>
      </c>
      <c r="Y32" s="157" t="s">
        <v>632</v>
      </c>
      <c r="Z32" s="36" t="s">
        <v>697</v>
      </c>
      <c r="AA32" s="65">
        <v>0.5</v>
      </c>
      <c r="AB32" s="26" t="s">
        <v>698</v>
      </c>
      <c r="AC32" s="36" t="s">
        <v>699</v>
      </c>
      <c r="AD32" s="123" t="s">
        <v>700</v>
      </c>
      <c r="AE32" s="47" t="s">
        <v>645</v>
      </c>
      <c r="AF32" s="77" t="s">
        <v>811</v>
      </c>
      <c r="AG32" s="41">
        <v>0.75</v>
      </c>
      <c r="AH32" s="29"/>
      <c r="AI32" s="79" t="s">
        <v>767</v>
      </c>
      <c r="AJ32" s="70" t="s">
        <v>817</v>
      </c>
      <c r="AK32" s="184">
        <v>0.66</v>
      </c>
      <c r="AL32" s="225" t="s">
        <v>982</v>
      </c>
      <c r="AM32" s="228">
        <v>1</v>
      </c>
      <c r="AN32" s="228" t="s">
        <v>985</v>
      </c>
      <c r="AO32" s="21" t="s">
        <v>983</v>
      </c>
      <c r="AP32" s="235" t="s">
        <v>984</v>
      </c>
      <c r="AQ32" s="41" t="s">
        <v>767</v>
      </c>
      <c r="AR32" s="31"/>
      <c r="AS32" s="70"/>
      <c r="AT32" s="52"/>
    </row>
    <row r="33" spans="1:46" ht="324" x14ac:dyDescent="0.2">
      <c r="A33" s="267" t="s">
        <v>333</v>
      </c>
      <c r="B33" s="269" t="s">
        <v>334</v>
      </c>
      <c r="C33" s="18" t="s">
        <v>335</v>
      </c>
      <c r="D33" s="19" t="s">
        <v>336</v>
      </c>
      <c r="E33" s="190" t="s">
        <v>337</v>
      </c>
      <c r="F33" s="21" t="s">
        <v>338</v>
      </c>
      <c r="G33" s="21" t="s">
        <v>339</v>
      </c>
      <c r="H33" s="20" t="s">
        <v>340</v>
      </c>
      <c r="I33" s="20" t="s">
        <v>341</v>
      </c>
      <c r="J33" s="21" t="s">
        <v>342</v>
      </c>
      <c r="K33" s="20" t="s">
        <v>36</v>
      </c>
      <c r="L33" s="20" t="s">
        <v>36</v>
      </c>
      <c r="M33" s="20" t="s">
        <v>36</v>
      </c>
      <c r="N33" s="23" t="s">
        <v>343</v>
      </c>
      <c r="O33" s="36" t="s">
        <v>344</v>
      </c>
      <c r="P33" s="89">
        <v>19</v>
      </c>
      <c r="Q33" s="58" t="s">
        <v>345</v>
      </c>
      <c r="R33" s="37" t="s">
        <v>346</v>
      </c>
      <c r="S33" s="51" t="s">
        <v>347</v>
      </c>
      <c r="T33" s="47" t="s">
        <v>61</v>
      </c>
      <c r="U33" s="38" t="s">
        <v>348</v>
      </c>
      <c r="V33" s="90">
        <v>0.19</v>
      </c>
      <c r="W33" s="60" t="s">
        <v>345</v>
      </c>
      <c r="X33" s="33">
        <v>1</v>
      </c>
      <c r="Y33" s="50" t="s">
        <v>349</v>
      </c>
      <c r="Z33" s="36" t="s">
        <v>701</v>
      </c>
      <c r="AA33" s="89">
        <f>26+19</f>
        <v>45</v>
      </c>
      <c r="AB33" s="58" t="s">
        <v>657</v>
      </c>
      <c r="AC33" s="36" t="s">
        <v>702</v>
      </c>
      <c r="AD33" s="42" t="s">
        <v>703</v>
      </c>
      <c r="AE33" s="47" t="s">
        <v>61</v>
      </c>
      <c r="AF33" s="77" t="s">
        <v>838</v>
      </c>
      <c r="AG33" s="20" t="s">
        <v>267</v>
      </c>
      <c r="AH33" s="29" t="s">
        <v>267</v>
      </c>
      <c r="AI33" s="79" t="s">
        <v>767</v>
      </c>
      <c r="AJ33" s="70" t="s">
        <v>857</v>
      </c>
      <c r="AK33" s="184">
        <v>1</v>
      </c>
      <c r="AL33" s="168" t="s">
        <v>986</v>
      </c>
      <c r="AM33" s="200" t="s">
        <v>39</v>
      </c>
      <c r="AN33" s="117"/>
      <c r="AO33" s="21" t="s">
        <v>987</v>
      </c>
      <c r="AP33" s="235" t="s">
        <v>988</v>
      </c>
      <c r="AQ33" s="41" t="s">
        <v>767</v>
      </c>
      <c r="AR33" s="31"/>
      <c r="AS33" s="70"/>
      <c r="AT33" s="52"/>
    </row>
    <row r="34" spans="1:46" ht="409.5" x14ac:dyDescent="0.2">
      <c r="A34" s="268"/>
      <c r="B34" s="270"/>
      <c r="C34" s="18" t="s">
        <v>335</v>
      </c>
      <c r="D34" s="19" t="s">
        <v>350</v>
      </c>
      <c r="E34" s="190" t="s">
        <v>351</v>
      </c>
      <c r="F34" s="21" t="s">
        <v>352</v>
      </c>
      <c r="G34" s="21" t="s">
        <v>353</v>
      </c>
      <c r="H34" s="20" t="s">
        <v>354</v>
      </c>
      <c r="I34" s="20" t="s">
        <v>355</v>
      </c>
      <c r="J34" s="21" t="s">
        <v>356</v>
      </c>
      <c r="K34" s="20" t="s">
        <v>36</v>
      </c>
      <c r="L34" s="20" t="s">
        <v>36</v>
      </c>
      <c r="M34" s="20" t="s">
        <v>36</v>
      </c>
      <c r="N34" s="23" t="s">
        <v>343</v>
      </c>
      <c r="O34" s="36" t="s">
        <v>357</v>
      </c>
      <c r="P34" s="65">
        <v>0.9</v>
      </c>
      <c r="Q34" s="58" t="s">
        <v>358</v>
      </c>
      <c r="R34" s="37" t="s">
        <v>359</v>
      </c>
      <c r="S34" s="46" t="s">
        <v>360</v>
      </c>
      <c r="T34" s="47" t="s">
        <v>361</v>
      </c>
      <c r="U34" s="38" t="s">
        <v>362</v>
      </c>
      <c r="V34" s="52">
        <v>0.9</v>
      </c>
      <c r="W34" s="60" t="s">
        <v>358</v>
      </c>
      <c r="X34" s="33">
        <v>0</v>
      </c>
      <c r="Y34" s="50" t="s">
        <v>621</v>
      </c>
      <c r="Z34" s="36" t="s">
        <v>704</v>
      </c>
      <c r="AA34" s="65">
        <v>0.9</v>
      </c>
      <c r="AB34" s="58" t="s">
        <v>657</v>
      </c>
      <c r="AC34" s="36" t="s">
        <v>705</v>
      </c>
      <c r="AD34" s="115" t="s">
        <v>706</v>
      </c>
      <c r="AE34" s="47" t="s">
        <v>645</v>
      </c>
      <c r="AF34" s="77" t="s">
        <v>838</v>
      </c>
      <c r="AG34" s="20" t="s">
        <v>267</v>
      </c>
      <c r="AH34" s="29" t="s">
        <v>267</v>
      </c>
      <c r="AI34" s="79" t="s">
        <v>768</v>
      </c>
      <c r="AJ34" s="70" t="s">
        <v>858</v>
      </c>
      <c r="AK34" s="184">
        <v>0</v>
      </c>
      <c r="AL34" s="168" t="s">
        <v>893</v>
      </c>
      <c r="AM34" s="201">
        <v>0.9</v>
      </c>
      <c r="AN34" s="117" t="s">
        <v>887</v>
      </c>
      <c r="AO34" s="21" t="s">
        <v>989</v>
      </c>
      <c r="AP34" s="232" t="s">
        <v>990</v>
      </c>
      <c r="AQ34" s="41" t="s">
        <v>767</v>
      </c>
      <c r="AR34" s="31"/>
      <c r="AS34" s="70"/>
      <c r="AT34" s="52"/>
    </row>
    <row r="35" spans="1:46" ht="408" x14ac:dyDescent="0.2">
      <c r="A35" s="268"/>
      <c r="B35" s="270"/>
      <c r="C35" s="18" t="s">
        <v>335</v>
      </c>
      <c r="D35" s="19" t="s">
        <v>363</v>
      </c>
      <c r="E35" s="190" t="s">
        <v>364</v>
      </c>
      <c r="F35" s="21" t="s">
        <v>365</v>
      </c>
      <c r="G35" s="21" t="s">
        <v>366</v>
      </c>
      <c r="H35" s="20" t="s">
        <v>367</v>
      </c>
      <c r="I35" s="20" t="s">
        <v>368</v>
      </c>
      <c r="J35" s="21" t="s">
        <v>369</v>
      </c>
      <c r="K35" s="20" t="s">
        <v>36</v>
      </c>
      <c r="L35" s="20" t="s">
        <v>36</v>
      </c>
      <c r="M35" s="20" t="s">
        <v>36</v>
      </c>
      <c r="N35" s="23" t="s">
        <v>343</v>
      </c>
      <c r="O35" s="36" t="s">
        <v>370</v>
      </c>
      <c r="P35" s="89">
        <v>13</v>
      </c>
      <c r="Q35" s="58" t="s">
        <v>371</v>
      </c>
      <c r="R35" s="37" t="s">
        <v>372</v>
      </c>
      <c r="S35" s="46" t="s">
        <v>373</v>
      </c>
      <c r="T35" s="47" t="s">
        <v>374</v>
      </c>
      <c r="U35" s="38" t="s">
        <v>375</v>
      </c>
      <c r="V35" s="91">
        <v>13</v>
      </c>
      <c r="W35" s="60" t="s">
        <v>371</v>
      </c>
      <c r="X35" s="33">
        <v>0.56599999999999995</v>
      </c>
      <c r="Y35" s="50" t="s">
        <v>627</v>
      </c>
      <c r="Z35" s="36" t="s">
        <v>707</v>
      </c>
      <c r="AA35" s="89">
        <v>13</v>
      </c>
      <c r="AB35" s="58" t="s">
        <v>657</v>
      </c>
      <c r="AC35" s="36" t="s">
        <v>708</v>
      </c>
      <c r="AD35" s="46" t="s">
        <v>709</v>
      </c>
      <c r="AE35" s="47" t="s">
        <v>710</v>
      </c>
      <c r="AF35" s="77" t="s">
        <v>838</v>
      </c>
      <c r="AG35" s="20" t="s">
        <v>267</v>
      </c>
      <c r="AH35" s="29" t="s">
        <v>267</v>
      </c>
      <c r="AI35" s="79" t="s">
        <v>767</v>
      </c>
      <c r="AJ35" s="70" t="s">
        <v>859</v>
      </c>
      <c r="AK35" s="184">
        <v>0.9</v>
      </c>
      <c r="AL35" s="168" t="s">
        <v>894</v>
      </c>
      <c r="AM35" s="200">
        <v>6</v>
      </c>
      <c r="AN35" s="117" t="s">
        <v>887</v>
      </c>
      <c r="AO35" s="21" t="s">
        <v>991</v>
      </c>
      <c r="AP35" s="232" t="s">
        <v>992</v>
      </c>
      <c r="AQ35" s="41" t="s">
        <v>767</v>
      </c>
      <c r="AR35" s="31"/>
      <c r="AS35" s="70"/>
      <c r="AT35" s="52"/>
    </row>
    <row r="36" spans="1:46" ht="409.5" x14ac:dyDescent="0.2">
      <c r="A36" s="268"/>
      <c r="B36" s="270"/>
      <c r="C36" s="18" t="s">
        <v>335</v>
      </c>
      <c r="D36" s="19" t="s">
        <v>376</v>
      </c>
      <c r="E36" s="190" t="s">
        <v>377</v>
      </c>
      <c r="F36" s="21" t="s">
        <v>378</v>
      </c>
      <c r="G36" s="21" t="s">
        <v>379</v>
      </c>
      <c r="H36" s="20" t="s">
        <v>380</v>
      </c>
      <c r="I36" s="20" t="s">
        <v>381</v>
      </c>
      <c r="J36" s="21" t="s">
        <v>382</v>
      </c>
      <c r="K36" s="20" t="s">
        <v>36</v>
      </c>
      <c r="L36" s="20" t="s">
        <v>36</v>
      </c>
      <c r="M36" s="20" t="s">
        <v>36</v>
      </c>
      <c r="N36" s="23" t="s">
        <v>343</v>
      </c>
      <c r="O36" s="36" t="s">
        <v>383</v>
      </c>
      <c r="P36" s="41">
        <v>1</v>
      </c>
      <c r="Q36" s="92" t="s">
        <v>384</v>
      </c>
      <c r="R36" s="37" t="s">
        <v>385</v>
      </c>
      <c r="S36" s="46" t="s">
        <v>386</v>
      </c>
      <c r="T36" s="47" t="s">
        <v>387</v>
      </c>
      <c r="U36" s="38" t="s">
        <v>388</v>
      </c>
      <c r="V36" s="90">
        <v>1</v>
      </c>
      <c r="W36" s="44" t="s">
        <v>389</v>
      </c>
      <c r="X36" s="33">
        <v>0.25</v>
      </c>
      <c r="Y36" s="50" t="s">
        <v>628</v>
      </c>
      <c r="Z36" s="36" t="s">
        <v>711</v>
      </c>
      <c r="AA36" s="41">
        <v>1</v>
      </c>
      <c r="AB36" s="58" t="s">
        <v>712</v>
      </c>
      <c r="AC36" s="36" t="s">
        <v>713</v>
      </c>
      <c r="AD36" s="46" t="s">
        <v>714</v>
      </c>
      <c r="AE36" s="29" t="s">
        <v>715</v>
      </c>
      <c r="AF36" s="77" t="s">
        <v>838</v>
      </c>
      <c r="AG36" s="20" t="s">
        <v>267</v>
      </c>
      <c r="AH36" s="29" t="s">
        <v>267</v>
      </c>
      <c r="AI36" s="79" t="s">
        <v>769</v>
      </c>
      <c r="AJ36" s="70" t="s">
        <v>860</v>
      </c>
      <c r="AK36" s="184">
        <v>0.41</v>
      </c>
      <c r="AL36" s="168" t="s">
        <v>895</v>
      </c>
      <c r="AM36" s="199">
        <v>1</v>
      </c>
      <c r="AN36" s="117" t="s">
        <v>887</v>
      </c>
      <c r="AO36" s="21" t="s">
        <v>993</v>
      </c>
      <c r="AP36" s="232" t="s">
        <v>994</v>
      </c>
      <c r="AQ36" s="20" t="s">
        <v>767</v>
      </c>
      <c r="AR36" s="31"/>
      <c r="AS36" s="70"/>
      <c r="AT36" s="52"/>
    </row>
    <row r="37" spans="1:46" ht="409.5" x14ac:dyDescent="0.2">
      <c r="A37" s="268"/>
      <c r="B37" s="270"/>
      <c r="C37" s="18" t="s">
        <v>335</v>
      </c>
      <c r="D37" s="19" t="s">
        <v>390</v>
      </c>
      <c r="E37" s="190" t="s">
        <v>391</v>
      </c>
      <c r="F37" s="21" t="s">
        <v>392</v>
      </c>
      <c r="G37" s="21" t="s">
        <v>393</v>
      </c>
      <c r="H37" s="20" t="s">
        <v>394</v>
      </c>
      <c r="I37" s="20" t="s">
        <v>395</v>
      </c>
      <c r="J37" s="21" t="s">
        <v>396</v>
      </c>
      <c r="K37" s="20" t="s">
        <v>36</v>
      </c>
      <c r="L37" s="20" t="s">
        <v>36</v>
      </c>
      <c r="M37" s="20" t="s">
        <v>36</v>
      </c>
      <c r="N37" s="23" t="s">
        <v>343</v>
      </c>
      <c r="O37" s="36" t="s">
        <v>397</v>
      </c>
      <c r="P37" s="41">
        <v>0.95</v>
      </c>
      <c r="Q37" s="58" t="s">
        <v>398</v>
      </c>
      <c r="R37" s="37" t="s">
        <v>399</v>
      </c>
      <c r="S37" s="42" t="s">
        <v>400</v>
      </c>
      <c r="T37" s="47" t="s">
        <v>401</v>
      </c>
      <c r="U37" s="38" t="s">
        <v>402</v>
      </c>
      <c r="V37" s="90">
        <v>0.95</v>
      </c>
      <c r="W37" s="60" t="s">
        <v>398</v>
      </c>
      <c r="X37" s="33">
        <v>0.3</v>
      </c>
      <c r="Y37" s="50" t="s">
        <v>622</v>
      </c>
      <c r="Z37" s="36" t="s">
        <v>716</v>
      </c>
      <c r="AA37" s="41">
        <v>0.95</v>
      </c>
      <c r="AB37" s="117" t="s">
        <v>657</v>
      </c>
      <c r="AC37" s="36" t="s">
        <v>717</v>
      </c>
      <c r="AD37" s="42" t="s">
        <v>718</v>
      </c>
      <c r="AE37" s="47" t="s">
        <v>719</v>
      </c>
      <c r="AF37" s="77" t="s">
        <v>838</v>
      </c>
      <c r="AG37" s="20" t="s">
        <v>267</v>
      </c>
      <c r="AH37" s="29" t="s">
        <v>267</v>
      </c>
      <c r="AI37" s="79" t="s">
        <v>769</v>
      </c>
      <c r="AJ37" s="70" t="s">
        <v>861</v>
      </c>
      <c r="AK37" s="184">
        <v>0.47</v>
      </c>
      <c r="AL37" s="168" t="s">
        <v>896</v>
      </c>
      <c r="AM37" s="199">
        <v>0.95</v>
      </c>
      <c r="AN37" s="117" t="s">
        <v>887</v>
      </c>
      <c r="AO37" s="21" t="s">
        <v>996</v>
      </c>
      <c r="AP37" s="235" t="s">
        <v>995</v>
      </c>
      <c r="AQ37" s="41" t="s">
        <v>767</v>
      </c>
      <c r="AR37" s="31"/>
      <c r="AS37" s="70"/>
      <c r="AT37" s="52"/>
    </row>
    <row r="38" spans="1:46" ht="409.6" thickBot="1" x14ac:dyDescent="0.25">
      <c r="A38" s="278"/>
      <c r="B38" s="271"/>
      <c r="C38" s="18" t="s">
        <v>335</v>
      </c>
      <c r="D38" s="19" t="s">
        <v>390</v>
      </c>
      <c r="E38" s="190" t="s">
        <v>403</v>
      </c>
      <c r="F38" s="21" t="s">
        <v>404</v>
      </c>
      <c r="G38" s="21" t="s">
        <v>405</v>
      </c>
      <c r="H38" s="20" t="s">
        <v>406</v>
      </c>
      <c r="I38" s="20" t="s">
        <v>407</v>
      </c>
      <c r="J38" s="21" t="s">
        <v>408</v>
      </c>
      <c r="K38" s="20" t="s">
        <v>229</v>
      </c>
      <c r="L38" s="20" t="s">
        <v>229</v>
      </c>
      <c r="M38" s="20" t="s">
        <v>36</v>
      </c>
      <c r="N38" s="23" t="s">
        <v>409</v>
      </c>
      <c r="O38" s="36" t="s">
        <v>410</v>
      </c>
      <c r="P38" s="41">
        <v>1</v>
      </c>
      <c r="Q38" s="80" t="s">
        <v>411</v>
      </c>
      <c r="R38" s="37" t="s">
        <v>412</v>
      </c>
      <c r="S38" s="46" t="s">
        <v>413</v>
      </c>
      <c r="T38" s="29" t="s">
        <v>254</v>
      </c>
      <c r="U38" s="38" t="s">
        <v>414</v>
      </c>
      <c r="V38" s="90">
        <v>1</v>
      </c>
      <c r="W38" s="60" t="s">
        <v>411</v>
      </c>
      <c r="X38" s="33">
        <v>0.25</v>
      </c>
      <c r="Y38" s="50" t="s">
        <v>415</v>
      </c>
      <c r="Z38" s="36" t="s">
        <v>720</v>
      </c>
      <c r="AA38" s="41">
        <v>1</v>
      </c>
      <c r="AB38" s="117" t="s">
        <v>657</v>
      </c>
      <c r="AC38" s="36" t="s">
        <v>721</v>
      </c>
      <c r="AD38" s="46" t="s">
        <v>722</v>
      </c>
      <c r="AE38" s="29" t="s">
        <v>723</v>
      </c>
      <c r="AF38" s="77" t="s">
        <v>838</v>
      </c>
      <c r="AG38" s="20" t="s">
        <v>267</v>
      </c>
      <c r="AH38" s="29" t="s">
        <v>267</v>
      </c>
      <c r="AI38" s="79" t="s">
        <v>768</v>
      </c>
      <c r="AJ38" s="70" t="s">
        <v>862</v>
      </c>
      <c r="AK38" s="184">
        <v>0.25</v>
      </c>
      <c r="AL38" s="168" t="s">
        <v>897</v>
      </c>
      <c r="AM38" s="199">
        <v>1</v>
      </c>
      <c r="AN38" s="117" t="s">
        <v>887</v>
      </c>
      <c r="AO38" s="168" t="s">
        <v>997</v>
      </c>
      <c r="AP38" s="232" t="s">
        <v>998</v>
      </c>
      <c r="AQ38" s="20" t="s">
        <v>767</v>
      </c>
      <c r="AR38" s="31"/>
      <c r="AS38" s="70"/>
      <c r="AT38" s="52"/>
    </row>
    <row r="39" spans="1:46" ht="360" x14ac:dyDescent="0.2">
      <c r="A39" s="267" t="s">
        <v>416</v>
      </c>
      <c r="B39" s="269" t="s">
        <v>417</v>
      </c>
      <c r="C39" s="18" t="s">
        <v>418</v>
      </c>
      <c r="D39" s="19" t="s">
        <v>419</v>
      </c>
      <c r="E39" s="190" t="s">
        <v>420</v>
      </c>
      <c r="F39" s="21" t="s">
        <v>421</v>
      </c>
      <c r="G39" s="21" t="s">
        <v>422</v>
      </c>
      <c r="H39" s="20" t="s">
        <v>423</v>
      </c>
      <c r="I39" s="20" t="s">
        <v>424</v>
      </c>
      <c r="J39" s="21" t="s">
        <v>425</v>
      </c>
      <c r="K39" s="20" t="s">
        <v>36</v>
      </c>
      <c r="L39" s="20" t="s">
        <v>36</v>
      </c>
      <c r="M39" s="20" t="s">
        <v>36</v>
      </c>
      <c r="N39" s="23" t="s">
        <v>195</v>
      </c>
      <c r="O39" s="36" t="s">
        <v>426</v>
      </c>
      <c r="P39" s="41">
        <f>3/12</f>
        <v>0.25</v>
      </c>
      <c r="Q39" s="36" t="s">
        <v>427</v>
      </c>
      <c r="R39" s="37" t="s">
        <v>428</v>
      </c>
      <c r="S39" s="42" t="s">
        <v>429</v>
      </c>
      <c r="T39" s="29" t="s">
        <v>254</v>
      </c>
      <c r="U39" s="43" t="s">
        <v>254</v>
      </c>
      <c r="V39" s="93" t="s">
        <v>430</v>
      </c>
      <c r="W39" s="94" t="s">
        <v>431</v>
      </c>
      <c r="X39" s="33">
        <v>0.25</v>
      </c>
      <c r="Y39" s="50" t="s">
        <v>432</v>
      </c>
      <c r="Z39" s="36" t="s">
        <v>724</v>
      </c>
      <c r="AA39" s="41">
        <v>0.5</v>
      </c>
      <c r="AB39" s="92" t="s">
        <v>725</v>
      </c>
      <c r="AC39" s="36" t="s">
        <v>428</v>
      </c>
      <c r="AD39" s="123" t="s">
        <v>726</v>
      </c>
      <c r="AE39" s="29" t="s">
        <v>645</v>
      </c>
      <c r="AF39" s="77" t="s">
        <v>832</v>
      </c>
      <c r="AG39" s="41">
        <v>0.67</v>
      </c>
      <c r="AH39" s="29" t="s">
        <v>833</v>
      </c>
      <c r="AI39" s="79" t="s">
        <v>767</v>
      </c>
      <c r="AJ39" s="70" t="s">
        <v>834</v>
      </c>
      <c r="AK39" s="184">
        <v>0.66</v>
      </c>
      <c r="AL39" s="212" t="s">
        <v>955</v>
      </c>
      <c r="AM39" s="213">
        <f>115/115</f>
        <v>1</v>
      </c>
      <c r="AN39" s="218" t="s">
        <v>956</v>
      </c>
      <c r="AO39" s="225" t="s">
        <v>955</v>
      </c>
      <c r="AP39" s="235" t="s">
        <v>956</v>
      </c>
      <c r="AQ39" s="20" t="s">
        <v>767</v>
      </c>
      <c r="AR39" s="31"/>
      <c r="AS39" s="70"/>
      <c r="AT39" s="52"/>
    </row>
    <row r="40" spans="1:46" ht="409.5" x14ac:dyDescent="0.2">
      <c r="A40" s="268"/>
      <c r="B40" s="270"/>
      <c r="C40" s="18" t="s">
        <v>418</v>
      </c>
      <c r="D40" s="19" t="s">
        <v>419</v>
      </c>
      <c r="E40" s="190" t="s">
        <v>433</v>
      </c>
      <c r="F40" s="21" t="s">
        <v>434</v>
      </c>
      <c r="G40" s="21" t="s">
        <v>435</v>
      </c>
      <c r="H40" s="20" t="s">
        <v>436</v>
      </c>
      <c r="I40" s="20" t="s">
        <v>437</v>
      </c>
      <c r="J40" s="21" t="s">
        <v>438</v>
      </c>
      <c r="K40" s="20"/>
      <c r="L40" s="20" t="s">
        <v>36</v>
      </c>
      <c r="M40" s="20" t="s">
        <v>36</v>
      </c>
      <c r="N40" s="23" t="s">
        <v>195</v>
      </c>
      <c r="O40" s="36" t="s">
        <v>86</v>
      </c>
      <c r="P40" s="20" t="s">
        <v>86</v>
      </c>
      <c r="Q40" s="26" t="s">
        <v>86</v>
      </c>
      <c r="R40" s="37" t="s">
        <v>86</v>
      </c>
      <c r="S40" s="21" t="s">
        <v>86</v>
      </c>
      <c r="T40" s="29" t="s">
        <v>86</v>
      </c>
      <c r="U40" s="30" t="s">
        <v>86</v>
      </c>
      <c r="V40" s="63"/>
      <c r="W40" s="64"/>
      <c r="X40" s="33" t="s">
        <v>40</v>
      </c>
      <c r="Y40" s="50" t="s">
        <v>222</v>
      </c>
      <c r="Z40" s="36" t="s">
        <v>727</v>
      </c>
      <c r="AA40" s="41">
        <v>0.5</v>
      </c>
      <c r="AB40" s="119" t="s">
        <v>728</v>
      </c>
      <c r="AC40" s="36" t="s">
        <v>729</v>
      </c>
      <c r="AD40" s="115" t="s">
        <v>730</v>
      </c>
      <c r="AE40" s="47">
        <v>0.5</v>
      </c>
      <c r="AF40" s="36" t="s">
        <v>835</v>
      </c>
      <c r="AG40" s="165" t="s">
        <v>836</v>
      </c>
      <c r="AH40" s="29" t="s">
        <v>728</v>
      </c>
      <c r="AI40" s="79" t="s">
        <v>767</v>
      </c>
      <c r="AJ40" s="70" t="s">
        <v>837</v>
      </c>
      <c r="AK40" s="184">
        <v>0.5</v>
      </c>
      <c r="AL40" s="212" t="s">
        <v>957</v>
      </c>
      <c r="AM40" s="213" t="s">
        <v>958</v>
      </c>
      <c r="AN40" s="216" t="s">
        <v>959</v>
      </c>
      <c r="AO40" s="225" t="s">
        <v>957</v>
      </c>
      <c r="AP40" s="232" t="s">
        <v>959</v>
      </c>
      <c r="AQ40" s="224" t="s">
        <v>767</v>
      </c>
      <c r="AR40" s="31"/>
      <c r="AS40" s="70"/>
      <c r="AT40" s="52"/>
    </row>
    <row r="41" spans="1:46" ht="312" x14ac:dyDescent="0.2">
      <c r="A41" s="268"/>
      <c r="B41" s="270"/>
      <c r="C41" s="18" t="s">
        <v>418</v>
      </c>
      <c r="D41" s="19" t="s">
        <v>419</v>
      </c>
      <c r="E41" s="190" t="s">
        <v>439</v>
      </c>
      <c r="F41" s="21" t="s">
        <v>440</v>
      </c>
      <c r="G41" s="21" t="s">
        <v>441</v>
      </c>
      <c r="H41" s="20" t="s">
        <v>442</v>
      </c>
      <c r="I41" s="22" t="s">
        <v>443</v>
      </c>
      <c r="J41" s="35" t="s">
        <v>444</v>
      </c>
      <c r="K41" s="20"/>
      <c r="L41" s="20"/>
      <c r="M41" s="22" t="s">
        <v>36</v>
      </c>
      <c r="N41" s="23" t="s">
        <v>122</v>
      </c>
      <c r="O41" s="36" t="s">
        <v>38</v>
      </c>
      <c r="P41" s="20" t="s">
        <v>38</v>
      </c>
      <c r="Q41" s="26" t="s">
        <v>38</v>
      </c>
      <c r="R41" s="37" t="s">
        <v>38</v>
      </c>
      <c r="S41" s="21" t="s">
        <v>38</v>
      </c>
      <c r="T41" s="29" t="s">
        <v>38</v>
      </c>
      <c r="U41" s="30" t="s">
        <v>38</v>
      </c>
      <c r="V41" s="63"/>
      <c r="W41" s="64"/>
      <c r="X41" s="33" t="s">
        <v>40</v>
      </c>
      <c r="Y41" s="50" t="s">
        <v>41</v>
      </c>
      <c r="Z41" s="36" t="s">
        <v>38</v>
      </c>
      <c r="AA41" s="21" t="s">
        <v>38</v>
      </c>
      <c r="AB41" s="26" t="s">
        <v>38</v>
      </c>
      <c r="AC41" s="36" t="s">
        <v>38</v>
      </c>
      <c r="AD41" s="21" t="s">
        <v>38</v>
      </c>
      <c r="AE41" s="29" t="s">
        <v>38</v>
      </c>
      <c r="AF41" s="77" t="s">
        <v>38</v>
      </c>
      <c r="AG41" s="20" t="s">
        <v>38</v>
      </c>
      <c r="AH41" s="29" t="s">
        <v>38</v>
      </c>
      <c r="AI41" s="79" t="s">
        <v>828</v>
      </c>
      <c r="AJ41" s="70" t="s">
        <v>38</v>
      </c>
      <c r="AK41" s="184">
        <v>0</v>
      </c>
      <c r="AL41" s="36"/>
      <c r="AM41" s="20"/>
      <c r="AN41" s="26"/>
      <c r="AO41" s="21" t="s">
        <v>1000</v>
      </c>
      <c r="AP41" s="21"/>
      <c r="AQ41" s="20" t="s">
        <v>1001</v>
      </c>
      <c r="AR41" s="31"/>
      <c r="AS41" s="70"/>
      <c r="AT41" s="52"/>
    </row>
    <row r="42" spans="1:46" ht="409.5" x14ac:dyDescent="0.2">
      <c r="A42" s="268"/>
      <c r="B42" s="270"/>
      <c r="C42" s="18" t="s">
        <v>418</v>
      </c>
      <c r="D42" s="19" t="s">
        <v>445</v>
      </c>
      <c r="E42" s="190" t="s">
        <v>446</v>
      </c>
      <c r="F42" s="21" t="s">
        <v>447</v>
      </c>
      <c r="G42" s="21" t="s">
        <v>448</v>
      </c>
      <c r="H42" s="20" t="s">
        <v>449</v>
      </c>
      <c r="I42" s="20" t="s">
        <v>450</v>
      </c>
      <c r="J42" s="21" t="s">
        <v>451</v>
      </c>
      <c r="K42" s="20" t="s">
        <v>36</v>
      </c>
      <c r="L42" s="20" t="s">
        <v>36</v>
      </c>
      <c r="M42" s="20" t="s">
        <v>36</v>
      </c>
      <c r="N42" s="23" t="s">
        <v>343</v>
      </c>
      <c r="O42" s="95" t="s">
        <v>452</v>
      </c>
      <c r="P42" s="41">
        <v>1</v>
      </c>
      <c r="Q42" s="92" t="s">
        <v>453</v>
      </c>
      <c r="R42" s="37" t="s">
        <v>454</v>
      </c>
      <c r="S42" s="42" t="s">
        <v>455</v>
      </c>
      <c r="T42" s="29" t="s">
        <v>456</v>
      </c>
      <c r="U42" s="43" t="s">
        <v>456</v>
      </c>
      <c r="V42" s="70"/>
      <c r="W42" s="70"/>
      <c r="X42" s="33">
        <v>0.33</v>
      </c>
      <c r="Y42" s="50" t="s">
        <v>623</v>
      </c>
      <c r="Z42" s="36" t="s">
        <v>731</v>
      </c>
      <c r="AA42" s="41">
        <v>1</v>
      </c>
      <c r="AB42" s="58" t="s">
        <v>712</v>
      </c>
      <c r="AC42" s="36" t="s">
        <v>732</v>
      </c>
      <c r="AD42" s="42" t="s">
        <v>733</v>
      </c>
      <c r="AE42" s="29" t="s">
        <v>456</v>
      </c>
      <c r="AF42" s="77" t="s">
        <v>838</v>
      </c>
      <c r="AG42" s="20" t="s">
        <v>267</v>
      </c>
      <c r="AH42" s="29" t="s">
        <v>267</v>
      </c>
      <c r="AI42" s="79" t="s">
        <v>769</v>
      </c>
      <c r="AJ42" s="70" t="s">
        <v>839</v>
      </c>
      <c r="AK42" s="184">
        <v>0.57999999999999996</v>
      </c>
      <c r="AL42" s="229" t="s">
        <v>898</v>
      </c>
      <c r="AM42" s="236">
        <v>1</v>
      </c>
      <c r="AN42" s="117" t="s">
        <v>887</v>
      </c>
      <c r="AO42" s="21" t="s">
        <v>1002</v>
      </c>
      <c r="AP42" s="235" t="s">
        <v>1003</v>
      </c>
      <c r="AQ42" s="20" t="s">
        <v>767</v>
      </c>
      <c r="AR42" s="31"/>
      <c r="AS42" s="70"/>
      <c r="AT42" s="52"/>
    </row>
    <row r="43" spans="1:46" ht="409.5" x14ac:dyDescent="0.2">
      <c r="A43" s="268"/>
      <c r="B43" s="270"/>
      <c r="C43" s="18" t="s">
        <v>418</v>
      </c>
      <c r="D43" s="19" t="s">
        <v>457</v>
      </c>
      <c r="E43" s="190" t="s">
        <v>458</v>
      </c>
      <c r="F43" s="21" t="s">
        <v>459</v>
      </c>
      <c r="G43" s="21" t="s">
        <v>460</v>
      </c>
      <c r="H43" s="20" t="s">
        <v>461</v>
      </c>
      <c r="I43" s="20" t="s">
        <v>462</v>
      </c>
      <c r="J43" s="21" t="s">
        <v>463</v>
      </c>
      <c r="K43" s="20"/>
      <c r="L43" s="20" t="s">
        <v>36</v>
      </c>
      <c r="M43" s="20" t="s">
        <v>36</v>
      </c>
      <c r="N43" s="23" t="s">
        <v>464</v>
      </c>
      <c r="O43" s="36" t="s">
        <v>86</v>
      </c>
      <c r="P43" s="20" t="s">
        <v>86</v>
      </c>
      <c r="Q43" s="26" t="s">
        <v>86</v>
      </c>
      <c r="R43" s="37" t="s">
        <v>86</v>
      </c>
      <c r="S43" s="21" t="s">
        <v>86</v>
      </c>
      <c r="T43" s="29" t="s">
        <v>86</v>
      </c>
      <c r="U43" s="30" t="s">
        <v>86</v>
      </c>
      <c r="V43" s="63"/>
      <c r="W43" s="63"/>
      <c r="X43" s="33" t="s">
        <v>40</v>
      </c>
      <c r="Y43" s="50" t="s">
        <v>222</v>
      </c>
      <c r="Z43" s="36" t="s">
        <v>734</v>
      </c>
      <c r="AA43" s="41">
        <v>0.1</v>
      </c>
      <c r="AB43" s="117" t="s">
        <v>735</v>
      </c>
      <c r="AC43" s="36" t="s">
        <v>736</v>
      </c>
      <c r="AD43" s="115" t="s">
        <v>735</v>
      </c>
      <c r="AE43" s="29" t="s">
        <v>475</v>
      </c>
      <c r="AF43" s="77" t="s">
        <v>840</v>
      </c>
      <c r="AG43" s="141" t="s">
        <v>841</v>
      </c>
      <c r="AH43" s="47">
        <v>0.2</v>
      </c>
      <c r="AI43" s="79" t="s">
        <v>769</v>
      </c>
      <c r="AJ43" s="70" t="s">
        <v>842</v>
      </c>
      <c r="AK43" s="184">
        <v>0.2</v>
      </c>
      <c r="AL43" s="36" t="s">
        <v>1004</v>
      </c>
      <c r="AM43" s="226">
        <v>0.5</v>
      </c>
      <c r="AN43" s="235" t="s">
        <v>1006</v>
      </c>
      <c r="AO43" s="21" t="s">
        <v>1005</v>
      </c>
      <c r="AP43" s="235" t="s">
        <v>1006</v>
      </c>
      <c r="AQ43" s="20" t="s">
        <v>915</v>
      </c>
      <c r="AR43" s="31"/>
      <c r="AS43" s="70"/>
      <c r="AT43" s="52"/>
    </row>
    <row r="44" spans="1:46" ht="409.5" x14ac:dyDescent="0.2">
      <c r="A44" s="268"/>
      <c r="B44" s="270"/>
      <c r="C44" s="18" t="s">
        <v>418</v>
      </c>
      <c r="D44" s="19" t="s">
        <v>457</v>
      </c>
      <c r="E44" s="190" t="s">
        <v>465</v>
      </c>
      <c r="F44" s="21" t="s">
        <v>466</v>
      </c>
      <c r="G44" s="21" t="s">
        <v>467</v>
      </c>
      <c r="H44" s="20" t="s">
        <v>468</v>
      </c>
      <c r="I44" s="20" t="s">
        <v>469</v>
      </c>
      <c r="J44" s="21" t="s">
        <v>470</v>
      </c>
      <c r="K44" s="20" t="s">
        <v>36</v>
      </c>
      <c r="L44" s="20"/>
      <c r="M44" s="20"/>
      <c r="N44" s="23" t="s">
        <v>85</v>
      </c>
      <c r="O44" s="38" t="s">
        <v>471</v>
      </c>
      <c r="P44" s="49">
        <v>0.1</v>
      </c>
      <c r="Q44" s="34" t="s">
        <v>472</v>
      </c>
      <c r="R44" s="38" t="s">
        <v>473</v>
      </c>
      <c r="S44" s="46" t="s">
        <v>474</v>
      </c>
      <c r="T44" s="29" t="s">
        <v>475</v>
      </c>
      <c r="U44" s="43" t="s">
        <v>475</v>
      </c>
      <c r="V44" s="70"/>
      <c r="W44" s="50"/>
      <c r="X44" s="33">
        <v>0</v>
      </c>
      <c r="Y44" s="50" t="s">
        <v>624</v>
      </c>
      <c r="Z44" s="36" t="s">
        <v>737</v>
      </c>
      <c r="AA44" s="41">
        <v>0.1</v>
      </c>
      <c r="AB44" s="26" t="s">
        <v>738</v>
      </c>
      <c r="AC44" s="38" t="s">
        <v>739</v>
      </c>
      <c r="AD44" s="115" t="s">
        <v>740</v>
      </c>
      <c r="AE44" s="29" t="s">
        <v>475</v>
      </c>
      <c r="AF44" s="33" t="s">
        <v>843</v>
      </c>
      <c r="AG44" s="52" t="s">
        <v>844</v>
      </c>
      <c r="AH44" s="47">
        <v>0.1</v>
      </c>
      <c r="AI44" s="79" t="s">
        <v>768</v>
      </c>
      <c r="AJ44" s="70" t="s">
        <v>845</v>
      </c>
      <c r="AK44" s="184">
        <v>0.2</v>
      </c>
      <c r="AL44" s="21" t="s">
        <v>1007</v>
      </c>
      <c r="AM44" s="41">
        <v>0.5</v>
      </c>
      <c r="AN44" s="21" t="s">
        <v>1008</v>
      </c>
      <c r="AO44" s="197" t="s">
        <v>1009</v>
      </c>
      <c r="AP44" s="232" t="s">
        <v>1010</v>
      </c>
      <c r="AQ44" s="20" t="s">
        <v>767</v>
      </c>
      <c r="AR44" s="31"/>
      <c r="AS44" s="70"/>
      <c r="AT44" s="52"/>
    </row>
    <row r="45" spans="1:46" ht="409.5" x14ac:dyDescent="0.2">
      <c r="A45" s="268"/>
      <c r="B45" s="270"/>
      <c r="C45" s="18" t="s">
        <v>418</v>
      </c>
      <c r="D45" s="19" t="s">
        <v>457</v>
      </c>
      <c r="E45" s="190" t="s">
        <v>476</v>
      </c>
      <c r="F45" s="21" t="s">
        <v>477</v>
      </c>
      <c r="G45" s="21" t="s">
        <v>478</v>
      </c>
      <c r="H45" s="20" t="s">
        <v>479</v>
      </c>
      <c r="I45" s="20" t="s">
        <v>480</v>
      </c>
      <c r="J45" s="21" t="s">
        <v>481</v>
      </c>
      <c r="K45" s="20"/>
      <c r="L45" s="20" t="s">
        <v>36</v>
      </c>
      <c r="M45" s="20" t="s">
        <v>36</v>
      </c>
      <c r="N45" s="23" t="s">
        <v>482</v>
      </c>
      <c r="O45" s="36" t="s">
        <v>86</v>
      </c>
      <c r="P45" s="20" t="s">
        <v>86</v>
      </c>
      <c r="Q45" s="26" t="s">
        <v>86</v>
      </c>
      <c r="R45" s="37" t="s">
        <v>86</v>
      </c>
      <c r="S45" s="21" t="s">
        <v>86</v>
      </c>
      <c r="T45" s="29" t="s">
        <v>86</v>
      </c>
      <c r="U45" s="30" t="s">
        <v>86</v>
      </c>
      <c r="V45" s="63"/>
      <c r="W45" s="64"/>
      <c r="X45" s="33" t="s">
        <v>40</v>
      </c>
      <c r="Y45" s="50" t="s">
        <v>222</v>
      </c>
      <c r="Z45" s="36" t="s">
        <v>741</v>
      </c>
      <c r="AA45" s="65" t="s">
        <v>742</v>
      </c>
      <c r="AB45" s="100" t="s">
        <v>743</v>
      </c>
      <c r="AC45" s="36" t="s">
        <v>744</v>
      </c>
      <c r="AD45" s="115" t="s">
        <v>745</v>
      </c>
      <c r="AE45" s="29" t="s">
        <v>746</v>
      </c>
      <c r="AF45" s="36" t="s">
        <v>846</v>
      </c>
      <c r="AG45" s="31" t="s">
        <v>847</v>
      </c>
      <c r="AH45" s="47">
        <v>0.4</v>
      </c>
      <c r="AI45" s="79" t="s">
        <v>768</v>
      </c>
      <c r="AJ45" s="70" t="s">
        <v>848</v>
      </c>
      <c r="AK45" s="184">
        <v>0</v>
      </c>
      <c r="AL45" s="205" t="s">
        <v>961</v>
      </c>
      <c r="AM45" s="206">
        <v>1</v>
      </c>
      <c r="AN45" s="207" t="s">
        <v>960</v>
      </c>
      <c r="AO45" s="21" t="s">
        <v>1011</v>
      </c>
      <c r="AP45" s="231" t="s">
        <v>960</v>
      </c>
      <c r="AQ45" s="20" t="s">
        <v>767</v>
      </c>
      <c r="AR45" s="31"/>
      <c r="AS45" s="70"/>
      <c r="AT45" s="52"/>
    </row>
    <row r="46" spans="1:46" ht="409.5" x14ac:dyDescent="0.2">
      <c r="A46" s="268"/>
      <c r="B46" s="270"/>
      <c r="C46" s="18" t="s">
        <v>418</v>
      </c>
      <c r="D46" s="19" t="s">
        <v>483</v>
      </c>
      <c r="E46" s="190" t="s">
        <v>484</v>
      </c>
      <c r="F46" s="21" t="s">
        <v>485</v>
      </c>
      <c r="G46" s="21" t="s">
        <v>486</v>
      </c>
      <c r="H46" s="20" t="s">
        <v>487</v>
      </c>
      <c r="I46" s="20" t="s">
        <v>488</v>
      </c>
      <c r="J46" s="21" t="s">
        <v>489</v>
      </c>
      <c r="K46" s="20" t="s">
        <v>36</v>
      </c>
      <c r="L46" s="20" t="s">
        <v>36</v>
      </c>
      <c r="M46" s="20" t="s">
        <v>36</v>
      </c>
      <c r="N46" s="23" t="s">
        <v>490</v>
      </c>
      <c r="O46" s="38" t="s">
        <v>491</v>
      </c>
      <c r="P46" s="52" t="s">
        <v>492</v>
      </c>
      <c r="Q46" s="96" t="s">
        <v>493</v>
      </c>
      <c r="R46" s="37" t="s">
        <v>494</v>
      </c>
      <c r="S46" s="97" t="s">
        <v>495</v>
      </c>
      <c r="T46" s="98" t="s">
        <v>475</v>
      </c>
      <c r="U46" s="99" t="s">
        <v>475</v>
      </c>
      <c r="V46" s="70"/>
      <c r="W46" s="50"/>
      <c r="X46" s="33">
        <v>0</v>
      </c>
      <c r="Y46" s="50" t="s">
        <v>625</v>
      </c>
      <c r="Z46" s="36" t="s">
        <v>747</v>
      </c>
      <c r="AA46" s="65" t="s">
        <v>748</v>
      </c>
      <c r="AB46" s="100" t="s">
        <v>749</v>
      </c>
      <c r="AC46" s="36" t="s">
        <v>750</v>
      </c>
      <c r="AD46" s="97" t="s">
        <v>751</v>
      </c>
      <c r="AE46" s="98" t="s">
        <v>475</v>
      </c>
      <c r="AF46" s="77" t="s">
        <v>838</v>
      </c>
      <c r="AG46" s="20" t="s">
        <v>267</v>
      </c>
      <c r="AH46" s="29" t="s">
        <v>267</v>
      </c>
      <c r="AI46" s="79" t="s">
        <v>768</v>
      </c>
      <c r="AJ46" s="70" t="s">
        <v>849</v>
      </c>
      <c r="AK46" s="184">
        <v>0</v>
      </c>
      <c r="AL46" s="36" t="s">
        <v>899</v>
      </c>
      <c r="AM46" s="65">
        <v>1</v>
      </c>
      <c r="AN46" s="100" t="s">
        <v>900</v>
      </c>
      <c r="AO46" s="21" t="s">
        <v>1012</v>
      </c>
      <c r="AP46" s="235" t="s">
        <v>1013</v>
      </c>
      <c r="AQ46" s="198" t="s">
        <v>915</v>
      </c>
      <c r="AR46" s="31"/>
      <c r="AS46" s="70"/>
      <c r="AT46" s="52"/>
    </row>
    <row r="47" spans="1:46" ht="409.5" x14ac:dyDescent="0.2">
      <c r="A47" s="268"/>
      <c r="B47" s="270"/>
      <c r="C47" s="18" t="s">
        <v>418</v>
      </c>
      <c r="D47" s="19" t="s">
        <v>483</v>
      </c>
      <c r="E47" s="190" t="s">
        <v>496</v>
      </c>
      <c r="F47" s="21" t="s">
        <v>497</v>
      </c>
      <c r="G47" s="21" t="s">
        <v>498</v>
      </c>
      <c r="H47" s="20" t="s">
        <v>499</v>
      </c>
      <c r="I47" s="20" t="s">
        <v>500</v>
      </c>
      <c r="J47" s="21" t="s">
        <v>501</v>
      </c>
      <c r="K47" s="20" t="s">
        <v>36</v>
      </c>
      <c r="L47" s="20" t="s">
        <v>36</v>
      </c>
      <c r="M47" s="20" t="s">
        <v>36</v>
      </c>
      <c r="N47" s="23" t="s">
        <v>502</v>
      </c>
      <c r="O47" s="36" t="s">
        <v>503</v>
      </c>
      <c r="P47" s="65">
        <v>0</v>
      </c>
      <c r="Q47" s="26" t="s">
        <v>504</v>
      </c>
      <c r="R47" s="37" t="s">
        <v>505</v>
      </c>
      <c r="S47" s="46" t="s">
        <v>506</v>
      </c>
      <c r="T47" s="47" t="s">
        <v>507</v>
      </c>
      <c r="U47" s="90" t="s">
        <v>507</v>
      </c>
      <c r="V47" s="70" t="s">
        <v>508</v>
      </c>
      <c r="W47" s="60" t="s">
        <v>509</v>
      </c>
      <c r="X47" s="33">
        <v>0.75</v>
      </c>
      <c r="Y47" s="50" t="s">
        <v>510</v>
      </c>
      <c r="Z47" s="36" t="s">
        <v>752</v>
      </c>
      <c r="AA47" s="65">
        <v>0.75</v>
      </c>
      <c r="AB47" s="117" t="s">
        <v>753</v>
      </c>
      <c r="AC47" s="36" t="s">
        <v>754</v>
      </c>
      <c r="AD47" s="115" t="s">
        <v>755</v>
      </c>
      <c r="AE47" s="47" t="s">
        <v>756</v>
      </c>
      <c r="AF47" s="36" t="s">
        <v>850</v>
      </c>
      <c r="AG47" s="115" t="s">
        <v>755</v>
      </c>
      <c r="AH47" s="47">
        <v>0.75</v>
      </c>
      <c r="AI47" s="79" t="s">
        <v>768</v>
      </c>
      <c r="AJ47" s="70" t="s">
        <v>851</v>
      </c>
      <c r="AK47" s="184">
        <v>0.75</v>
      </c>
      <c r="AL47" s="208" t="s">
        <v>962</v>
      </c>
      <c r="AM47" s="209">
        <v>1</v>
      </c>
      <c r="AN47" s="210" t="s">
        <v>963</v>
      </c>
      <c r="AO47" s="21" t="s">
        <v>1014</v>
      </c>
      <c r="AP47" s="216" t="s">
        <v>964</v>
      </c>
      <c r="AQ47" s="41" t="s">
        <v>767</v>
      </c>
      <c r="AR47" s="31"/>
      <c r="AS47" s="70"/>
      <c r="AT47" s="52"/>
    </row>
    <row r="48" spans="1:46" ht="276" x14ac:dyDescent="0.2">
      <c r="A48" s="268"/>
      <c r="B48" s="270"/>
      <c r="C48" s="18" t="s">
        <v>418</v>
      </c>
      <c r="D48" s="19" t="s">
        <v>483</v>
      </c>
      <c r="E48" s="190" t="s">
        <v>511</v>
      </c>
      <c r="F48" s="21" t="s">
        <v>512</v>
      </c>
      <c r="G48" s="21" t="s">
        <v>513</v>
      </c>
      <c r="H48" s="20" t="s">
        <v>514</v>
      </c>
      <c r="I48" s="20" t="s">
        <v>515</v>
      </c>
      <c r="J48" s="21" t="s">
        <v>516</v>
      </c>
      <c r="K48" s="20" t="s">
        <v>36</v>
      </c>
      <c r="L48" s="20" t="s">
        <v>36</v>
      </c>
      <c r="M48" s="20" t="s">
        <v>36</v>
      </c>
      <c r="N48" s="23" t="s">
        <v>490</v>
      </c>
      <c r="O48" s="36" t="s">
        <v>517</v>
      </c>
      <c r="P48" s="65" t="s">
        <v>518</v>
      </c>
      <c r="Q48" s="100" t="s">
        <v>519</v>
      </c>
      <c r="R48" s="37" t="s">
        <v>520</v>
      </c>
      <c r="S48" s="51" t="s">
        <v>521</v>
      </c>
      <c r="T48" s="47" t="s">
        <v>61</v>
      </c>
      <c r="U48" s="90" t="s">
        <v>61</v>
      </c>
      <c r="V48" s="70"/>
      <c r="W48" s="101"/>
      <c r="X48" s="33">
        <v>0.33</v>
      </c>
      <c r="Y48" s="50" t="s">
        <v>522</v>
      </c>
      <c r="Z48" s="169" t="s">
        <v>634</v>
      </c>
      <c r="AA48" s="41" t="s">
        <v>61</v>
      </c>
      <c r="AB48" s="170"/>
      <c r="AC48" s="77" t="s">
        <v>634</v>
      </c>
      <c r="AD48" s="124"/>
      <c r="AE48" s="47" t="s">
        <v>61</v>
      </c>
      <c r="AF48" s="77" t="s">
        <v>852</v>
      </c>
      <c r="AG48" s="20" t="s">
        <v>852</v>
      </c>
      <c r="AH48" s="29" t="s">
        <v>852</v>
      </c>
      <c r="AI48" s="79" t="s">
        <v>768</v>
      </c>
      <c r="AJ48" s="70" t="s">
        <v>853</v>
      </c>
      <c r="AK48" s="184">
        <v>0.33</v>
      </c>
      <c r="AL48" s="36" t="s">
        <v>902</v>
      </c>
      <c r="AM48" s="41">
        <v>1</v>
      </c>
      <c r="AN48" s="29" t="s">
        <v>903</v>
      </c>
      <c r="AO48" s="20" t="s">
        <v>1015</v>
      </c>
      <c r="AP48" s="202" t="s">
        <v>1016</v>
      </c>
      <c r="AQ48" s="41" t="s">
        <v>767</v>
      </c>
      <c r="AR48" s="31"/>
      <c r="AS48" s="70"/>
      <c r="AT48" s="52"/>
    </row>
    <row r="49" spans="1:46" ht="409.6" thickBot="1" x14ac:dyDescent="0.25">
      <c r="A49" s="102"/>
      <c r="B49" s="271"/>
      <c r="C49" s="18" t="s">
        <v>418</v>
      </c>
      <c r="D49" s="19" t="s">
        <v>483</v>
      </c>
      <c r="E49" s="190" t="s">
        <v>523</v>
      </c>
      <c r="F49" s="21" t="s">
        <v>524</v>
      </c>
      <c r="G49" s="21" t="s">
        <v>525</v>
      </c>
      <c r="H49" s="20" t="s">
        <v>526</v>
      </c>
      <c r="I49" s="20" t="s">
        <v>527</v>
      </c>
      <c r="J49" s="21" t="s">
        <v>528</v>
      </c>
      <c r="K49" s="20" t="s">
        <v>36</v>
      </c>
      <c r="L49" s="20" t="s">
        <v>36</v>
      </c>
      <c r="M49" s="20" t="s">
        <v>36</v>
      </c>
      <c r="N49" s="23" t="s">
        <v>502</v>
      </c>
      <c r="O49" s="36" t="s">
        <v>529</v>
      </c>
      <c r="P49" s="20" t="s">
        <v>530</v>
      </c>
      <c r="Q49" s="58" t="s">
        <v>531</v>
      </c>
      <c r="R49" s="37" t="s">
        <v>532</v>
      </c>
      <c r="S49" s="46" t="s">
        <v>533</v>
      </c>
      <c r="T49" s="29" t="s">
        <v>534</v>
      </c>
      <c r="U49" s="43" t="s">
        <v>534</v>
      </c>
      <c r="V49" s="103" t="s">
        <v>535</v>
      </c>
      <c r="W49" s="60" t="s">
        <v>531</v>
      </c>
      <c r="X49" s="33">
        <v>0.33</v>
      </c>
      <c r="Y49" s="50" t="s">
        <v>536</v>
      </c>
      <c r="Z49" s="36" t="s">
        <v>757</v>
      </c>
      <c r="AA49" s="41">
        <v>0.5</v>
      </c>
      <c r="AB49" s="119" t="s">
        <v>758</v>
      </c>
      <c r="AC49" s="36" t="s">
        <v>759</v>
      </c>
      <c r="AD49" s="46" t="s">
        <v>760</v>
      </c>
      <c r="AE49" s="29" t="s">
        <v>139</v>
      </c>
      <c r="AF49" s="36" t="s">
        <v>854</v>
      </c>
      <c r="AG49" s="141" t="s">
        <v>855</v>
      </c>
      <c r="AH49" s="47">
        <v>0.67</v>
      </c>
      <c r="AI49" s="79" t="s">
        <v>767</v>
      </c>
      <c r="AJ49" s="70" t="s">
        <v>856</v>
      </c>
      <c r="AK49" s="184">
        <v>0.66</v>
      </c>
      <c r="AL49" s="212" t="s">
        <v>965</v>
      </c>
      <c r="AM49" s="213">
        <v>1</v>
      </c>
      <c r="AN49" s="216" t="s">
        <v>966</v>
      </c>
      <c r="AO49" s="21" t="s">
        <v>1017</v>
      </c>
      <c r="AP49" s="216" t="s">
        <v>966</v>
      </c>
      <c r="AQ49" s="20" t="s">
        <v>767</v>
      </c>
      <c r="AR49" s="31"/>
      <c r="AS49" s="70"/>
      <c r="AT49" s="52"/>
    </row>
    <row r="50" spans="1:46" ht="336" x14ac:dyDescent="0.2">
      <c r="A50" s="269" t="s">
        <v>537</v>
      </c>
      <c r="B50" s="269" t="s">
        <v>538</v>
      </c>
      <c r="C50" s="18" t="s">
        <v>539</v>
      </c>
      <c r="D50" s="19" t="s">
        <v>540</v>
      </c>
      <c r="E50" s="190" t="s">
        <v>541</v>
      </c>
      <c r="F50" s="21" t="s">
        <v>542</v>
      </c>
      <c r="G50" s="21" t="s">
        <v>543</v>
      </c>
      <c r="H50" s="20" t="s">
        <v>544</v>
      </c>
      <c r="I50" s="20" t="s">
        <v>545</v>
      </c>
      <c r="J50" s="21" t="s">
        <v>546</v>
      </c>
      <c r="K50" s="20" t="s">
        <v>36</v>
      </c>
      <c r="L50" s="20"/>
      <c r="M50" s="20"/>
      <c r="N50" s="23" t="s">
        <v>547</v>
      </c>
      <c r="O50" s="36" t="s">
        <v>548</v>
      </c>
      <c r="P50" s="41" t="s">
        <v>549</v>
      </c>
      <c r="Q50" s="92" t="s">
        <v>550</v>
      </c>
      <c r="R50" s="36" t="s">
        <v>551</v>
      </c>
      <c r="S50" s="51" t="s">
        <v>552</v>
      </c>
      <c r="T50" s="29" t="s">
        <v>61</v>
      </c>
      <c r="U50" s="38" t="s">
        <v>548</v>
      </c>
      <c r="V50" s="49" t="s">
        <v>549</v>
      </c>
      <c r="W50" s="44" t="s">
        <v>553</v>
      </c>
      <c r="X50" s="33">
        <v>1</v>
      </c>
      <c r="Y50" s="157" t="s">
        <v>554</v>
      </c>
      <c r="Z50" s="36" t="s">
        <v>696</v>
      </c>
      <c r="AA50" s="51" t="s">
        <v>552</v>
      </c>
      <c r="AB50" s="29" t="s">
        <v>61</v>
      </c>
      <c r="AC50" s="36" t="s">
        <v>696</v>
      </c>
      <c r="AD50" s="51" t="s">
        <v>552</v>
      </c>
      <c r="AE50" s="29" t="s">
        <v>61</v>
      </c>
      <c r="AF50" s="177" t="s">
        <v>812</v>
      </c>
      <c r="AG50" s="138">
        <v>1</v>
      </c>
      <c r="AH50" s="178" t="s">
        <v>806</v>
      </c>
      <c r="AI50" s="79" t="s">
        <v>767</v>
      </c>
      <c r="AJ50" s="70" t="s">
        <v>797</v>
      </c>
      <c r="AK50" s="184">
        <v>1</v>
      </c>
      <c r="AL50" s="36" t="s">
        <v>797</v>
      </c>
      <c r="AM50" s="236">
        <v>1</v>
      </c>
      <c r="AN50" s="29" t="s">
        <v>1018</v>
      </c>
      <c r="AO50" s="21" t="s">
        <v>797</v>
      </c>
      <c r="AP50" s="235" t="s">
        <v>1019</v>
      </c>
      <c r="AQ50" s="20" t="s">
        <v>767</v>
      </c>
      <c r="AR50" s="31"/>
      <c r="AS50" s="70"/>
      <c r="AT50" s="52"/>
    </row>
    <row r="51" spans="1:46" ht="409.5" x14ac:dyDescent="0.2">
      <c r="A51" s="270"/>
      <c r="B51" s="270"/>
      <c r="C51" s="18" t="s">
        <v>539</v>
      </c>
      <c r="D51" s="19" t="s">
        <v>555</v>
      </c>
      <c r="E51" s="190" t="s">
        <v>556</v>
      </c>
      <c r="F51" s="21" t="s">
        <v>557</v>
      </c>
      <c r="G51" s="21" t="s">
        <v>558</v>
      </c>
      <c r="H51" s="20" t="s">
        <v>559</v>
      </c>
      <c r="I51" s="20" t="s">
        <v>560</v>
      </c>
      <c r="J51" s="21" t="s">
        <v>561</v>
      </c>
      <c r="K51" s="20" t="s">
        <v>36</v>
      </c>
      <c r="L51" s="20" t="s">
        <v>36</v>
      </c>
      <c r="M51" s="20" t="s">
        <v>36</v>
      </c>
      <c r="N51" s="23" t="s">
        <v>547</v>
      </c>
      <c r="O51" s="95" t="s">
        <v>562</v>
      </c>
      <c r="P51" s="65">
        <v>0.33</v>
      </c>
      <c r="Q51" s="95" t="s">
        <v>563</v>
      </c>
      <c r="R51" s="37" t="s">
        <v>564</v>
      </c>
      <c r="S51" s="21" t="s">
        <v>565</v>
      </c>
      <c r="T51" s="29" t="s">
        <v>534</v>
      </c>
      <c r="U51" s="48" t="s">
        <v>566</v>
      </c>
      <c r="V51" s="52">
        <v>0.33</v>
      </c>
      <c r="W51" s="44" t="s">
        <v>567</v>
      </c>
      <c r="X51" s="33">
        <v>0.33</v>
      </c>
      <c r="Y51" s="157" t="s">
        <v>633</v>
      </c>
      <c r="Z51" s="36" t="s">
        <v>638</v>
      </c>
      <c r="AA51" s="65"/>
      <c r="AB51" s="92"/>
      <c r="AC51" s="36" t="s">
        <v>761</v>
      </c>
      <c r="AD51" s="21"/>
      <c r="AE51" s="29" t="s">
        <v>534</v>
      </c>
      <c r="AF51" s="48" t="s">
        <v>810</v>
      </c>
      <c r="AG51" s="52">
        <v>0.66</v>
      </c>
      <c r="AH51" s="179" t="s">
        <v>807</v>
      </c>
      <c r="AI51" s="79" t="s">
        <v>769</v>
      </c>
      <c r="AJ51" s="70" t="s">
        <v>823</v>
      </c>
      <c r="AK51" s="184">
        <v>0.5</v>
      </c>
      <c r="AL51" s="36"/>
      <c r="AM51" s="65"/>
      <c r="AN51" s="92"/>
      <c r="AO51" s="225" t="s">
        <v>1022</v>
      </c>
      <c r="AP51" s="21"/>
      <c r="AQ51" s="20" t="s">
        <v>1021</v>
      </c>
      <c r="AR51" s="31"/>
      <c r="AS51" s="70"/>
      <c r="AT51" s="52"/>
    </row>
    <row r="52" spans="1:46" s="54" customFormat="1" ht="156" x14ac:dyDescent="0.2">
      <c r="A52" s="270"/>
      <c r="B52" s="270"/>
      <c r="C52" s="53" t="s">
        <v>539</v>
      </c>
      <c r="D52" s="39" t="s">
        <v>555</v>
      </c>
      <c r="E52" s="191" t="s">
        <v>568</v>
      </c>
      <c r="F52" s="35" t="s">
        <v>569</v>
      </c>
      <c r="G52" s="35" t="s">
        <v>570</v>
      </c>
      <c r="H52" s="22" t="s">
        <v>571</v>
      </c>
      <c r="I52" s="22" t="s">
        <v>572</v>
      </c>
      <c r="J52" s="35" t="s">
        <v>573</v>
      </c>
      <c r="K52" s="22"/>
      <c r="L52" s="22"/>
      <c r="M52" s="22" t="s">
        <v>36</v>
      </c>
      <c r="N52" s="40" t="s">
        <v>85</v>
      </c>
      <c r="O52" s="36" t="s">
        <v>574</v>
      </c>
      <c r="P52" s="21" t="s">
        <v>574</v>
      </c>
      <c r="Q52" s="26" t="s">
        <v>574</v>
      </c>
      <c r="R52" s="37" t="s">
        <v>574</v>
      </c>
      <c r="S52" s="21" t="s">
        <v>574</v>
      </c>
      <c r="T52" s="29" t="s">
        <v>574</v>
      </c>
      <c r="U52" s="30" t="s">
        <v>574</v>
      </c>
      <c r="V52" s="63"/>
      <c r="W52" s="64"/>
      <c r="X52" s="33" t="s">
        <v>40</v>
      </c>
      <c r="Y52" s="157" t="s">
        <v>41</v>
      </c>
      <c r="Z52" s="36" t="s">
        <v>574</v>
      </c>
      <c r="AA52" s="20"/>
      <c r="AB52" s="26"/>
      <c r="AC52" s="36" t="s">
        <v>574</v>
      </c>
      <c r="AD52" s="21" t="s">
        <v>574</v>
      </c>
      <c r="AE52" s="29" t="s">
        <v>574</v>
      </c>
      <c r="AF52" s="77" t="s">
        <v>863</v>
      </c>
      <c r="AG52" s="20" t="s">
        <v>267</v>
      </c>
      <c r="AH52" s="29" t="s">
        <v>267</v>
      </c>
      <c r="AI52" s="79" t="s">
        <v>828</v>
      </c>
      <c r="AJ52" s="70" t="s">
        <v>574</v>
      </c>
      <c r="AK52" s="184">
        <v>0</v>
      </c>
      <c r="AL52" s="36"/>
      <c r="AM52" s="20"/>
      <c r="AN52" s="26"/>
      <c r="AO52" s="225" t="s">
        <v>1022</v>
      </c>
      <c r="AP52" s="21"/>
      <c r="AQ52" s="224" t="s">
        <v>1021</v>
      </c>
      <c r="AR52" s="31"/>
      <c r="AS52" s="70"/>
      <c r="AT52" s="52"/>
    </row>
    <row r="53" spans="1:46" ht="204" x14ac:dyDescent="0.2">
      <c r="A53" s="270"/>
      <c r="B53" s="270"/>
      <c r="C53" s="18" t="s">
        <v>539</v>
      </c>
      <c r="D53" s="19" t="s">
        <v>575</v>
      </c>
      <c r="E53" s="190" t="s">
        <v>576</v>
      </c>
      <c r="F53" s="21" t="s">
        <v>577</v>
      </c>
      <c r="G53" s="21" t="s">
        <v>578</v>
      </c>
      <c r="H53" s="20" t="s">
        <v>579</v>
      </c>
      <c r="I53" s="20" t="s">
        <v>580</v>
      </c>
      <c r="J53" s="21" t="s">
        <v>581</v>
      </c>
      <c r="K53" s="20"/>
      <c r="L53" s="20"/>
      <c r="M53" s="20" t="s">
        <v>36</v>
      </c>
      <c r="N53" s="23" t="s">
        <v>582</v>
      </c>
      <c r="O53" s="36" t="s">
        <v>574</v>
      </c>
      <c r="P53" s="21" t="s">
        <v>574</v>
      </c>
      <c r="Q53" s="26" t="s">
        <v>574</v>
      </c>
      <c r="R53" s="37" t="s">
        <v>574</v>
      </c>
      <c r="S53" s="21" t="s">
        <v>574</v>
      </c>
      <c r="T53" s="29" t="s">
        <v>574</v>
      </c>
      <c r="U53" s="30" t="s">
        <v>574</v>
      </c>
      <c r="V53" s="63"/>
      <c r="W53" s="64"/>
      <c r="X53" s="33" t="s">
        <v>40</v>
      </c>
      <c r="Y53" s="157" t="s">
        <v>41</v>
      </c>
      <c r="Z53" s="36" t="s">
        <v>574</v>
      </c>
      <c r="AA53" s="20"/>
      <c r="AB53" s="26"/>
      <c r="AC53" s="36" t="s">
        <v>574</v>
      </c>
      <c r="AD53" s="21" t="s">
        <v>574</v>
      </c>
      <c r="AE53" s="29" t="s">
        <v>574</v>
      </c>
      <c r="AF53" s="77" t="s">
        <v>863</v>
      </c>
      <c r="AG53" s="20" t="s">
        <v>267</v>
      </c>
      <c r="AH53" s="29" t="s">
        <v>267</v>
      </c>
      <c r="AI53" s="79" t="s">
        <v>828</v>
      </c>
      <c r="AJ53" s="70" t="s">
        <v>574</v>
      </c>
      <c r="AK53" s="184">
        <v>0</v>
      </c>
      <c r="AL53" s="36"/>
      <c r="AM53" s="20"/>
      <c r="AN53" s="26"/>
      <c r="AO53" s="225" t="s">
        <v>1022</v>
      </c>
      <c r="AP53" s="21"/>
      <c r="AQ53" s="224" t="s">
        <v>1021</v>
      </c>
      <c r="AR53" s="31"/>
      <c r="AS53" s="70"/>
      <c r="AT53" s="52"/>
    </row>
    <row r="54" spans="1:46" ht="156" x14ac:dyDescent="0.2">
      <c r="A54" s="270"/>
      <c r="B54" s="270"/>
      <c r="C54" s="18" t="s">
        <v>539</v>
      </c>
      <c r="D54" s="19" t="s">
        <v>583</v>
      </c>
      <c r="E54" s="190" t="s">
        <v>584</v>
      </c>
      <c r="F54" s="21" t="s">
        <v>585</v>
      </c>
      <c r="G54" s="21" t="s">
        <v>586</v>
      </c>
      <c r="H54" s="20" t="s">
        <v>587</v>
      </c>
      <c r="I54" s="20" t="s">
        <v>588</v>
      </c>
      <c r="J54" s="21" t="s">
        <v>589</v>
      </c>
      <c r="K54" s="20"/>
      <c r="L54" s="20"/>
      <c r="M54" s="20" t="s">
        <v>36</v>
      </c>
      <c r="N54" s="23" t="s">
        <v>582</v>
      </c>
      <c r="O54" s="36" t="s">
        <v>574</v>
      </c>
      <c r="P54" s="21" t="s">
        <v>574</v>
      </c>
      <c r="Q54" s="26" t="s">
        <v>574</v>
      </c>
      <c r="R54" s="37" t="s">
        <v>574</v>
      </c>
      <c r="S54" s="21" t="s">
        <v>574</v>
      </c>
      <c r="T54" s="29" t="s">
        <v>574</v>
      </c>
      <c r="U54" s="30" t="s">
        <v>574</v>
      </c>
      <c r="V54" s="63"/>
      <c r="W54" s="64"/>
      <c r="X54" s="33" t="s">
        <v>40</v>
      </c>
      <c r="Y54" s="157" t="s">
        <v>41</v>
      </c>
      <c r="Z54" s="36" t="s">
        <v>574</v>
      </c>
      <c r="AA54" s="20"/>
      <c r="AB54" s="26"/>
      <c r="AC54" s="36" t="s">
        <v>574</v>
      </c>
      <c r="AD54" s="21" t="s">
        <v>574</v>
      </c>
      <c r="AE54" s="29" t="s">
        <v>574</v>
      </c>
      <c r="AF54" s="77" t="s">
        <v>863</v>
      </c>
      <c r="AG54" s="20" t="s">
        <v>267</v>
      </c>
      <c r="AH54" s="29" t="s">
        <v>267</v>
      </c>
      <c r="AI54" s="79" t="s">
        <v>828</v>
      </c>
      <c r="AJ54" s="70" t="s">
        <v>574</v>
      </c>
      <c r="AK54" s="184">
        <v>0</v>
      </c>
      <c r="AL54" s="36"/>
      <c r="AM54" s="20"/>
      <c r="AN54" s="26"/>
      <c r="AO54" s="225" t="s">
        <v>1022</v>
      </c>
      <c r="AP54" s="21"/>
      <c r="AQ54" s="224" t="s">
        <v>1021</v>
      </c>
      <c r="AR54" s="31"/>
      <c r="AS54" s="70"/>
      <c r="AT54" s="52"/>
    </row>
    <row r="55" spans="1:46" ht="409.5" x14ac:dyDescent="0.2">
      <c r="A55" s="270"/>
      <c r="B55" s="270"/>
      <c r="C55" s="18" t="s">
        <v>539</v>
      </c>
      <c r="D55" s="19" t="s">
        <v>583</v>
      </c>
      <c r="E55" s="190" t="s">
        <v>590</v>
      </c>
      <c r="F55" s="21" t="s">
        <v>591</v>
      </c>
      <c r="G55" s="21" t="s">
        <v>592</v>
      </c>
      <c r="H55" s="20" t="s">
        <v>593</v>
      </c>
      <c r="I55" s="20" t="s">
        <v>594</v>
      </c>
      <c r="J55" s="21" t="s">
        <v>595</v>
      </c>
      <c r="K55" s="20" t="s">
        <v>36</v>
      </c>
      <c r="L55" s="20" t="s">
        <v>36</v>
      </c>
      <c r="M55" s="20" t="s">
        <v>36</v>
      </c>
      <c r="N55" s="23" t="s">
        <v>547</v>
      </c>
      <c r="O55" s="36" t="s">
        <v>596</v>
      </c>
      <c r="P55" s="41">
        <v>0.33</v>
      </c>
      <c r="Q55" s="26" t="s">
        <v>597</v>
      </c>
      <c r="R55" s="36" t="s">
        <v>598</v>
      </c>
      <c r="S55" s="21" t="s">
        <v>599</v>
      </c>
      <c r="T55" s="29" t="s">
        <v>361</v>
      </c>
      <c r="U55" s="38" t="s">
        <v>596</v>
      </c>
      <c r="V55" s="49">
        <v>0.33</v>
      </c>
      <c r="W55" s="50" t="s">
        <v>597</v>
      </c>
      <c r="X55" s="33">
        <v>0.33</v>
      </c>
      <c r="Y55" s="157" t="s">
        <v>600</v>
      </c>
      <c r="Z55" s="36" t="s">
        <v>638</v>
      </c>
      <c r="AA55" s="20"/>
      <c r="AB55" s="26"/>
      <c r="AC55" s="36" t="s">
        <v>761</v>
      </c>
      <c r="AD55" s="21" t="s">
        <v>599</v>
      </c>
      <c r="AE55" s="29" t="s">
        <v>361</v>
      </c>
      <c r="AF55" s="38" t="s">
        <v>809</v>
      </c>
      <c r="AG55" s="49">
        <v>0.66</v>
      </c>
      <c r="AH55" s="34" t="s">
        <v>808</v>
      </c>
      <c r="AI55" s="79" t="s">
        <v>769</v>
      </c>
      <c r="AJ55" s="154" t="s">
        <v>877</v>
      </c>
      <c r="AK55" s="184">
        <v>0.39</v>
      </c>
      <c r="AL55" s="36"/>
      <c r="AM55" s="20"/>
      <c r="AN55" s="26"/>
      <c r="AO55" s="225" t="s">
        <v>1022</v>
      </c>
      <c r="AP55" s="21"/>
      <c r="AQ55" s="224" t="s">
        <v>1021</v>
      </c>
      <c r="AR55" s="31"/>
      <c r="AS55" s="70"/>
      <c r="AT55" s="52"/>
    </row>
    <row r="56" spans="1:46" ht="264.75" thickBot="1" x14ac:dyDescent="0.25">
      <c r="A56" s="271"/>
      <c r="B56" s="271"/>
      <c r="C56" s="18" t="s">
        <v>539</v>
      </c>
      <c r="D56" s="19" t="s">
        <v>583</v>
      </c>
      <c r="E56" s="190" t="s">
        <v>601</v>
      </c>
      <c r="F56" s="21" t="s">
        <v>602</v>
      </c>
      <c r="G56" s="21" t="s">
        <v>603</v>
      </c>
      <c r="H56" s="22" t="s">
        <v>604</v>
      </c>
      <c r="I56" s="22" t="s">
        <v>605</v>
      </c>
      <c r="J56" s="35" t="s">
        <v>606</v>
      </c>
      <c r="K56" s="20"/>
      <c r="L56" s="22" t="s">
        <v>36</v>
      </c>
      <c r="M56" s="20"/>
      <c r="N56" s="23" t="s">
        <v>122</v>
      </c>
      <c r="O56" s="104" t="s">
        <v>607</v>
      </c>
      <c r="P56" s="105" t="s">
        <v>607</v>
      </c>
      <c r="Q56" s="106" t="s">
        <v>607</v>
      </c>
      <c r="R56" s="107" t="s">
        <v>607</v>
      </c>
      <c r="S56" s="105" t="s">
        <v>607</v>
      </c>
      <c r="T56" s="108" t="s">
        <v>607</v>
      </c>
      <c r="U56" s="30" t="s">
        <v>607</v>
      </c>
      <c r="V56" s="63"/>
      <c r="W56" s="64"/>
      <c r="X56" s="109" t="s">
        <v>40</v>
      </c>
      <c r="Y56" s="159" t="s">
        <v>608</v>
      </c>
      <c r="Z56" s="104" t="s">
        <v>762</v>
      </c>
      <c r="AA56" s="171">
        <v>0</v>
      </c>
      <c r="AB56" s="106" t="s">
        <v>763</v>
      </c>
      <c r="AC56" s="104" t="s">
        <v>764</v>
      </c>
      <c r="AD56" s="105" t="s">
        <v>38</v>
      </c>
      <c r="AE56" s="106" t="s">
        <v>38</v>
      </c>
      <c r="AF56" s="180" t="s">
        <v>863</v>
      </c>
      <c r="AG56" s="181" t="s">
        <v>267</v>
      </c>
      <c r="AH56" s="108" t="s">
        <v>267</v>
      </c>
      <c r="AI56" s="79" t="s">
        <v>767</v>
      </c>
      <c r="AJ56" s="70" t="s">
        <v>819</v>
      </c>
      <c r="AK56" s="184">
        <v>0.33</v>
      </c>
      <c r="AL56" s="104"/>
      <c r="AM56" s="171"/>
      <c r="AN56" s="106"/>
      <c r="AO56" s="21" t="s">
        <v>999</v>
      </c>
      <c r="AP56" s="232" t="s">
        <v>1020</v>
      </c>
      <c r="AQ56" s="224" t="s">
        <v>767</v>
      </c>
      <c r="AR56" s="31"/>
      <c r="AS56" s="70"/>
      <c r="AT56" s="52"/>
    </row>
    <row r="57" spans="1:46" x14ac:dyDescent="0.2">
      <c r="G57" s="5"/>
      <c r="H57" s="5"/>
      <c r="I57" s="5"/>
      <c r="J57" s="5"/>
    </row>
    <row r="58" spans="1:46" ht="15.75" thickBot="1" x14ac:dyDescent="0.25">
      <c r="A58" s="272" t="s">
        <v>609</v>
      </c>
      <c r="B58" s="273"/>
      <c r="C58" s="273"/>
      <c r="D58" s="273"/>
      <c r="E58" s="273"/>
      <c r="F58" s="273"/>
      <c r="G58" s="273"/>
      <c r="H58" s="273"/>
      <c r="I58" s="273"/>
      <c r="J58" s="273"/>
      <c r="K58" s="273"/>
      <c r="L58" s="273"/>
      <c r="M58" s="273"/>
      <c r="N58" s="273"/>
    </row>
    <row r="59" spans="1:46" ht="15.75" thickBot="1" x14ac:dyDescent="0.25">
      <c r="A59" s="110" t="s">
        <v>610</v>
      </c>
      <c r="B59" s="274" t="s">
        <v>611</v>
      </c>
      <c r="C59" s="274"/>
      <c r="D59" s="274"/>
      <c r="E59" s="274"/>
      <c r="F59" s="274"/>
      <c r="G59" s="274"/>
      <c r="H59" s="274"/>
      <c r="I59" s="274"/>
      <c r="J59" s="275" t="s">
        <v>612</v>
      </c>
      <c r="K59" s="275"/>
      <c r="L59" s="275"/>
      <c r="M59" s="275"/>
      <c r="N59" s="276"/>
    </row>
    <row r="60" spans="1:46" x14ac:dyDescent="0.2">
      <c r="A60" s="111">
        <v>1</v>
      </c>
      <c r="B60" s="264" t="s">
        <v>613</v>
      </c>
      <c r="C60" s="264"/>
      <c r="D60" s="264"/>
      <c r="E60" s="264"/>
      <c r="F60" s="264"/>
      <c r="G60" s="264"/>
      <c r="H60" s="264"/>
      <c r="I60" s="264"/>
      <c r="J60" s="265" t="s">
        <v>614</v>
      </c>
      <c r="K60" s="265"/>
      <c r="L60" s="265"/>
      <c r="M60" s="265"/>
      <c r="N60" s="266"/>
    </row>
    <row r="61" spans="1:46" x14ac:dyDescent="0.2">
      <c r="G61" s="5"/>
      <c r="H61" s="5"/>
      <c r="I61" s="5"/>
      <c r="J61" s="5"/>
    </row>
    <row r="62" spans="1:46" x14ac:dyDescent="0.2">
      <c r="G62" s="5"/>
      <c r="I62" s="5"/>
      <c r="J62" s="5"/>
    </row>
    <row r="63" spans="1:46" x14ac:dyDescent="0.2">
      <c r="I63" s="5"/>
      <c r="J63" s="5"/>
    </row>
    <row r="64" spans="1:46" x14ac:dyDescent="0.2">
      <c r="I64" s="5"/>
    </row>
    <row r="65" spans="6:12" x14ac:dyDescent="0.2">
      <c r="I65" s="5"/>
    </row>
    <row r="73" spans="6:12" x14ac:dyDescent="0.2">
      <c r="F73" s="112"/>
      <c r="G73" s="113"/>
      <c r="H73" s="114"/>
      <c r="I73" s="114"/>
      <c r="J73" s="113"/>
      <c r="K73" s="3"/>
      <c r="L73" s="3"/>
    </row>
  </sheetData>
  <autoFilter ref="A7:AK56" xr:uid="{81D68583-368E-4ED1-8582-1608C3636A0E}">
    <filterColumn colId="13">
      <filters>
        <filter val="Dirección de Planeación y Sistemas de Información Ambiental_x000a_Oficina Asesora de Comunicaciones_x000a_Subsecretaria General (Transparencia)_x000a_"/>
        <filter val="Subsecretaria General _x000a_(Grupo Sistema Integrado de Gestión)"/>
        <filter val="Subsecretaria General _x000a_(Grupo Sistema Integrado de Gestión)_x000a_Comité Institucional de Coordinación del Control Interno"/>
        <filter val="Subsecretaria General (Grupo Servicio a la ciudadanía)"/>
        <filter val="Subsecretaria General (rol de planeación)_x000a_Oficina de Control Interno  (Rol control interno)"/>
        <filter val="Subsecretaria General (Transparencia)"/>
        <filter val="Subsecretaria General_x000a_ (Grupo Sistema Integrado de Gestión)"/>
        <filter val="Subsecretaria General_x000a_(Equipo servicio a la ciudadanía)"/>
        <filter val="Subsecretaria General._x000a_Dirección de Control Ambiental y sus Subdirecciones. _x000a_Comité de Gestión y Desempeño Institucional"/>
        <filter val="Subsecretaria General._x000a_Proceso responsable del Tramite (Lidera)_x000a_DPSIA (Si es mejora tecnología)_x000a_Equipo SIG (Si es mejora Administrativa)_x000a_Grupo Servicio al Ciudadano (Apoya)"/>
      </filters>
    </filterColumn>
  </autoFilter>
  <mergeCells count="44">
    <mergeCell ref="O6:Q6"/>
    <mergeCell ref="R6:T6"/>
    <mergeCell ref="A1:B1"/>
    <mergeCell ref="C1:N1"/>
    <mergeCell ref="A3:N3"/>
    <mergeCell ref="A4:N4"/>
    <mergeCell ref="A6:A7"/>
    <mergeCell ref="B6:B7"/>
    <mergeCell ref="C6:C7"/>
    <mergeCell ref="D6:D7"/>
    <mergeCell ref="E6:E7"/>
    <mergeCell ref="F6:F7"/>
    <mergeCell ref="A8:A15"/>
    <mergeCell ref="B8:B15"/>
    <mergeCell ref="G6:G7"/>
    <mergeCell ref="H6:H7"/>
    <mergeCell ref="I6:I7"/>
    <mergeCell ref="A16:A19"/>
    <mergeCell ref="B16:B19"/>
    <mergeCell ref="A20:A32"/>
    <mergeCell ref="B20:B32"/>
    <mergeCell ref="A33:A38"/>
    <mergeCell ref="B33:B38"/>
    <mergeCell ref="A39:A48"/>
    <mergeCell ref="B39:B49"/>
    <mergeCell ref="A50:A56"/>
    <mergeCell ref="B50:B56"/>
    <mergeCell ref="A58:N58"/>
    <mergeCell ref="AO6:AQ6"/>
    <mergeCell ref="AR6:AT6"/>
    <mergeCell ref="AF6:AH6"/>
    <mergeCell ref="B60:I60"/>
    <mergeCell ref="J60:N60"/>
    <mergeCell ref="B59:I59"/>
    <mergeCell ref="J59:N59"/>
    <mergeCell ref="U6:W6"/>
    <mergeCell ref="X6:Y6"/>
    <mergeCell ref="J6:J7"/>
    <mergeCell ref="K6:M6"/>
    <mergeCell ref="N6:N7"/>
    <mergeCell ref="AL6:AN6"/>
    <mergeCell ref="AI6:AJ6"/>
    <mergeCell ref="Z6:AB6"/>
    <mergeCell ref="AC6:AE6"/>
  </mergeCells>
  <hyperlinks>
    <hyperlink ref="S26" r:id="rId1" display="https://drive.google.com/drive/folders/1AAYoc1jnjzRXTdBY47ZRUDf9W6858-fd" xr:uid="{00000000-0004-0000-0200-000000000000}"/>
    <hyperlink ref="S48" r:id="rId2" display="https://drive.google.com/drive/folders/1Jrp92rdbaCA9ZWtKaSwgtNigM2gacM6R" xr:uid="{00000000-0004-0000-0200-000001000000}"/>
    <hyperlink ref="Q49" r:id="rId3" xr:uid="{00000000-0004-0000-0200-000002000000}"/>
    <hyperlink ref="S49" r:id="rId4" display="https://drive.google.com/drive/folders/1dOBWv1-EAZolE9LnHefjQZaUQylMCZVG" xr:uid="{00000000-0004-0000-0200-000003000000}"/>
    <hyperlink ref="S47" r:id="rId5" display="https://drive.google.com/drive/folders/1yiAcb8vEf5RLxvQ3FX0Hpqq6MMDEErdH" xr:uid="{00000000-0004-0000-0200-000004000000}"/>
    <hyperlink ref="Q16" r:id="rId6" xr:uid="{00000000-0004-0000-0200-000005000000}"/>
    <hyperlink ref="S16" r:id="rId7" display="https://drive.google.com/drive/folders/1wlELx86_tQV1pcqZWq-BbDt1S7mEyhuH" xr:uid="{00000000-0004-0000-0200-000006000000}"/>
    <hyperlink ref="Q17" r:id="rId8" xr:uid="{00000000-0004-0000-0200-000007000000}"/>
    <hyperlink ref="Q28" r:id="rId9" xr:uid="{00000000-0004-0000-0200-000008000000}"/>
    <hyperlink ref="Q33" r:id="rId10" xr:uid="{00000000-0004-0000-0200-000009000000}"/>
    <hyperlink ref="Q34" r:id="rId11" xr:uid="{00000000-0004-0000-0200-00000A000000}"/>
    <hyperlink ref="Q35" r:id="rId12" xr:uid="{00000000-0004-0000-0200-00000B000000}"/>
    <hyperlink ref="Q37" r:id="rId13" xr:uid="{00000000-0004-0000-0200-00000C000000}"/>
    <hyperlink ref="Q38" r:id="rId14" xr:uid="{00000000-0004-0000-0200-00000D000000}"/>
    <hyperlink ref="S28" r:id="rId15" display="https://drive.google.com/drive/folders/1TbfHdyvP6DIoO-oQcn4YuV1uq1P6RV1g?usp=sharing" xr:uid="{00000000-0004-0000-0200-00000E000000}"/>
    <hyperlink ref="S33" r:id="rId16" display="https://drive.google.com/drive/folders/15dWFZNsD9dILw-FffoHbIuB4P95WjFKX?usp=sharing" xr:uid="{00000000-0004-0000-0200-00000F000000}"/>
    <hyperlink ref="S34" r:id="rId17" display="https://drive.google.com/drive/folders/12WCgDtCI8QjIKT8sJdMnHa5kV5qwJHHV" xr:uid="{00000000-0004-0000-0200-000010000000}"/>
    <hyperlink ref="S35" r:id="rId18" display="https://drive.google.com/drive/folders/17biC_U6hCnWkYXHOAQ4UVjl1HJkcMtuQ?usp=sharing" xr:uid="{00000000-0004-0000-0200-000011000000}"/>
    <hyperlink ref="S36" r:id="rId19" display="https://drive.google.com/drive/folders/1X0MoLIF4fUs_Ja_oVtw_gI_87H06r8TI" xr:uid="{00000000-0004-0000-0200-000012000000}"/>
    <hyperlink ref="S38" r:id="rId20" display="https://drive.google.com/drive/folders/1VgXWkf9BcOQCUT-RsGYrhSTxuG9czlop" xr:uid="{00000000-0004-0000-0200-000013000000}"/>
    <hyperlink ref="S20" r:id="rId21" display="https://drive.google.com/drive/folders/1wQIdWpD41dUMCrnm42Um6tNyRrD9OVJw" xr:uid="{00000000-0004-0000-0200-000014000000}"/>
    <hyperlink ref="Q22" r:id="rId22" display="https://drive.google.com/drive/folders/1-srRO7c8BoQeETgzfUrrRu4Ho6_5CLoT" xr:uid="{00000000-0004-0000-0200-000015000000}"/>
    <hyperlink ref="S24" r:id="rId23" xr:uid="{00000000-0004-0000-0200-000016000000}"/>
    <hyperlink ref="Q24" r:id="rId24" xr:uid="{00000000-0004-0000-0200-000017000000}"/>
    <hyperlink ref="S29" r:id="rId25" display="https://ambientebogota.gov.co/es/web/transparencia/informe-de-rendicion-de-cuentas-a-los-ciudadanos/-/document_library_display/qYPcwWJUMJMh/view/2875044" xr:uid="{00000000-0004-0000-0200-000018000000}"/>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00000000-0004-0000-0200-000019000000}"/>
    <hyperlink ref="S30" r:id="rId27" display="https://drive.google.com/drive/folders/17GMzI8H0eDKMtCDtK6jcN6CaixhO-lu0" xr:uid="{00000000-0004-0000-0200-00001A000000}"/>
    <hyperlink ref="Q31" r:id="rId28" xr:uid="{00000000-0004-0000-0200-00001B000000}"/>
    <hyperlink ref="S31" r:id="rId29" display="https://drive.google.com/drive/folders/1CyOex4uD4KmmX6KApFeQ1jTnrhWh1jov" xr:uid="{00000000-0004-0000-0200-00001C000000}"/>
    <hyperlink ref="Q32" r:id="rId30" xr:uid="{00000000-0004-0000-0200-00001D000000}"/>
    <hyperlink ref="S32" r:id="rId31" display="https://drive.google.com/drive/folders/1m58TzXkF1H8cU40XsMGPelaDYao82RMK" xr:uid="{00000000-0004-0000-0200-00001E000000}"/>
    <hyperlink ref="S13" r:id="rId32" display="https://drive.google.com/drive/folders/17dw2a0_2yKb4p7Vmy_jKsQ7EEpHHemZ9" xr:uid="{00000000-0004-0000-0200-00001F000000}"/>
    <hyperlink ref="S14" r:id="rId33" display="https://drive.google.com/drive/folders/1scrFoXniWp7Mvwt_xnOadi9uwaeokSPf" xr:uid="{00000000-0004-0000-0200-000020000000}"/>
    <hyperlink ref="S44" r:id="rId34" display="https://drive.google.com/drive/folders/13eyxaXWwGEtCaGu7BqdmyipHMPXW3-b_" xr:uid="{00000000-0004-0000-0200-000021000000}"/>
    <hyperlink ref="S50" r:id="rId35" display="https://drive.google.com/drive/folders/17b0782Nt1Zqj8ODNhO1iKaUr_U2QqSO1" xr:uid="{00000000-0004-0000-0200-000022000000}"/>
    <hyperlink ref="W16" r:id="rId36" xr:uid="{00000000-0004-0000-0200-000023000000}"/>
    <hyperlink ref="W17" r:id="rId37" xr:uid="{00000000-0004-0000-0200-000024000000}"/>
    <hyperlink ref="W39" r:id="rId38" xr:uid="{00000000-0004-0000-0200-000025000000}"/>
    <hyperlink ref="W47" r:id="rId39" xr:uid="{00000000-0004-0000-0200-000026000000}"/>
    <hyperlink ref="W49" r:id="rId40" xr:uid="{00000000-0004-0000-0200-000027000000}"/>
    <hyperlink ref="W33" r:id="rId41" xr:uid="{00000000-0004-0000-0200-000028000000}"/>
    <hyperlink ref="W34" r:id="rId42" xr:uid="{00000000-0004-0000-0200-000029000000}"/>
    <hyperlink ref="W35" r:id="rId43" xr:uid="{00000000-0004-0000-0200-00002A000000}"/>
    <hyperlink ref="W37" r:id="rId44" xr:uid="{00000000-0004-0000-0200-00002B000000}"/>
    <hyperlink ref="W38" r:id="rId45" xr:uid="{00000000-0004-0000-0200-00002C000000}"/>
    <hyperlink ref="W32" r:id="rId46" xr:uid="{00000000-0004-0000-0200-00002D000000}"/>
    <hyperlink ref="AD26" r:id="rId47" display="https://drive.google.com/drive/folders/1AAYoc1jnjzRXTdBY47ZRUDf9W6858-fd" xr:uid="{00000000-0004-0000-0200-00002E000000}"/>
    <hyperlink ref="AD49" r:id="rId48" display="https://drive.google.com/drive/folders/1dOBWv1-EAZolE9LnHefjQZaUQylMCZVG" xr:uid="{00000000-0004-0000-0200-00002F000000}"/>
    <hyperlink ref="AD47" r:id="rId49" display="https://drive.google.com/drive/folders/1XC0y5UAnNtfBOoIYzRmanZiEwXEwaq5M" xr:uid="{00000000-0004-0000-0200-000030000000}"/>
    <hyperlink ref="AD28" r:id="rId50" display="https://drive.google.com/drive/folders/1TbfHdyvP6DIoO-oQcn4YuV1uq1P6RV1g?usp=sharing" xr:uid="{00000000-0004-0000-0200-000031000000}"/>
    <hyperlink ref="AD33" r:id="rId51" display="https://drive.google.com/drive/folders/17Nj7Flj1rY-qLJjKxkbk2WcASRFnwSaE_x000a_" xr:uid="{00000000-0004-0000-0200-000032000000}"/>
    <hyperlink ref="AD35" r:id="rId52" display="https://drive.google.com/drive/folders/17biC_U6hCnWkYXHOAQ4UVjl1HJkcMtuQ?usp=sharing" xr:uid="{00000000-0004-0000-0200-000033000000}"/>
    <hyperlink ref="AD36" r:id="rId53" display="https://drive.google.com/drive/folders/1X0MoLIF4fUs_Ja_oVtw_gI_87H06r8TI" xr:uid="{00000000-0004-0000-0200-000034000000}"/>
    <hyperlink ref="AD38" r:id="rId54" display="https://drive.google.com/drive/folders/1VgXWkf9BcOQCUT-RsGYrhSTxuG9czlop" xr:uid="{00000000-0004-0000-0200-000035000000}"/>
    <hyperlink ref="AD20" r:id="rId55" display="https://drive.google.com/drive/folders/1ZukF6MFoV8boT0zcYrRg1YTYxr6T0Bgb_x000a_" xr:uid="{00000000-0004-0000-0200-000036000000}"/>
    <hyperlink ref="AD31" r:id="rId56" display="https://drive.google.com/drive/folders/1CyOex4uD4KmmX6KApFeQ1jTnrhWh1jov" xr:uid="{00000000-0004-0000-0200-000037000000}"/>
    <hyperlink ref="AD32" r:id="rId57" display="https://drive.google.com/drive/folders/1y1I9mePKxTyiQvF-vUJL1wJUJoBN-xKw" xr:uid="{00000000-0004-0000-0200-000038000000}"/>
    <hyperlink ref="AD13" r:id="rId58" display="https://drive.google.com/drive/folders/17dw2a0_2yKb4p7Vmy_jKsQ7EEpHHemZ9" xr:uid="{00000000-0004-0000-0200-000039000000}"/>
    <hyperlink ref="AD14" r:id="rId59" display="https://drive.google.com/drive/folders/1scrFoXniWp7Mvwt_xnOadi9uwaeokSPf" xr:uid="{00000000-0004-0000-0200-00003A000000}"/>
    <hyperlink ref="AD44" r:id="rId60" xr:uid="{00000000-0004-0000-0200-00003B000000}"/>
    <hyperlink ref="AD50" r:id="rId61" display="https://drive.google.com/drive/folders/17b0782Nt1Zqj8ODNhO1iKaUr_U2QqSO1" xr:uid="{00000000-0004-0000-0200-00003C000000}"/>
    <hyperlink ref="AB17" r:id="rId62" xr:uid="{00000000-0004-0000-0200-00003D000000}"/>
    <hyperlink ref="AB16" r:id="rId63" xr:uid="{00000000-0004-0000-0200-00003E000000}"/>
    <hyperlink ref="AB19" r:id="rId64" xr:uid="{00000000-0004-0000-0200-00003F000000}"/>
    <hyperlink ref="AB33" r:id="rId65" xr:uid="{00000000-0004-0000-0200-000040000000}"/>
    <hyperlink ref="AB34" r:id="rId66" xr:uid="{00000000-0004-0000-0200-000041000000}"/>
    <hyperlink ref="AB35" r:id="rId67" xr:uid="{00000000-0004-0000-0200-000042000000}"/>
    <hyperlink ref="AB36" r:id="rId68" display="https://drive.google.com/drive/u/0/folders/1l7M8jlOZQSkQ3BTfG-vrmjm-UrV8XqLw" xr:uid="{00000000-0004-0000-0200-000043000000}"/>
    <hyperlink ref="AB37" r:id="rId69" xr:uid="{00000000-0004-0000-0200-000044000000}"/>
    <hyperlink ref="AB38" r:id="rId70" xr:uid="{00000000-0004-0000-0200-000045000000}"/>
    <hyperlink ref="AB42" r:id="rId71" display="https://drive.google.com/drive/u/0/folders/1l7M8jlOZQSkQ3BTfG-vrmjm-UrV8XqLw" xr:uid="{00000000-0004-0000-0200-000046000000}"/>
    <hyperlink ref="AD17" r:id="rId72" display="https://drive.google.com/drive/folders/14Q3SLgRGiMNPpHFt0zJ7oyf5fs5-TlHp?usp=sharing" xr:uid="{00000000-0004-0000-0200-000047000000}"/>
    <hyperlink ref="AD16" r:id="rId73" display="https://drive.google.com/drive/folders/14Q3SLgRGiMNPpHFt0zJ7oyf5fs5-TlHp?usp=sharing" xr:uid="{00000000-0004-0000-0200-000048000000}"/>
    <hyperlink ref="AD18" r:id="rId74" display="https://drive.google.com/drive/u/0/folders/1b0g-4GVL-3QAmA-muWohQhAXWKhPlAgF" xr:uid="{00000000-0004-0000-0200-000049000000}"/>
    <hyperlink ref="AB28" r:id="rId75" xr:uid="{00000000-0004-0000-0200-00004A000000}"/>
    <hyperlink ref="AD34" r:id="rId76" display="https://drive.google.com/drive/folders/1JtO8vZFSHbNwwK5x2Vv1HhkF65yMkBw9" xr:uid="{00000000-0004-0000-0200-00004B000000}"/>
    <hyperlink ref="AD45" r:id="rId77" display="https://drive.google.com/drive/folders/1Wq637K6HHudrs6dwxQhb-jMDHnuGpSTd" xr:uid="{00000000-0004-0000-0200-00004C000000}"/>
    <hyperlink ref="AD27" r:id="rId78" display="https://drive.google.com/drive/folders/1OQDHvPpEXRb7l20Rws4449gpQDcMfRJr" xr:uid="{00000000-0004-0000-0200-00004D000000}"/>
    <hyperlink ref="AD15" r:id="rId79" display="https://ambientebogota.gov.co/es/web/transparencia/informes-de-la-oficina-de-control-interno/-/document_library_display/dQE7lgXxsm6s/view/3153077" xr:uid="{00000000-0004-0000-0200-00004E000000}"/>
    <hyperlink ref="AB47" r:id="rId80" xr:uid="{00000000-0004-0000-0200-00004F000000}"/>
    <hyperlink ref="AB21" r:id="rId81" xr:uid="{00000000-0004-0000-0200-000050000000}"/>
    <hyperlink ref="AB23" r:id="rId82" xr:uid="{00000000-0004-0000-0200-000051000000}"/>
    <hyperlink ref="AD23" r:id="rId83" xr:uid="{00000000-0004-0000-0200-000052000000}"/>
    <hyperlink ref="AB24" r:id="rId84" xr:uid="{00000000-0004-0000-0200-000053000000}"/>
    <hyperlink ref="AB29" r:id="rId85" display="https://ambientebogota.gov.co/es/web/transparencia/informe-de-rendicion-de-cuentas-a-los-ciudadanos/-/document_library_display/qYPcwWJUMJMh/view/2875044" xr:uid="{00000000-0004-0000-0200-000054000000}"/>
    <hyperlink ref="AB30" r:id="rId86" display="https://drive.google.com/drive/folders/17GMzI8H0eDKMtCDtK6jcN6CaixhO-lu0" xr:uid="{00000000-0004-0000-0200-000055000000}"/>
    <hyperlink ref="AD29" r:id="rId87" display="https://ambientebogota.gov.co/es/web/transparencia/informe-de-rendicion-de-cuentas-a-los-ciudadanos/-/document_library_display/qYPcwWJUMJMh/view/2875044" xr:uid="{00000000-0004-0000-0200-000056000000}"/>
    <hyperlink ref="AD30" r:id="rId88" display="https://drive.google.com/drive/folders/17GMzI8H0eDKMtCDtK6jcN6CaixhO-lu0" xr:uid="{00000000-0004-0000-0200-000057000000}"/>
    <hyperlink ref="AB31" r:id="rId89" display="https://drive.google.com/drive/folders/1CyOex4uD4KmmX6KApFeQ1jTnrhWh1jov" xr:uid="{00000000-0004-0000-0200-000058000000}"/>
    <hyperlink ref="AD39" r:id="rId90" display="https://drive.google.com/drive/folders/18UM5PlUhGVQ9WRuMrx1y_OfdzuduU0zM" xr:uid="{00000000-0004-0000-0200-000059000000}"/>
    <hyperlink ref="AD40" r:id="rId91" display="https://datosabiertos.bogota.gov.co/dataset?_organization_limit=0&amp;q=ambiente&amp;organization=sda" xr:uid="{00000000-0004-0000-0200-00005A000000}"/>
    <hyperlink ref="AB40" r:id="rId92" xr:uid="{00000000-0004-0000-0200-00005B000000}"/>
    <hyperlink ref="AB43" r:id="rId93" xr:uid="{00000000-0004-0000-0200-00005C000000}"/>
    <hyperlink ref="AD43" r:id="rId94" xr:uid="{00000000-0004-0000-0200-00005D000000}"/>
    <hyperlink ref="AA50" r:id="rId95" display="https://drive.google.com/drive/folders/17b0782Nt1Zqj8ODNhO1iKaUr_U2QqSO1" xr:uid="{00000000-0004-0000-0200-00005E000000}"/>
    <hyperlink ref="AB49" r:id="rId96" xr:uid="{00000000-0004-0000-0200-00005F000000}"/>
    <hyperlink ref="AH29" r:id="rId97" display="https://ambientebogota.gov.co/es/web/transparencia/informe-de-rendicion-de-cuentas-a-los-ciudadanos/-/document_library_display/qYPcwWJUMJMh/view/2875044" xr:uid="{00000000-0004-0000-0200-000060000000}"/>
    <hyperlink ref="AH30" r:id="rId98" display="https://drive.google.com/drive/folders/17GMzI8H0eDKMtCDtK6jcN6CaixhO-lu0" xr:uid="{00000000-0004-0000-0200-000061000000}"/>
    <hyperlink ref="AH31" r:id="rId99" display="https://drive.google.com/drive/folders/1CyOex4uD4KmmX6KApFeQ1jTnrhWh1jov" xr:uid="{00000000-0004-0000-0200-000062000000}"/>
    <hyperlink ref="AG47" r:id="rId100" display="https://drive.google.com/drive/folders/1XC0y5UAnNtfBOoIYzRmanZiEwXEwaq5M" xr:uid="{0E08DE0A-1584-47BE-93FF-E20E98A76C88}"/>
    <hyperlink ref="AG49" r:id="rId101" xr:uid="{2CF5801C-2E76-4C70-86B7-2B65E4B5A5C0}"/>
    <hyperlink ref="AG43" r:id="rId102" xr:uid="{C2651F26-0F1B-472C-94D0-B25431E60A91}"/>
    <hyperlink ref="AP8" r:id="rId103" xr:uid="{C13838DC-274A-4D2C-8B46-FE4526A84E03}"/>
    <hyperlink ref="AP9" r:id="rId104" xr:uid="{5D6A613F-58A1-45D7-B188-09EFD8B1617A}"/>
    <hyperlink ref="AP12" r:id="rId105" xr:uid="{08573217-7A5D-4D3A-9D22-78B5954D81FF}"/>
    <hyperlink ref="AP13" r:id="rId106" xr:uid="{1091E188-477E-45C0-A3DD-5783F85940E2}"/>
    <hyperlink ref="AP14" r:id="rId107" xr:uid="{6A3D6BD7-5A93-4C56-951B-7C531DE28E10}"/>
    <hyperlink ref="AP15" r:id="rId108" display="https://www.ambientebogota.gov.co/es/web/transparencia/informes-de-la-oficina-de-control-interno/-/document_library_display/dQE7lgXxsm6s/view/3153077" xr:uid="{907AF876-6C06-417C-96F7-2433016C58F2}"/>
    <hyperlink ref="AP16" r:id="rId109" xr:uid="{F35A8442-2207-4D0E-B2A4-637CB50C4467}"/>
    <hyperlink ref="AP17" r:id="rId110" xr:uid="{710A841B-F2BD-4DC7-A397-DFE1B4513B5E}"/>
    <hyperlink ref="AP18" r:id="rId111" xr:uid="{201AE25A-AF60-49FC-BEF6-0784D3286C90}"/>
    <hyperlink ref="AP19" r:id="rId112" xr:uid="{7194C9D7-CBAB-48DD-9BAF-3BD91C4C0009}"/>
    <hyperlink ref="AP20" r:id="rId113" xr:uid="{2DB36CF8-14AF-4898-9041-D8B29BC60FCD}"/>
    <hyperlink ref="AP21" r:id="rId114" xr:uid="{C9452E44-8A71-44BE-8D9A-05E1D13A3858}"/>
    <hyperlink ref="AP23" r:id="rId115" xr:uid="{CF617097-AAA4-41C3-A7FF-E57265ADF5C1}"/>
    <hyperlink ref="AN24" r:id="rId116" display="https://ambientebogota.gov.co/es/web/transparencia/plan-anticorrupcion-y-de-atencion-al-ciudadano1" xr:uid="{996880B4-2100-48E6-82BF-73D3F6736485}"/>
    <hyperlink ref="AN39" r:id="rId117" xr:uid="{A79F84C4-B737-4E65-80D5-414A0B5020D2}"/>
    <hyperlink ref="AN40" r:id="rId118" display="https://drive.google.com/drive/folders/1IQZVoQoIt3ipbAIchA9woDbBUfRJIW6L" xr:uid="{FAAAB82F-6C8B-4872-BC74-777B5F7FB6D2}"/>
    <hyperlink ref="AP47" r:id="rId119" xr:uid="{96B7CE2C-C2D5-43CA-B6BD-40F5BAA74A70}"/>
    <hyperlink ref="AN49" r:id="rId120" xr:uid="{89049D9D-3484-4D5B-8FAC-5478F4DF066F}"/>
    <hyperlink ref="AP49" r:id="rId121" xr:uid="{3C5FEF83-109A-4F38-A6EC-7093BE849019}"/>
    <hyperlink ref="AP25" r:id="rId122" xr:uid="{1161EBC6-EF0B-49C7-B7C8-71AE6E3B85D9}"/>
    <hyperlink ref="AP26" r:id="rId123" xr:uid="{92338997-CA5C-49FF-B979-450A50ECF160}"/>
    <hyperlink ref="AP27" r:id="rId124" xr:uid="{DD04DEE2-6CA5-4B8C-83DA-BF8B08747779}"/>
    <hyperlink ref="AP28" r:id="rId125" xr:uid="{56AA9220-E1CA-477F-9691-E3308A643121}"/>
    <hyperlink ref="AP32" r:id="rId126" xr:uid="{09BF2054-1478-44CD-A166-9536ACBEB114}"/>
    <hyperlink ref="AP33" r:id="rId127" xr:uid="{5CF1408C-F93D-4234-8B14-0ACA8685422B}"/>
    <hyperlink ref="AP34" r:id="rId128" xr:uid="{E8E5FF2A-47DF-490F-B50F-5EAE2C5A0D09}"/>
    <hyperlink ref="AP35" r:id="rId129" xr:uid="{5767C8F6-055F-4109-8326-443BDADA4DC2}"/>
    <hyperlink ref="AP36" r:id="rId130" xr:uid="{65AFF6C4-D106-4D22-B5E9-4449A7C0EE33}"/>
    <hyperlink ref="AP37" r:id="rId131" xr:uid="{627A8C40-173B-402E-B3E6-421FF51E9ABE}"/>
    <hyperlink ref="AP38" r:id="rId132" xr:uid="{DB7746E2-7491-43C9-8476-DB9BAB7C5711}"/>
    <hyperlink ref="AP39" r:id="rId133" xr:uid="{D4E31D6F-874D-40B3-A994-58D561544AF9}"/>
    <hyperlink ref="AP40" r:id="rId134" display="https://drive.google.com/drive/folders/1IQZVoQoIt3ipbAIchA9woDbBUfRJIW6L" xr:uid="{D119FE90-B138-4047-8CDC-F4D6B69FCEFC}"/>
    <hyperlink ref="AP42" r:id="rId135" display="https://drive.google.com/drive/folders/15xKxsNWJuNwz6S2_9RMqVZCACn4DHwbW_x000a__x000a_https://www.ambientebogota.gov.co/es/web/transparencia/informe-de-pqrs/-/document_library_display/6nLwHuCsY1JF/view/2825494?_110_INSTANCE_6nLwHuCsY1JF_redirect=https%3A%2F%2Fwww.ambientebogota.gov.co%2Fes%2Fweb%2Ftransparencia%2Finforme-de-pqrs%2F-%2Fdocument_library_display%2F6nLwHuCsY1JF%2Fview%2F955656%3F_110_INSTANCE_6nLwHuCsY1JF_redirect%3Dhttps%253A%252F%252Fwww.ambientebogota.gov.co%252Fes%252Fweb%252Ftransparencia%252Finforme-de-pqrs%253Fp_p_id%253D110_INSTANCE_6nLwHuCsY1JF%2526p_p_lifecycle%253D0%2526p_p_state%253Dnormal%2526p_p_mode%253Dview%2526p_p_col_id%253Dcolumn-2%2526p_p_col_pos%253D1%2526p_p_col_count%253D3" xr:uid="{6F9EBFF5-FE56-415B-818C-C8240CC48593}"/>
    <hyperlink ref="AN43" r:id="rId136" xr:uid="{5EF9E041-9567-4C99-8FA5-EA4722837557}"/>
    <hyperlink ref="AP43" r:id="rId137" xr:uid="{FBDBE1BC-2B7A-49F8-BE32-855209E71206}"/>
    <hyperlink ref="AP44" r:id="rId138" xr:uid="{808598C3-81D5-4E93-88C0-D2FA088B4A61}"/>
    <hyperlink ref="AP46" r:id="rId139" xr:uid="{A750846E-C703-4D2C-AAC2-FB010E677EA4}"/>
    <hyperlink ref="AP48" r:id="rId140" xr:uid="{A773870E-6DA8-4EE6-A211-B4A1F47991A8}"/>
    <hyperlink ref="AP50" r:id="rId141" xr:uid="{E6989104-40A0-4305-8F68-1F918093572E}"/>
    <hyperlink ref="AP56" r:id="rId142" xr:uid="{681A0565-8CE6-4B49-ABB6-399DD17B2642}"/>
  </hyperlinks>
  <pageMargins left="0.70866141732283472" right="0.70866141732283472" top="0.74803149606299213" bottom="0.74803149606299213" header="0.31496062992125984" footer="0.31496062992125984"/>
  <pageSetup paperSize="14" scale="25" orientation="landscape" r:id="rId143"/>
  <headerFooter>
    <oddFooter>Página &amp;P de &amp;F</oddFooter>
  </headerFooter>
  <rowBreaks count="1" manualBreakCount="1">
    <brk id="18" max="42" man="1"/>
  </rowBreaks>
  <colBreaks count="2" manualBreakCount="2">
    <brk id="20" min="5" max="60" man="1"/>
    <brk id="40" min="5" max="60" man="1"/>
  </colBreaks>
  <legacyDrawing r:id="rId144"/>
  <extLst>
    <ext xmlns:x14="http://schemas.microsoft.com/office/spreadsheetml/2009/9/main" uri="{CCE6A557-97BC-4b89-ADB6-D9C93CAAB3DF}">
      <x14:dataValidations xmlns:xm="http://schemas.microsoft.com/office/excel/2006/main" count="1">
        <x14:dataValidation type="list" allowBlank="1" showInputMessage="1" showErrorMessage="1" xr:uid="{060754CA-CED7-4F8F-A435-764742420201}">
          <x14:formula1>
            <xm:f>Lista!$A$2:$A$5</xm:f>
          </x14:formula1>
          <xm:sqref>AI1:AI1048576 AM11:AN11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Lista</vt:lpstr>
      <vt:lpstr>RESUMEN SegPAAC </vt:lpstr>
      <vt:lpstr>Desagregado</vt:lpstr>
      <vt:lpstr>Reporte 1alinea IV-trimestre</vt:lpstr>
      <vt:lpstr>'Reporte 1alinea IV-trimestre'!Área_de_impresión</vt:lpstr>
      <vt:lpstr>'Reporte 1alinea IV-trimestre'!Títulos_a_imprimir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NATALIA.MORENO</cp:lastModifiedBy>
  <cp:lastPrinted>2022-09-13T03:38:48Z</cp:lastPrinted>
  <dcterms:created xsi:type="dcterms:W3CDTF">2022-05-12T14:54:49Z</dcterms:created>
  <dcterms:modified xsi:type="dcterms:W3CDTF">2022-12-29T17:43:42Z</dcterms:modified>
</cp:coreProperties>
</file>