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C:\Users\Angela\Documents\1. SDA- OCI-20220909\Informe PAAC\2022\IICuatrimestre\Informe\RemisiónForest\"/>
    </mc:Choice>
  </mc:AlternateContent>
  <xr:revisionPtr revIDLastSave="0" documentId="8_{2CACCA1D-B56F-472B-84D8-9011FD9AF0A2}" xr6:coauthVersionLast="46" xr6:coauthVersionMax="46" xr10:uidLastSave="{00000000-0000-0000-0000-000000000000}"/>
  <bookViews>
    <workbookView xWindow="-120" yWindow="-120" windowWidth="29040" windowHeight="15840" firstSheet="1" activeTab="1" xr2:uid="{00000000-000D-0000-FFFF-FFFF00000000}"/>
  </bookViews>
  <sheets>
    <sheet name="Lista" sheetId="2" state="hidden" r:id="rId1"/>
    <sheet name="RESUMEN SegPAAC " sheetId="4" r:id="rId2"/>
    <sheet name="Desagregado" sheetId="5" state="hidden" r:id="rId3"/>
    <sheet name="SegPACC OCI- IICuatrimestre" sheetId="1" r:id="rId4"/>
    <sheet name="SeguimientoR. Corrupción" sheetId="6" r:id="rId5"/>
    <sheet name="RiesgosGestión" sheetId="7" r:id="rId6"/>
  </sheets>
  <externalReferences>
    <externalReference r:id="rId7"/>
    <externalReference r:id="rId8"/>
    <externalReference r:id="rId9"/>
    <externalReference r:id="rId10"/>
    <externalReference r:id="rId11"/>
    <externalReference r:id="rId12"/>
    <externalReference r:id="rId13"/>
  </externalReferences>
  <definedNames>
    <definedName name="_1_SE" localSheetId="4">#REF!</definedName>
    <definedName name="_1_SE">#REF!</definedName>
    <definedName name="_xlnm._FilterDatabase" localSheetId="3" hidden="1">'SegPACC OCI- IICuatrimestre'!$A$7:$AK$56</definedName>
    <definedName name="A" localSheetId="4">#REF!</definedName>
    <definedName name="A">#REF!</definedName>
    <definedName name="AA" localSheetId="4">#REF!</definedName>
    <definedName name="AA">#REF!</definedName>
    <definedName name="accion" localSheetId="4">#REF!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_xlnm.Print_Area" localSheetId="3">'SegPACC OCI- IICuatrimestre'!$A$6:$AK$61</definedName>
    <definedName name="_xlnm.Print_Area" localSheetId="4">'SeguimientoR. Corrupción'!$A$1:$AQ$75</definedName>
    <definedName name="AREA_IMPACTO" localSheetId="4">#REF!</definedName>
    <definedName name="AREA_IMPACTO">#REF!</definedName>
    <definedName name="AREAS_IMPACTO" localSheetId="4">#REF!</definedName>
    <definedName name="AREAS_IMPACTO">#REF!</definedName>
    <definedName name="ASUNTOS_TECNICOS" localSheetId="4">#REF!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 localSheetId="4">#REF!</definedName>
    <definedName name="CAUSA">#REF!</definedName>
    <definedName name="CAUSAS">[2]CAUSAS!$C$6:$O$11</definedName>
    <definedName name="CAUSASDERIESGO" localSheetId="4">#REF!</definedName>
    <definedName name="CAUSASDERIESGO">#REF!</definedName>
    <definedName name="CAUSASDERIESGO1" localSheetId="4">#REF!</definedName>
    <definedName name="CAUSASDERIESGO1">#REF!</definedName>
    <definedName name="CIRCUNSTANCIAS_ECONOMICAS_Y_DE_MERCADO" localSheetId="4">#REF!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 localSheetId="4">#REF!</definedName>
    <definedName name="CLAVECONT">#REF!</definedName>
    <definedName name="CLAVECONTROL">'[2]NO BORRAR'!$B$41:$B$57</definedName>
    <definedName name="CLAVEOBJ" localSheetId="4">#REF!</definedName>
    <definedName name="CLAVEOBJ">#REF!</definedName>
    <definedName name="CLAVEPOL" localSheetId="4">#REF!</definedName>
    <definedName name="CLAVEPOL">#REF!</definedName>
    <definedName name="CLAVEPOLITICA">'[2]NO BORRAR'!$B$3:$B$17</definedName>
    <definedName name="CLAVEPROC" localSheetId="4">#REF!</definedName>
    <definedName name="CLAVEPROC">#REF!</definedName>
    <definedName name="CLAVEPROCEDIMIENTO">'[2]NO BORRAR'!$B$22:$B$38</definedName>
    <definedName name="CLAVERIESGO" localSheetId="4">#REF!</definedName>
    <definedName name="CLAVERIESGO">#REF!</definedName>
    <definedName name="CLIENTE" localSheetId="4">#REF!</definedName>
    <definedName name="CLIENTE">#REF!</definedName>
    <definedName name="CLIENTES" localSheetId="4">#REF!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 localSheetId="4">#REF!</definedName>
    <definedName name="CONTROLES">#REF!</definedName>
    <definedName name="COSTO_DE_ACTIVIDADES" localSheetId="4">#REF!</definedName>
    <definedName name="COSTO_DE_ACTIVIDADES">#REF!</definedName>
    <definedName name="CRONOGRAMA_DE_ACTIVIDADES" localSheetId="4">#REF!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 localSheetId="4">#REF!</definedName>
    <definedName name="DESEMPEÑO">#REF!</definedName>
    <definedName name="DIRECCION_ACTIVIDADES_MARITIMAS" localSheetId="4">#REF!</definedName>
    <definedName name="DIRECCION_ACTIVIDADES_MARITIMAS">#REF!</definedName>
    <definedName name="EFECTORIESGO1" localSheetId="4">#REF!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 localSheetId="4">#REF!</definedName>
    <definedName name="FACTOR_DEL_RIESGO">#REF!</definedName>
    <definedName name="FACTORES" localSheetId="4">#REF!</definedName>
    <definedName name="FACTORES">#REF!</definedName>
    <definedName name="FALLAS_TECNOLOGICAS" localSheetId="4">#REF!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 localSheetId="4">#REF!</definedName>
    <definedName name="FUENTES">[4]FUENTES!#REF!</definedName>
    <definedName name="FUENTES_DE_FINANCIACIÓN">#REF!</definedName>
    <definedName name="FUENTES_DE_RIESGO" localSheetId="4">#REF!</definedName>
    <definedName name="FUENTES_DE_RIESGO">#REF!</definedName>
    <definedName name="FUENTES_RIESGO" localSheetId="4">#REF!</definedName>
    <definedName name="FUENTES_RIESGO">#REF!</definedName>
    <definedName name="Fut">#REF!</definedName>
    <definedName name="GENTE">#REF!</definedName>
    <definedName name="GESTION">#REF!</definedName>
    <definedName name="GESTION_ADMINISTRATIVA" localSheetId="4">#REF!</definedName>
    <definedName name="GESTION_ADMINISTRATIVA">[5]Contexto!#REF!</definedName>
    <definedName name="GESTION_CONTROL" localSheetId="4">#REF!</definedName>
    <definedName name="GESTION_CONTROL">#REF!</definedName>
    <definedName name="GESTION_TECNICA" localSheetId="4">#REF!</definedName>
    <definedName name="GESTION_TECNICA">#REF!</definedName>
    <definedName name="GRAVEDAD" localSheetId="4">#REF!</definedName>
    <definedName name="GRAVEDAD">#REF!</definedName>
    <definedName name="GRUPO_VULNERABLE">#REF!</definedName>
    <definedName name="GRUPOS_DE_EDAD">#REF!</definedName>
    <definedName name="Hasta">[3]Listas!$B$2:$B$14</definedName>
    <definedName name="IMPACTO" localSheetId="4">#REF!</definedName>
    <definedName name="IMPACTO">#REF!</definedName>
    <definedName name="IMPACTORIESGO" localSheetId="4">#REF!</definedName>
    <definedName name="IMPACTORIESGO">#REF!</definedName>
    <definedName name="INGRESOS_Y_DERECHOS" localSheetId="4">#REF!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 localSheetId="4">#REF!</definedName>
    <definedName name="NOMBRE">[4]FUENTES!#REF!</definedName>
    <definedName name="NOMBRE_RIESGO" localSheetId="4">#REF!</definedName>
    <definedName name="NOMBRE_RIESGO">#REF!</definedName>
    <definedName name="NUM" localSheetId="4">#REF!</definedName>
    <definedName name="NUM">#REF!</definedName>
    <definedName name="OBJETIVOS" localSheetId="4">#REF!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#REF!</definedName>
    <definedName name="OTROS" localSheetId="4">#REF!</definedName>
    <definedName name="OTROS">#REF!</definedName>
    <definedName name="PARTICIPACIÓN">#REF!</definedName>
    <definedName name="PERIODO">'[6]INFO GENERAL'!$A$328:$A$333</definedName>
    <definedName name="PERSONA" localSheetId="4">#REF!</definedName>
    <definedName name="PERSONA">#REF!</definedName>
    <definedName name="PERSONAS" localSheetId="4">#REF!</definedName>
    <definedName name="PERSONAS">#REF!</definedName>
    <definedName name="PESO" localSheetId="4">#REF!</definedName>
    <definedName name="PESO">#REF!</definedName>
    <definedName name="POLITICA">'[2]NO BORRAR'!$C$3:$C$17</definedName>
    <definedName name="POLITICAS_GUBERNAMENTALES" localSheetId="4">#REF!</definedName>
    <definedName name="POLITICAS_GUBERNAMENTALES">#REF!</definedName>
    <definedName name="PROCEDIMIENTO" localSheetId="4">#REF!</definedName>
    <definedName name="PROCEDIMIENTO">#REF!</definedName>
    <definedName name="PROCESO" localSheetId="4">#REF!</definedName>
    <definedName name="PROCESO">#REF!</definedName>
    <definedName name="PROCESOS">[1]DATOS!$A$4:$A$7</definedName>
    <definedName name="PRODUCTO">[1]DATOS!$D$16:$D$27</definedName>
    <definedName name="PRODUCTO_PMR">#REF!</definedName>
    <definedName name="programa_plan">#REF!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 localSheetId="4">#REF!</definedName>
    <definedName name="RIESGO_ASOCIADO">#REF!</definedName>
    <definedName name="RIESGO_ASOCIADO_POR_CAUSA" localSheetId="4">#REF!</definedName>
    <definedName name="RIESGO_ASOCIADO_POR_CAUSA">#REF!</definedName>
    <definedName name="RIESGO_ASOCIADO_POR_IMPACTO" localSheetId="4">#REF!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 localSheetId="4">#REF!</definedName>
    <definedName name="SINO">#REF!</definedName>
    <definedName name="SISTEMAS" localSheetId="4">#REF!</definedName>
    <definedName name="SISTEMAS">#REF!</definedName>
    <definedName name="SISTEMAS_DE_INFORMACION" localSheetId="4">#REF!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3">'SegPACC OCI- IICuatrimestre'!$1:$7</definedName>
    <definedName name="_xlnm.Print_Titles" localSheetId="4">'SeguimientoR. Corrupción'!$1:$8</definedName>
    <definedName name="TOTAL_PUNTAJE_RIESGO" localSheetId="4">#REF!</definedName>
    <definedName name="TOTAL_PUNTAJE_RIESGO">#REF!</definedName>
    <definedName name="TRATAMIENTO" localSheetId="4">#REF!</definedName>
    <definedName name="TRATAMIENTO">#REF!</definedName>
    <definedName name="TRATAMIENTO_RIESGO">'[7]NO BORRAR'!$G$1:$G$5</definedName>
    <definedName name="UNIDAD_DE_MEDIDA">#REF!</definedName>
    <definedName name="USUARIO" localSheetId="4">#REF!</definedName>
    <definedName name="USUARIO">#REF!</definedName>
    <definedName name="VALORES_ETICOS" localSheetId="4">#REF!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 r="D6" i="4"/>
  <c r="D5" i="4"/>
  <c r="D4" i="4"/>
  <c r="G11" i="5" l="1"/>
  <c r="G24" i="5"/>
  <c r="G25" i="5"/>
  <c r="G26" i="5"/>
  <c r="G27" i="5"/>
  <c r="G28" i="5"/>
  <c r="G29" i="5"/>
  <c r="G30" i="5"/>
  <c r="G31" i="5"/>
  <c r="G32" i="5"/>
  <c r="G33" i="5"/>
  <c r="G34" i="5"/>
  <c r="G35" i="5"/>
  <c r="G36" i="5"/>
  <c r="G37" i="5"/>
  <c r="G38" i="5"/>
  <c r="G39" i="5"/>
  <c r="G40" i="5"/>
  <c r="G41" i="5"/>
  <c r="G42" i="5"/>
  <c r="G43" i="5"/>
  <c r="G44" i="5"/>
  <c r="G45" i="5"/>
  <c r="G46" i="5"/>
  <c r="G47" i="5"/>
  <c r="G48" i="5"/>
  <c r="G49" i="5"/>
  <c r="G50" i="5"/>
  <c r="G23" i="5"/>
  <c r="G3" i="5"/>
  <c r="G4" i="5"/>
  <c r="G5" i="5"/>
  <c r="G6" i="5"/>
  <c r="G7" i="5"/>
  <c r="G8" i="5"/>
  <c r="G9" i="5"/>
  <c r="G10" i="5"/>
  <c r="G12" i="5"/>
  <c r="G13" i="5"/>
  <c r="G14" i="5"/>
  <c r="G15" i="5"/>
  <c r="G16" i="5"/>
  <c r="G17" i="5"/>
  <c r="G18" i="5"/>
  <c r="G19" i="5"/>
  <c r="G20" i="5"/>
  <c r="G21" i="5"/>
  <c r="G22" i="5"/>
  <c r="G2" i="5"/>
  <c r="E2" i="5"/>
  <c r="F2" i="5" s="1"/>
  <c r="E3" i="5"/>
  <c r="E4" i="5"/>
  <c r="E5" i="5"/>
  <c r="E6" i="5"/>
  <c r="E7" i="5"/>
  <c r="E8" i="5"/>
  <c r="E9" i="5"/>
  <c r="D9" i="5"/>
  <c r="D10" i="5"/>
  <c r="D3" i="5"/>
  <c r="D4" i="5"/>
  <c r="D5" i="5"/>
  <c r="D6" i="5"/>
  <c r="D7" i="5"/>
  <c r="D8" i="5"/>
  <c r="D2" i="5"/>
  <c r="E11" i="5"/>
  <c r="E12" i="5"/>
  <c r="E13" i="5"/>
  <c r="E10" i="5"/>
  <c r="F10" i="5" s="1"/>
  <c r="D11" i="5"/>
  <c r="D12" i="5"/>
  <c r="D13" i="5"/>
  <c r="D15" i="5"/>
  <c r="D16" i="5"/>
  <c r="D17" i="5"/>
  <c r="D18" i="5"/>
  <c r="D19" i="5"/>
  <c r="D20" i="5"/>
  <c r="D21" i="5"/>
  <c r="D22" i="5"/>
  <c r="D23" i="5"/>
  <c r="D24" i="5"/>
  <c r="D25" i="5"/>
  <c r="D26" i="5"/>
  <c r="D14" i="5"/>
  <c r="E28" i="5"/>
  <c r="E29" i="5"/>
  <c r="E30" i="5"/>
  <c r="E31" i="5"/>
  <c r="E32" i="5"/>
  <c r="E27" i="5"/>
  <c r="D28" i="5"/>
  <c r="D29" i="5"/>
  <c r="D30" i="5"/>
  <c r="D31" i="5"/>
  <c r="D32" i="5"/>
  <c r="D27" i="5"/>
  <c r="D44" i="5"/>
  <c r="D45" i="5"/>
  <c r="D46" i="5"/>
  <c r="D47" i="5"/>
  <c r="D48" i="5"/>
  <c r="D49" i="5"/>
  <c r="D50" i="5"/>
  <c r="D34" i="5"/>
  <c r="D35" i="5"/>
  <c r="D36" i="5"/>
  <c r="D37" i="5"/>
  <c r="D38" i="5"/>
  <c r="D39" i="5"/>
  <c r="D40" i="5"/>
  <c r="D41" i="5"/>
  <c r="D42" i="5"/>
  <c r="D43" i="5"/>
  <c r="D33" i="5"/>
  <c r="E34" i="5"/>
  <c r="E35" i="5"/>
  <c r="E36" i="5"/>
  <c r="E37" i="5"/>
  <c r="E38" i="5"/>
  <c r="E39" i="5"/>
  <c r="E40" i="5"/>
  <c r="E41" i="5"/>
  <c r="E42" i="5"/>
  <c r="E43" i="5"/>
  <c r="E33" i="5"/>
  <c r="E15" i="5"/>
  <c r="E16" i="5"/>
  <c r="E17" i="5"/>
  <c r="E18" i="5"/>
  <c r="E19" i="5"/>
  <c r="E20" i="5"/>
  <c r="E21" i="5"/>
  <c r="E22" i="5"/>
  <c r="E23" i="5"/>
  <c r="E24" i="5"/>
  <c r="E25" i="5"/>
  <c r="E26" i="5"/>
  <c r="E14" i="5"/>
  <c r="E45" i="5"/>
  <c r="E46" i="5"/>
  <c r="E47" i="5"/>
  <c r="E48" i="5"/>
  <c r="E49" i="5"/>
  <c r="E50" i="5"/>
  <c r="E44" i="5"/>
  <c r="C51" i="5"/>
  <c r="C9" i="4"/>
  <c r="F14" i="5" l="1"/>
  <c r="F44" i="5"/>
  <c r="F33" i="5"/>
  <c r="F27" i="5"/>
  <c r="E51" i="5"/>
  <c r="D8" i="4"/>
  <c r="E8" i="4" s="1"/>
  <c r="D7" i="4"/>
  <c r="E7" i="4" s="1"/>
  <c r="E6" i="4"/>
  <c r="E4" i="4"/>
  <c r="AA33" i="1"/>
  <c r="AA24" i="1"/>
  <c r="AA15" i="1"/>
  <c r="P39" i="1"/>
  <c r="F51" i="5" l="1"/>
  <c r="E3" i="4"/>
  <c r="E5" i="4"/>
  <c r="D9" i="4" l="1"/>
  <c r="E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2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2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W7" authorId="1" shapeId="0" xr:uid="{00000000-0006-0000-02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B7" authorId="1" shapeId="0" xr:uid="{00000000-0006-0000-02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xr:uid="{00000000-0006-0000-0200-000005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H4" authorId="0" shapeId="0" xr:uid="{8FDE029B-F85B-4EC2-9E53-D995F360EB05}">
      <text>
        <r>
          <rPr>
            <sz val="11"/>
            <color theme="1"/>
            <rFont val="Calibri"/>
            <family val="2"/>
            <scheme val="minor"/>
          </rPr>
          <t>======
ID#AAAAceqtWmQ
Ivonne Andrea López Rincón    (2022-07-04 23:55:18)
Tener en cuenta ítem 7.3.3 TRATAMIENTO DEL RIESGO de la Guía de Administración del Riesgo. G-E-SIG-05.</t>
        </r>
      </text>
    </comment>
    <comment ref="AC5" authorId="0" shapeId="0" xr:uid="{D6A6A0D3-511D-46B5-86A5-95F2B44E71ED}">
      <text>
        <r>
          <rPr>
            <sz val="11"/>
            <color theme="1"/>
            <rFont val="Calibri"/>
            <family val="2"/>
            <scheme val="minor"/>
          </rPr>
          <t>======
ID#AAAAceqtWmM
Ivonne Andrea López Rincón    (2022-07-04 23:55:18)
Tener en cuenta la Tabla 15. Resultados de los posibles desplazamientos de la probabilidad y del impacto de los riesgos de la Guía de Administración del Riesgo. G-E-SIG-05.</t>
        </r>
      </text>
    </comment>
    <comment ref="F6" authorId="0" shapeId="0" xr:uid="{E30EF36B-B4A3-47CE-8253-FC3E51F4FFA4}">
      <text>
        <r>
          <rPr>
            <sz val="11"/>
            <color theme="1"/>
            <rFont val="Calibri"/>
            <family val="2"/>
            <scheme val="minor"/>
          </rPr>
          <t>======
ID#AAAAceqtWlc
Ivonne Andrea López Rincón    (2022-07-04 23:55:18)
Por probabilidad se entiende la posibilidad de ocurrencia del
riesgo, ésta puede ser medida con criterios de frecuencia o factibilidad.</t>
        </r>
      </text>
    </comment>
    <comment ref="H6" authorId="0" shapeId="0" xr:uid="{69245B65-8ED8-444C-9060-5B307493BBCC}">
      <text>
        <r>
          <rPr>
            <sz val="11"/>
            <color theme="1"/>
            <rFont val="Calibri"/>
            <family val="2"/>
            <scheme val="minor"/>
          </rPr>
          <t>======
ID#AAAAceqtWmE
Ivonne Andrea Lopez Rincon    (2022-07-04 23:55:18)
Consecuencias que puede ocasionar a la organización la
materialización del riesgo.</t>
        </r>
      </text>
    </comment>
    <comment ref="M8" authorId="0" shapeId="0" xr:uid="{46321723-BCB2-4C71-A01A-374451B188F3}">
      <text>
        <r>
          <rPr>
            <sz val="11"/>
            <color theme="1"/>
            <rFont val="Calibri"/>
            <family val="2"/>
            <scheme val="minor"/>
          </rPr>
          <t>======
ID#AAAAceqtWlk
Ivonne Andrea Lopez Rincon    (2022-07-04 23:55:18)
¿Existe un responsable asignado a la ejecución del control?</t>
        </r>
      </text>
    </comment>
    <comment ref="N8" authorId="0" shapeId="0" xr:uid="{A7AE72A8-8FD5-4443-9014-03A028322206}">
      <text>
        <r>
          <rPr>
            <sz val="11"/>
            <color theme="1"/>
            <rFont val="Calibri"/>
            <family val="2"/>
            <scheme val="minor"/>
          </rPr>
          <t>======
ID#AAAAceqtWlw
Ivonne Andrea Lopez Rincon    (2022-07-04 23:55:18)
¿El responsable tiene la autoridad y adecuada segregación de funciones en la ejecución del control?</t>
        </r>
      </text>
    </comment>
    <comment ref="O8" authorId="0" shapeId="0" xr:uid="{2F159A6D-871C-4E8F-A670-53AB4871AA18}">
      <text>
        <r>
          <rPr>
            <sz val="11"/>
            <color theme="1"/>
            <rFont val="Calibri"/>
            <family val="2"/>
            <scheme val="minor"/>
          </rPr>
          <t>======
ID#AAAAceqtWl4
Ivonne Andrea Lopez Rincon    (2022-07-04 23:55:18)
¿La oportunidad en que se ejecuta el control ayuda a prevenir la mitigación del riesgo o a detectar la materialización del riesgo de manera oportuna?</t>
        </r>
      </text>
    </comment>
    <comment ref="P8" authorId="0" shapeId="0" xr:uid="{A146C4B5-7895-40E4-9F4A-F80FE024908A}">
      <text>
        <r>
          <rPr>
            <sz val="11"/>
            <color theme="1"/>
            <rFont val="Calibri"/>
            <family val="2"/>
            <scheme val="minor"/>
          </rPr>
          <t>======
ID#AAAAceqtWlg
Ivonne Andrea Lopez Rincon    (2022-07-04 23:55:18)
¿Las actividades que se desarrollan en el control realmente buscan por si sola prevenir o detectar las causas que pueden dar origen al riesgo, Ej.: verificar, validar, cotejar, comparar, revisar, etc.?</t>
        </r>
      </text>
    </comment>
    <comment ref="Q8" authorId="0" shapeId="0" xr:uid="{6CF81E0F-37D2-49D7-9DA7-FED9486B5F3A}">
      <text>
        <r>
          <rPr>
            <sz val="11"/>
            <color theme="1"/>
            <rFont val="Calibri"/>
            <family val="2"/>
            <scheme val="minor"/>
          </rPr>
          <t>======
ID#AAAAceqtWlY
Ivonne Andrea Lopez Rincon    (2022-07-04 23:55:18)
¿La fuente de información que se utiliza en el desarrollo del control es información confiable que 
permita mitigar el riesgo?</t>
        </r>
      </text>
    </comment>
    <comment ref="R8" authorId="0" shapeId="0" xr:uid="{1EA48F13-749E-4D69-91F8-06B721B33D0A}">
      <text>
        <r>
          <rPr>
            <sz val="11"/>
            <color theme="1"/>
            <rFont val="Calibri"/>
            <family val="2"/>
            <scheme val="minor"/>
          </rPr>
          <t>======
ID#AAAAceqtWmI
Ivonne Andrea Lopez Rincon    (2022-07-04 23:55:18)
¿Las observaciones, desviaciones o diferencias
identificadas como resultados de la ejecución del control son investigadas y resueltas de manera oportuna?</t>
        </r>
      </text>
    </comment>
    <comment ref="S8" authorId="0" shapeId="0" xr:uid="{7CECA05D-716B-49EE-AEA8-3EF6D1232FAF}">
      <text>
        <r>
          <rPr>
            <sz val="11"/>
            <color theme="1"/>
            <rFont val="Calibri"/>
            <family val="2"/>
            <scheme val="minor"/>
          </rPr>
          <t>======
ID#AAAAceqtWl8
Ivonne Andrea Lopez Rincon    (2022-07-04 23:55:18)
¿Se deja evidencia o rastro de la ejecución del control que permita a cualquier tercero con la evidencia llegar a la misma conclusión?</t>
        </r>
      </text>
    </comment>
    <comment ref="V8" authorId="0" shapeId="0" xr:uid="{69AE7603-CBFC-4DF6-A85C-E0468E6EA311}">
      <text>
        <r>
          <rPr>
            <sz val="11"/>
            <color theme="1"/>
            <rFont val="Calibri"/>
            <family val="2"/>
            <scheme val="minor"/>
          </rPr>
          <t>======
ID#AAAAceqtWmg
Ivonne Andrea Lopez Rincon    (2022-07-04 23:55:18)
Una vez calificado el diseño del control (columna U) se debe establecer la evaluación de acuerdo con las opciones que se encuentran en la lista desplegable.</t>
        </r>
      </text>
    </comment>
    <comment ref="X8" authorId="0" shapeId="0" xr:uid="{53423503-67CD-4A51-B513-833297A81D2A}">
      <text>
        <r>
          <rPr>
            <sz val="11"/>
            <color theme="1"/>
            <rFont val="Calibri"/>
            <family val="2"/>
            <scheme val="minor"/>
          </rPr>
          <t>======
ID#AAAAceqtWlo
Ivonne Andrea Lopez Rincon    (2022-07-04 23:55:18)
Calificación de la solidez del control teniendo en cuenta los resultados de la calificación del diseño del control y de la ejecución del mismo</t>
        </r>
      </text>
    </comment>
    <comment ref="Z8" authorId="0" shapeId="0" xr:uid="{39185246-CAA7-4477-8883-9DB859663435}">
      <text>
        <r>
          <rPr>
            <sz val="11"/>
            <color theme="1"/>
            <rFont val="Calibri"/>
            <family val="2"/>
            <scheme val="minor"/>
          </rPr>
          <t>======
ID#AAAAceqtWmY
Ivonne Andrea Lopez Rincon    (2022-07-04 23:55:18)
La opción "NO", únicamente será valida cuando el rango de calificación de la solidez del contro es Fuerte = 100.</t>
        </r>
      </text>
    </comment>
  </commentList>
</comments>
</file>

<file path=xl/sharedStrings.xml><?xml version="1.0" encoding="utf-8"?>
<sst xmlns="http://schemas.openxmlformats.org/spreadsheetml/2006/main" count="4836" uniqueCount="1935">
  <si>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</si>
  <si>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</si>
  <si>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DIMENSIÓN MIPG ASOCIADA</t>
  </si>
  <si>
    <t>POLÍTICA MIPG ASOCIADA</t>
  </si>
  <si>
    <t>COMPONENTE/ ESTRATEGIA DEL PAAC</t>
  </si>
  <si>
    <t>NUMERO DE ACTIVIDAD</t>
  </si>
  <si>
    <t>ACTIVIDAD</t>
  </si>
  <si>
    <t>NOMBRE DEL INDICADOR</t>
  </si>
  <si>
    <t>FORMULA 
DEL INDICADOR</t>
  </si>
  <si>
    <t>META</t>
  </si>
  <si>
    <t>DOCUMENTO(S) DE VERIFICACIÓN</t>
  </si>
  <si>
    <t>CRONOGRAMA CUATRIMESTRE 2022</t>
  </si>
  <si>
    <t>RESPONSABLES</t>
  </si>
  <si>
    <t>REPORTE PRIMERA LÍNEA DE DEFENSA
I TRIMESTRE (enero - marzo 2022)
(Responsable de la actividad - Líder de proceso)</t>
  </si>
  <si>
    <t>SEGUIMIENTO SEGUNDA LÍNEA DE DEFENSA
I TRIMESTRE (enero - marzo 2022)
(Dirección de Planeación y Sistemas de Información Ambiental)</t>
  </si>
  <si>
    <t>REPORTE PRIMERA LÍNEA DE DEFENSA
ABRIL (Abril 1 al 30 de 2022)
(Responsable de la actividad - Líder de proceso)</t>
  </si>
  <si>
    <t>SEGUIMIENTO TERCER LINEA DE DEFENSA 
I CUATRIMESTRE (enero - abril 2022)
Oficina de Control Interno - OCI</t>
  </si>
  <si>
    <t>1ER</t>
  </si>
  <si>
    <t>2DO</t>
  </si>
  <si>
    <t>3ER</t>
  </si>
  <si>
    <t>AVANCE</t>
  </si>
  <si>
    <t>RESULTADO DEL INDICADOR</t>
  </si>
  <si>
    <t>EVIDENCIA Y RUTA DE UBICACIÓN</t>
  </si>
  <si>
    <t>DESCRIPCIÓN DEL AVANCE</t>
  </si>
  <si>
    <t>GRADO DE CUMPLIMIENTO</t>
  </si>
  <si>
    <t>AVANCE 
%</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</si>
  <si>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</si>
  <si>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</si>
  <si>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t>1.   MAPA DE RIESGOS DE CORRUPCIÓN</t>
  </si>
  <si>
    <t>1. Política de administración del Riesgo de Corrupción</t>
  </si>
  <si>
    <t>F1</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</si>
  <si>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</si>
  <si>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</si>
  <si>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</si>
  <si>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</si>
  <si>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Actas de reunión o comunicaciones internas de revisión de la politica.
Comunicación convocatoria CICII para llevar a aprobación el ajuste o actualización de la politica.
Acta de Comité Institucional de Coordinación de Control Interno.</t>
  </si>
  <si>
    <t>X</t>
  </si>
  <si>
    <t xml:space="preserve">Subsecretaria General 
(Grupo Sistema Integrado de Gestión)
Comité Institucional de Coordinación del Control Interno </t>
  </si>
  <si>
    <t>Programado para el tercer cuatrimestre</t>
  </si>
  <si>
    <t>NA</t>
  </si>
  <si>
    <t>N.A.</t>
  </si>
  <si>
    <t xml:space="preserve">Esta actividad se encuentra programada para el tercer cuatrimestre de la vigencia </t>
  </si>
  <si>
    <t>F2</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</si>
  <si>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</si>
  <si>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</si>
  <si>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</si>
  <si>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18 procesos de la entidad socializados sobre la Política de administración de riesgos de la entidad</t>
  </si>
  <si>
    <t>Comunicaciones de convocatoria a la socialización.
Actas de socialización y listados de asistencia.
Medios audiovisuales de apoyo</t>
  </si>
  <si>
    <t>x</t>
  </si>
  <si>
    <t>Subsecretaria General
 (Grupo Sistema Integrado de Gestión)</t>
  </si>
  <si>
    <t>F3</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</si>
  <si>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</si>
  <si>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</si>
  <si>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</si>
  <si>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</si>
  <si>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Comunicaciones internas de solicitud de inclusión contractual
Minutas con la cláusula incluida</t>
  </si>
  <si>
    <t>Dirección Legal Ambiental</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</si>
  <si>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</si>
  <si>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</si>
  <si>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</si>
  <si>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r>
      <rPr>
        <sz val="9"/>
        <rFont val="Arial"/>
        <family val="2"/>
      </rPr>
      <t>Contratos relacionado</t>
    </r>
    <r>
      <rPr>
        <u/>
        <sz val="9"/>
        <color theme="10"/>
        <rFont val="Arial"/>
        <family val="2"/>
      </rPr>
      <t xml:space="preserve">
https://drive.google.com/drive/folders/1hw_GagxYxKneMF0uhfNv-GH_Ldskpw9h</t>
    </r>
  </si>
  <si>
    <t>CUMPLIDA
100%</t>
  </si>
  <si>
    <t>En los contratos de prestación de servicios vigencia 2022, de los apoderados judiciales de la Dirección Legal Ambiental,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</si>
  <si>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 xml:space="preserve">100%
</t>
  </si>
  <si>
    <r>
      <rPr>
        <sz val="9"/>
        <rFont val="Arial"/>
        <family val="2"/>
      </rPr>
      <t xml:space="preserve">Contratos vigencia 2022-Apoderados Judiciales. </t>
    </r>
    <r>
      <rPr>
        <u/>
        <sz val="9"/>
        <color theme="10"/>
        <rFont val="Arial"/>
        <family val="2"/>
      </rPr>
      <t xml:space="preserve">
https://drive.google.com/drive/folders/1hw_GagxYxKneMF0uhfNv-GH_Ldskpw9h</t>
    </r>
  </si>
  <si>
    <t>3.Consulta y divulgación</t>
  </si>
  <si>
    <t>F4</t>
  </si>
  <si>
    <t>Realizar divulgación del Mapa de riesgos  de  gestión y de corrupción de la SDA.</t>
  </si>
  <si>
    <t>Divulgación del mapa de riesgos  de  gestión y de corrupción de la SDA</t>
  </si>
  <si>
    <t>No. de divulgaciones realizadas del mapa de riesgos  de  gestión y de corrupción de la SDA</t>
  </si>
  <si>
    <t>Dos (2) divulgaciones del mapa de riesgos  de  gestión y de corrupción de la SDA realizadas</t>
  </si>
  <si>
    <t>Actas de socialización y listados de asistencia.
Medios audiovisuales de apoyo</t>
  </si>
  <si>
    <t>Subsecretaria General 
(Grupo Sistema Integrado de Gestión)</t>
  </si>
  <si>
    <t>En el mes de marzo se presento el Mapa de riesgos consolidado al Comité de Coordinación de Control Interno y se dio su aprobación. Se realizo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</si>
  <si>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</si>
  <si>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Radicado 2022IE67541
https://www.ambientebogota.gov.co/es/web/transparencia/plan-anticorrupcion-y-de-atencion-al-ciudadano1/-
/document_library_display/Y0VDqzfpYjO5/view/2404140?_110_INSTANCE_Y0VDqzfpYjO5_redirect=https%3A%2F%2Fww
w.ambientebogota.gov.co%2Fes%2Fweb%2Ftransparencia%2Fplan-anticorrupcion-y-de-atencion-al-
ciudadano1%3Fp_p_id%3D110_INSTANCE_Y0VDqzfpYjO5%26p_p_lifecycle%3D0%26p_p_state%3Dnormal%26p_p_mo
de%3Dview%26p_p_col_id%3Dcolumn-2%26p_p_col_pos%3D1%26p_p_col_count%3D4</t>
  </si>
  <si>
    <t>Se realizaron dos divulgaciones del mapa de riesgos de gestión y de corrupción, una vez presentado y aprobado el mapa de riesgos de la entidad por el Comité de Coordinación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</si>
  <si>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</si>
  <si>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No se identifican acciones adicionales o  complementarias durante el mes de abril de 2022</t>
  </si>
  <si>
    <t>Se verifica en la página WEB de la SDA, la publicación del Mapa de Riesgos Institucional, en fecha 23 de marzo de 2022, mediante el siguiente link: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
Al respecto la Oficina de Control Interno en Su Rol de Enfoque Hacia la Prevención,  informa, que, bajo los lineamientos establecidos en el documento de ESTRATEGIAS PARA LA CONSTRUCCIÓN DEL PLAN ANTICORRUPCIÓN Y DE ATENCIÓN AL CIUDADANO - Versión 2, bajo el Componente - GESTIÓN DEL RIESGO DE CORRUPCIÓN - MAPA DE RIESGOS DE CORRUPCIÓN. Se define: ...."El Mapa de Riesgos de Corrupción se debe publicar en la página web de la entidad o en un medio de fácil acceso al ciudadano, a más tardar el 31 de enero de cada año. Durante el año de su vigencia se podrá modificar o ajustar las veces que sea necesario. 
A partir de la fecha de publicación cada responsable debe ejecutar las acciones contempladas en sus subcomponentes o procesos. En concordancia con la cultura del autocontrol, al interior de la entidad los líderes de los procesos junto con su equipo permanentemente realizaran monitoreo y evaluación del mapa"....
Por lo anterior, se recomienda trabajar la revisión del Mapa de Riesgos durante el ultimo cuatrimestre de la vigencia, para dar cumplimiento a este criterio y publicar la versión revisada y aprobaba, antes del 31 de enero de la siguiente vigencia.</t>
  </si>
  <si>
    <t>F5</t>
  </si>
  <si>
    <t>Socializar y evaluar la interiorización de la cartilla de inducción y reinducción de la SDA.</t>
  </si>
  <si>
    <t>Socialización y evaluación de la Cartilla de inducción y reinducción de la SDA</t>
  </si>
  <si>
    <t>No. de actividades de socialización y de evaluación de la cartilla de inducción y reinducción realizadas</t>
  </si>
  <si>
    <t>Una (1) actividad de socialización y una (1) evaluación de la Cartilla de inducción y reinducción de la SDA</t>
  </si>
  <si>
    <t>Reporte de la socialización de la  cartilla de inducción y reinducción de la SDA, y los soportes de la evaluación aplicada.</t>
  </si>
  <si>
    <t>Dirección de Gestión Corporativa</t>
  </si>
  <si>
    <t>Programado para el segundo y tercer cuatrimestre</t>
  </si>
  <si>
    <t xml:space="preserve">Esta actividad se encuentra programada para el  segundo cuatrimestre de la vigencia </t>
  </si>
  <si>
    <t>F6</t>
  </si>
  <si>
    <t>Ejecutar y hacer seguimiento al  Plan de trabajo Gestión de conflicto de intereses 2021-2022</t>
  </si>
  <si>
    <t>Porcentaje de ejecución del plan de trabajo de gestión de conflicto de interés</t>
  </si>
  <si>
    <t># de actividades ejecutadas del plan de trabajo / # de actividades programadas del plan de trabajo x 100</t>
  </si>
  <si>
    <t>100% de ejecución plan de trabajo de gestión de conflicto de interés 2022</t>
  </si>
  <si>
    <t>Documentos evidencias de la ejecución de las actividades, actas de reunión, correos de socialización,</t>
  </si>
  <si>
    <t>Dirección de Gestión Corporativa
Gestores de Integridad</t>
  </si>
  <si>
    <t xml:space="preserve">Teniendo en cuenta las actividades del plan de trabajo dentro del Plan Institucional de Capacitación-PIC se incluyó capacitaciones sobre conflicto de intereses, ética de lo público e integridad. 
Dentro de los riesgos de corrupción definidos para cada uno de los procesos de la DGC para la vigencia 2022, se tuvo en cuenta en las causas y controles relacionados a la gestión de conflictos de interés, actividad que se puede verificar en la matriz de riesgos de corrupción.  </t>
  </si>
  <si>
    <t>Plan Institucional de Capacitación PIC, publicado en el link de transparencia y acceso a la información. https://ambientebogota.gov.co/es/web/transparencia/lineamientos.
http://190.27.245.106:8080/Isolucionsda/RiesgosDafp/SeguimientoControlesLista.aspx</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</si>
  <si>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serán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</si>
  <si>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r>
      <rPr>
        <sz val="9"/>
        <rFont val="Calibri"/>
        <family val="2"/>
        <scheme val="minor"/>
      </rPr>
      <t xml:space="preserve">Plan de trabajo Gestión de conflicto de intereses 2021-2022
Plan Institucional de Capacitaciones
Memorando 2022IE06208 por el cual se remite PAAC 
</t>
    </r>
    <r>
      <rPr>
        <u/>
        <sz val="9"/>
        <color theme="10"/>
        <rFont val="Calibri"/>
        <family val="2"/>
        <scheme val="minor"/>
      </rPr>
      <t>https://drive.google.com/drive/folders/17dw2a0_2yKb4p7Vmy_jKsQ7EEpHHemZ9</t>
    </r>
  </si>
  <si>
    <t>EN EJECUCIÓN
30%</t>
  </si>
  <si>
    <t>GESTORES DE INTEGRIDAD: En cumplimiento del plan de trabajo para conflicto de intereses 2021-2022, se realizó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Mediante correo electrónico del 20 de abril de 2022, se comunicó a funcionarios y contratistas invitación para que adelanten capacitación ofrecida por el Departamento Administrativo de la Función Pública, sobre Integridad, Transparencia y Lucha contra la Corrupción.</t>
  </si>
  <si>
    <t>Actas de reunión 14 de febrero, 25 de marzo y 8 de abril 2022.
Piezas de comunicación Boletín informativo #7 y otras recordativas.
Soporte de correo electrónico enviado por la OAC, que reposa en el PC del enlace del SIG de la DGC</t>
  </si>
  <si>
    <t>5. Seguimiento</t>
  </si>
  <si>
    <t>F7</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</si>
  <si>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</si>
  <si>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</si>
  <si>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</si>
  <si>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</si>
  <si>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 xml:space="preserve">Documentos evidencias de la ejecución de las actividades, actas de reunión, correos de socialización, documentos de apoyo, informes de PQRS. </t>
  </si>
  <si>
    <t>Subsecretaría General, Dirección Gestión Corporativa, Oficina de Control Interno, Dependencias SDA,
Gestores de Integridad</t>
  </si>
  <si>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politica hasta el 28 de febrero, por lo que todas las dependencias debieron atenter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envío dichos documentos.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</si>
  <si>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</si>
  <si>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 xml:space="preserve">La oficina de Control Interno con memorando 2022IE35957 del 24 de febrero solicitó reporte a las dependencias sobre el plan de implementación de la politica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envió dichos documentos. </t>
  </si>
  <si>
    <r>
      <rPr>
        <sz val="9"/>
        <rFont val="Calibri"/>
        <family val="2"/>
        <scheme val="minor"/>
      </rPr>
      <t>2022IE67783, ANEXO Informe Seguimiento Politica Antisoborno, correo socialización</t>
    </r>
    <r>
      <rPr>
        <u/>
        <sz val="9"/>
        <color theme="10"/>
        <rFont val="Calibri"/>
        <family val="2"/>
        <scheme val="minor"/>
      </rPr>
      <t xml:space="preserve">
https://drive.google.com/drive/folders/1scrFoXniWp7Mvwt_xnOadi9uwaeokSPf</t>
    </r>
  </si>
  <si>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</si>
  <si>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t>
  </si>
  <si>
    <t>F8</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</si>
  <si>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</si>
  <si>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</si>
  <si>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</si>
  <si>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</si>
  <si>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Informes de seguimientos radicados
Resultado comunicado en el CICCI
Publicación en web</t>
  </si>
  <si>
    <t>Oficina de Control Interno</t>
  </si>
  <si>
    <t>Esta actividad se realiza con una periodicidad cuatrimestral por parte de la tercera línea de defensa.</t>
  </si>
  <si>
    <t>Se documenta Matriz de Monitoreo Plan Anticorrupción y Atención al Ciudadano PAAC - Primer Cuatrimestre y se remite para la respectiva publicación. 
Se documenta de igual forma Matriz de revisión a Riesgos de Proceso y Corrupción de la SDA y se remite para la respectiva publicación.</t>
  </si>
  <si>
    <t xml:space="preserve">Un Informe de seguimiento al PAAC,  elaborado para publicación </t>
  </si>
  <si>
    <t>2.  ESTRATEGIA ANTITRÁMITES</t>
  </si>
  <si>
    <t>2. Priorización de trámites</t>
  </si>
  <si>
    <t>F9</t>
  </si>
  <si>
    <t>Priorizar los trámites y/o servicios que sean objeto de racionalización y diseñar la estrategia de racionalización durante la vigencia 2022.</t>
  </si>
  <si>
    <t>Priorización de trámites y/o servicios para racionalización</t>
  </si>
  <si>
    <t xml:space="preserve">No. de trámites y/o servicios priorizados para racionalización </t>
  </si>
  <si>
    <t>Priorización del 100% Trámites y/o servicios que van a ser objeto de racionalización normativa, tecnológica o administrativa durante la vigencia 2022 con el diseño de una estrategia de racionalización</t>
  </si>
  <si>
    <t>Matriz de priorización  de trámites
Actas de reunión entre las dependencias
mesas de trabajo
Planes de trabajo de cada estrategia</t>
  </si>
  <si>
    <t>Subsecretaria General.
Proceso responsable del Tramite (Lidera)
DPSIA (Si es mejora tecnología)
Equipo SIG (Si es mejora Administrativa)
Grupo Servicio al Ciudadano (Apoya)</t>
  </si>
  <si>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están: Permiso de Vertimientos y Concesión de Aguas el cual esta pendiente de aprobación, Evaluación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</si>
  <si>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</si>
  <si>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</si>
  <si>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r>
      <rPr>
        <sz val="9"/>
        <rFont val="Calibri"/>
        <family val="2"/>
        <scheme val="minor"/>
      </rPr>
      <t xml:space="preserve">Actas de reunión </t>
    </r>
    <r>
      <rPr>
        <u/>
        <sz val="9"/>
        <color theme="10"/>
        <rFont val="Calibri"/>
        <family val="2"/>
        <scheme val="minor"/>
      </rPr>
      <t xml:space="preserve">
https://drive.google.com/drive/folders/1wlELx86_tQV1pcqZWq-BbDt1S7mEyhuH</t>
    </r>
  </si>
  <si>
    <t>EN EJECUCIÓN
50%</t>
  </si>
  <si>
    <t xml:space="preserve">Se identifica Acta de reunión de fecha 21 de febrero de 2022 mediante la cual se determina la necesidad de ajustes sobre la encuesta de percepción sobre racionalización de tramites, que se aplico en 2021. Se acuerda realizar el envío del link final a Claudia Martínez de la SGCD el viernes 25 de febrero de 2022, para poder iniciar con la aplicación de la encuesta en el mes de marzo.
Mediante Acta del 9 de febrero de 2022, se identifica la postulación de manera previa el Trámite de Permiso de vertimientos, por la importancia que éste representa en términos de vinculación con la VUC y el impacto positivo que tendría a la ciudadanía y la SDA en la simplificación y racionalización de trámites.
Mediante Acta de reunión del 9 de marzo de 2022, se identifica que, la SCAAV, plantea, para trabajar en racionalización durante el 2022, “Evaluación de Estudios de Calidad del Aire, con miras a verificar el cumplimiento de las normas de inmisión”. Queda pendiente para el 2022, finalizar el proceso de virtualización del trámite Licencia Ambiental, en acompañamiento de Secretaría de Hábitat para la VUC. Adicionalmente se estudia la posibilidad de que el trámite “Permiso de Ocupación de Cauce” pueda trabajarse en términos de lenguaje claro, teniendo en cuenta que la ciudadanía manifestó en la encuesta de percepción aplicada en 2022, que era necesario ser claros en la explicación de los requisitos para el trámite. Se concluye que las propuestas planteadas serán abordadas por DPSIA hasta el mes de junio ó julio, luego de ésta fecha se evaluará si es posible recibir nuevas propuestas. Queda pendiente por revisar si aguas subterráneas entrará a ser racionalizado para 2022
Se identifica acta de reunión de fecha 22 de febrero de 2022, mediante la cual se revisan los ítems del formulario de caracterización y priorización de trámites para el trámite de Centros de Diagnóstico Automotor, sobre el cual, el área sugiere solicitar cambio del nombre que define el trámite por “Certificación ambiental en materia de revisión de gases a Centros de Diagnostico Automotor”.
En atención al desarrollo de la actividad, a pesar de identificar las actas de reunión en las que se mencionan algunos trámites para su priorización, no se cuenta con la Matriz de priorización  de trámites, ni los Planes de Trabajo de cada Estrategia. Adicionalmente, se plantea efectuar acciones hasta el mes de junio o julio de 2022. No se puede conocer el resultado del indicador. Se recomienda  documentar  Matriz de priorización  de trámites y los Planes de Trabajo de cada Estrategia. </t>
  </si>
  <si>
    <t xml:space="preserve">3. Diseñar Estrategia de Racionalización </t>
  </si>
  <si>
    <t>F10</t>
  </si>
  <si>
    <t>Inscribir en el SUIT e implementar la estrategia de Racionalización de los trámites y/o servicios priorizados por la SDA durante la vigencia 2022.</t>
  </si>
  <si>
    <t>Estrategia de racionalización de  trámites y/o servicios inscrita
Porcentaje de Implementación de la estrategia de racionalización</t>
  </si>
  <si>
    <t>No. de Estrategia de racionalización de  trámites y/o servicios inscritas en el SUIT 
Porcentaje de Implementación de la estrategia de racionalización</t>
  </si>
  <si>
    <t>Una (1) estrategia de racionalización de  trámites y/o servicios inscrita en el SUIT 
100% de implementación de la estrategia de racionalización de la SDA para la vigencia 2022</t>
  </si>
  <si>
    <t>Matriz del SUIT.
Registro de inscripción de la estrategia en el SUIT.</t>
  </si>
  <si>
    <t>Subsecretaria General.
Dirección de Control Ambiental y sus Subdirecciones. 
Comité de Gestión y Desempeño Institucional</t>
  </si>
  <si>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</si>
  <si>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</si>
  <si>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día 11 de febrero de 2022.</t>
  </si>
  <si>
    <r>
      <rPr>
        <sz val="9"/>
        <rFont val="Arial"/>
        <family val="2"/>
      </rPr>
      <t>Acta y listado de capacitación</t>
    </r>
    <r>
      <rPr>
        <u/>
        <sz val="9"/>
        <color theme="10"/>
        <rFont val="Arial"/>
        <family val="2"/>
      </rPr>
      <t xml:space="preserve">
https://drive.google.com/drive/folders/1Qi_IPRKsEyhCsl6sfWTlzNdNjYDUqi2U
</t>
    </r>
  </si>
  <si>
    <t>SIN INICIAR
0%</t>
  </si>
  <si>
    <t xml:space="preserve">En atención a la descripción de la actividad, no se identifica la inscripción en el SUIT de tramites priorizados, como tampoco de la Estrategia de Racionalización de los trámites y/o servicios priorizados por la SDA vigencia 2022. se identifica únicamente un Acta de reunión de fecha 11 de febrero de 2022, mediante la cual  se soporta la realización de una capacitación en la Plataforma SUIT, relacionada con acceso y actualización del formato integrado y los datos de operación. No se identifica la Matriz del SUIT, ni el soporte del registro de inscripción de la estrategia en el SUIT. Esta actividad no se encuentra cumplida </t>
  </si>
  <si>
    <t xml:space="preserve">4. Seguimiento y Monitoreo de la Estrategia de racionalización de trámites </t>
  </si>
  <si>
    <t>F11</t>
  </si>
  <si>
    <t>Socializar a la ciudadanía  la mejora del  trámite y servicio de acuerdo con el  plan de trabajo generado y la estrategia de racionalización diseñada por la SDA</t>
  </si>
  <si>
    <t>Numero de socializaciones de trámite racionalizado</t>
  </si>
  <si>
    <t>No. de socializaciones realizadas de racionalización en el 2022 / No. de socializaciones de racionalización establecidas para el 2022 ) x 100</t>
  </si>
  <si>
    <t>Dos (2) socializaciones de la estrategia de racionalización de trámites para la vigencia 2022</t>
  </si>
  <si>
    <t>Soportes de la socialización  de la  mejora
Plan de trabajo por estrategia de racionalización
Informes de seguimiento</t>
  </si>
  <si>
    <t>Proceso responsable del Tramite (Lidera)
DPSIA (Si es mejora tecnología)
Equipo SIG (Si es mejora Administrativa)
Grupo Servicio al Ciudadano (Apoya)</t>
  </si>
  <si>
    <t>F12</t>
  </si>
  <si>
    <t>Realizar monitoreo y apoyo de la estrategia de racionalización conforme a las seis preguntas que conforman la guía de Tramites y Servicios  del SUIT, de acuerdo con el plan de trabajo generado con los responsables de cada estrategia  de racionalización</t>
  </si>
  <si>
    <t xml:space="preserve">Monitoreos realizados a la estrategia de racionalización </t>
  </si>
  <si>
    <t>No. de monitoreos de la estrategia de racionalización realizados</t>
  </si>
  <si>
    <t>Monitoreo a las 6 preguntas del SUIT</t>
  </si>
  <si>
    <t>Informes de verificación del avance en plan de plan de trabajo y registro en SUIT</t>
  </si>
  <si>
    <t>Subsecretaria General (rol de planeación)
Oficina de Control Interno  (Rol control interno)</t>
  </si>
  <si>
    <t>Porcentaje de Implementación de la estrategia de racionalización</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</si>
  <si>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</si>
  <si>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</si>
  <si>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r>
      <t>3.</t>
    </r>
    <r>
      <rPr>
        <sz val="9"/>
        <color theme="1"/>
        <rFont val="Arial"/>
        <family val="2"/>
      </rPr>
      <t xml:space="preserve">   </t>
    </r>
    <r>
      <rPr>
        <b/>
        <sz val="9"/>
        <color theme="1"/>
        <rFont val="Arial"/>
        <family val="2"/>
      </rPr>
      <t>RENDICIÓN DE CUENTAS</t>
    </r>
  </si>
  <si>
    <t>1.  Información de calidad y en lenguaje comprensible</t>
  </si>
  <si>
    <t>F13</t>
  </si>
  <si>
    <t>Diseñar y ejecutar el plan de comunicaciones para la vigencia 2022, el cual incluye la socialización y divulgación de la gestión institucional e información de interés, a través de los canales tanto internos como externos con los que cuenta la entidad</t>
  </si>
  <si>
    <t>Seguimiento al cumplimiento del plan de comunicaciones</t>
  </si>
  <si>
    <t xml:space="preserve">No. de seguimientos realizados al cumplimiento del plan de comunicaciones de la vigencia 2022 </t>
  </si>
  <si>
    <t>Doce (12) seguimientos de cumplimiento del plan de comunicaciones de la vigencia 2022 realizados</t>
  </si>
  <si>
    <t>Informes mensuales de avance del Plan de Comunicaciones</t>
  </si>
  <si>
    <t>Oficina Asesora Comunicaciones</t>
  </si>
  <si>
    <t>La Oficina Asesora de Comunicaciones ejecuta el Plan de Comunicaciones 2022 a través de dos líneas estratégicas:
1.	Línea de comunicación organizacional e interna 
2.	Línea de comunicación externa e informativa</t>
  </si>
  <si>
    <t>3 INFORMES</t>
  </si>
  <si>
    <t xml:space="preserve">Aplicativo Isolucion indicadores </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</si>
  <si>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</si>
  <si>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9"/>
        <rFont val="Calibri"/>
        <family val="2"/>
        <scheme val="minor"/>
      </rPr>
      <t>Informes mensuales de avance del Plan de Comunicaciones</t>
    </r>
    <r>
      <rPr>
        <u/>
        <sz val="9"/>
        <color theme="10"/>
        <rFont val="Calibri"/>
        <family val="2"/>
        <scheme val="minor"/>
      </rPr>
      <t xml:space="preserve">
https://drive.google.com/drive/folders/1wQIdWpD41dUMCrnm42Um6tNyRrD9OVJw</t>
    </r>
  </si>
  <si>
    <t>CUMPLIENDO 
25%</t>
  </si>
  <si>
    <t xml:space="preserve">No se reportan avances adicionales </t>
  </si>
  <si>
    <t>F14</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</si>
  <si>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</si>
  <si>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</si>
  <si>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</si>
  <si>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Alcanzar un nivel de actualización de 96% del OAB y del 81% del ORARBO, al finalizar la vigencia 2022.</t>
  </si>
  <si>
    <t>Bitácoras de actualización de los OAB
Informes de avance de los Observatorios</t>
  </si>
  <si>
    <t>Dirección de Planeación y Sistemas de Información Ambiental</t>
  </si>
  <si>
    <t xml:space="preserve">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actividades de capacitación interna a los colaboradores de la entidades, con el fin que se apropien del Observatorio, y conozcan sus usos, fueron capacitados 446 colaboradores. </t>
  </si>
  <si>
    <r>
      <rPr>
        <sz val="9"/>
        <rFont val="Arial"/>
        <family val="2"/>
      </rPr>
      <t xml:space="preserve">Bitácoras de actualización de los OAB
Informes de avance de los Observatorios
</t>
    </r>
    <r>
      <rPr>
        <u/>
        <sz val="9"/>
        <color theme="10"/>
        <rFont val="Arial"/>
        <family val="2"/>
      </rPr>
      <t>https://drive.google.com/drive/folders/1Nx1LdbKmnSpsF8Len_upsZppOV6u0kLn</t>
    </r>
  </si>
  <si>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</si>
  <si>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</si>
  <si>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CUMPLIENDO
OAB 76,86%
ORARBO 71,64%</t>
  </si>
  <si>
    <t xml:space="preserve">la SEGUNDA LINEA DE DEFENSA INFORMÓ: Durante el mes de abril de 2022 se actualizaron y se mantienen actividad 458 indicadores en el OAB, lo que representa un nivel de actualización del 89,52%, lo que incrementó considerablemente respecto a corte de marzo. Por su parte el ORARBO en abril mantuvo públicos 67 indicadores activos, pero de los cuales 37 están actualizados, lo que representa 55,22%.
Adicionalmente,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</si>
  <si>
    <r>
      <rPr>
        <sz val="9"/>
        <rFont val="Arial"/>
        <family val="2"/>
      </rPr>
      <t xml:space="preserve">Bitácoras de actualización de los OAB y del ORARBO del mes de abril
Informes de avance de los Observatorios
</t>
    </r>
    <r>
      <rPr>
        <u/>
        <sz val="9"/>
        <color theme="10"/>
        <rFont val="Arial"/>
        <family val="2"/>
      </rPr>
      <t>https://drive.google.com/drive/folders/1Nx1LdbKmnSpsF8Len_upsZppOV6u0kLn</t>
    </r>
  </si>
  <si>
    <t xml:space="preserve">
33% 
CUMPLIENDO
OAB 76,86%
ORARBO 71,64% EN Promedio corresponde a 799%
</t>
  </si>
  <si>
    <t>F15</t>
  </si>
  <si>
    <t>Elaborar los informes normados que rinden cuenta sobre la gestión de la administración Distrital, el estado y calidad de los recursos naturales.</t>
  </si>
  <si>
    <t>Porcentaje de elaboración de informes normados de gestión, el estado y calidad de los recursos naturales</t>
  </si>
  <si>
    <t>(No. de informes normados elaborados / 2 informes requeridos por normativa y disposición distrital (Acuerdo 067 de  2002  y Bogotá como vamos) x 100</t>
  </si>
  <si>
    <t xml:space="preserve">100% de los informes normados sobre gestión y estado de recursos normados elaborados. </t>
  </si>
  <si>
    <t>Comunicaciones internas y externas de solicitud de información y de envió del informe, tanto por forest como electrónicas.
Informes normados</t>
  </si>
  <si>
    <t xml:space="preserve"> </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</si>
  <si>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</si>
  <si>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t>https://drive.google.com/drive/folders/1-srRO7c8BoQeETgzfUrrRu4Ho6_5CLoT
https://drive.google.com/drive/folders/1y7NCCFuWwvtiYc6Dx1H3J9G7ag8xNurl</t>
  </si>
  <si>
    <r>
      <rPr>
        <sz val="9"/>
        <rFont val="Arial"/>
        <family val="2"/>
      </rPr>
      <t>Radicados e Informes</t>
    </r>
    <r>
      <rPr>
        <u/>
        <sz val="9"/>
        <color theme="10"/>
        <rFont val="Arial"/>
        <family val="2"/>
      </rPr>
      <t xml:space="preserve">
https://drive.google.com/drive/folders/1npP1ms8Tnrk8nTblQH2VAaSdYIJ3wacR
</t>
    </r>
  </si>
  <si>
    <t>CUMPLIDO
100%</t>
  </si>
  <si>
    <t xml:space="preserve">
100%</t>
  </si>
  <si>
    <t>F16</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</si>
  <si>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</si>
  <si>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Seguimiento al avance de los indicadores ODS de la SDA</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</si>
  <si>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</si>
  <si>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</si>
  <si>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seguimiento</t>
  </si>
  <si>
    <t xml:space="preserve">Esta actividad se encuentra programada para el segundo y tercer cuatrimestre de la vigencia </t>
  </si>
  <si>
    <t>F17</t>
  </si>
  <si>
    <t>Publicar y divulgar el Plan Anticorrupción y de Atención al Ciudadano de la SDA vigencia 2022, y de sus diferentes versiones si da lugar.</t>
  </si>
  <si>
    <t xml:space="preserve">Cumplimiento de las actividades de publicación y divulgación del Plan Anticorrupción y de Atención al Ciudadano </t>
  </si>
  <si>
    <t xml:space="preserve">No. de actividades de promoción y divulgación del PAAC realizadas </t>
  </si>
  <si>
    <t>3 actividades de publicación y divulgación del Plan Anticorrupción y de Atención al Ciudadano 2022 y sus versiones.</t>
  </si>
  <si>
    <t>Pantallazos de publicación 
Reporte de divulgación del Plan Anticorrupción que contenga las actividades realizadas</t>
  </si>
  <si>
    <t xml:space="preserve">X </t>
  </si>
  <si>
    <t>Se realizó 1 actividades de publicación y divulgación del Plan Anticorrupción y de Atención al Ciudadano 2022 en la página web.</t>
  </si>
  <si>
    <t>1 actividad de publicación</t>
  </si>
  <si>
    <t>https://ambientebogota.gov.co/documents/893475/2773804/9.+Plan+Anticorrupci%C3%B3n+y+de+Atenci%C3%B3n+al+Ciudadano+2022.xlsx/e050b14f-f801-4bc5-be79-e2eb816321a4</t>
  </si>
  <si>
    <t>Se realizó 1 actividades de publicación y divulgación del Plan Anticorrupción y de Atención al Ciudadano 2022 en la página web.
Se recomienda realizar las otras actividades de divulgación en el segundo cuatrimestre, de acuerdo a lo programado.</t>
  </si>
  <si>
    <t>CUMPLIENDO 
33%</t>
  </si>
  <si>
    <t>Se realizó la publicación y divulgación del Plan Anticorrupción y de Atención al Ciudadano 2022 en la página web de la entidad, como consta en el siguiente enlace, en el que se observa que fue publicado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t>
  </si>
  <si>
    <t>2.  Diálogo de doble vía con la ciudadanía y sus organizaciones</t>
  </si>
  <si>
    <t>F18</t>
  </si>
  <si>
    <t>Vincular nuevos grupos, colectivos u organizaciones al programa de Voluntariado Ambiental</t>
  </si>
  <si>
    <t>Número de grupos, colectivos u organizaciones vinculados al programa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</si>
  <si>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</si>
  <si>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</si>
  <si>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</si>
  <si>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Oficina de Participación, Educación y Localidades</t>
  </si>
  <si>
    <t>F19</t>
  </si>
  <si>
    <t>Desarrollar procesos de participación y realizar las actividades de educación ambiental, conforme al plan de acción programado para la vigencia 2022.</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</si>
  <si>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</si>
  <si>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</si>
  <si>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100% de realización de los procesos de participación programados en el 2022 
100% de ejecución de las actividades de educación ambiental programadas durante la vigencia 2022</t>
  </si>
  <si>
    <t>Plan de trabajo del gestor ambiental
Registros físicos de las actividades de participación
Plan de trabajo de educación ambiental
Registros físicos de las actividades de educación ambiental</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</si>
  <si>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</si>
  <si>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</si>
  <si>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elaboraron y aprobaron los planes de trabajo del componente de educación ambiental para ser ejecutados durante la vigencia 2022, para el equipo territorios y para las aulas ambientales y parques administrados por la SDA (Soratama, mirador de los nevados, entre nubes, Santa Maria del Lago, Sector 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</si>
  <si>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https://drive.google.com/drive/folders/1AAYoc1jnjzRXTdBY47ZRUDf9W6858-fd</t>
    </r>
  </si>
  <si>
    <t>CUMPLIENDO
25%</t>
  </si>
  <si>
    <t>Durante el mes de abril ejecutaron 103 actividades de participación ciudadana donde se contó con la participación de  9.572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415 actividades de educación ambiental  donde se contó con la participación de 51.052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</si>
  <si>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</si>
  <si>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desarrollaron procesos de participación y se realizaron actividades de educación ambiental, conforme al plan de acción programado para la vigencia 2022. La Primera Línea de Defensa señaló que durante este periodo (Cuatrimestre) se  ejecutaron 324 actividades de participación ciudadana donde se contó con la participación de  32.478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Igualmente, se ejecutaron 1.304 actividades de educación ambiental  donde se contó con la participación de 150.568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Se verificaron los siguientes documentos que se encuentran en el siguiente Drive:https://drive.google.com/drive/folders/1AAYoc1jnjzRXTdBY47ZRUDf9W6858-fd     
1. Plan de trabajo de Participación de  Gestor Ambiental de Usaquén. 
2. Planes de trabajo de Educación Ambiental: a. Aula Ambiental Parque Distrital Ecológico de Montaña Mirador de los Nevados, b. Parque Distrital Ecológico de Montaña Soratama, c. Territorio, Caminatas y TIC; d.  Aula Ambiental Reserva Distrital de Humedal Santa María del Lago, e. Parque Distrital Ecológico de Montaña Entrenubes, f.Parque Distrital Ecológico de Montaña Entrenubes - Sector Juan Rey.
3. Registros de las actividades de participación y educación ambiental: a. acta de reunión (28. 03.2022), cuyo objeto fue: Formatos aplicables al procedimiento, Solicitud de vehículos y apoyo bachilleres, - Informe de escenarios y solicitudes. b. Memoria de reunión del Consejo Local PYBAP- Proyecto de Protección y Bienestar Animal (09.02.2022), c. Acta de mesa de arbolado (11.02.2022), d. acta del Consejo Local de Gestión del Riesgo y Cambio Climático CLGRCC (24.02.2022), e,  Accion pedagógica "Protección del agua" (24.03.2022), f. Constancia de Educación Ambiental Estructura Ecológica Principal - Cerros Orientales en Aula Ambiental Soratama (08.02.2022), Cuento Ancestral: MAMÁ AVÓ” Celebración Día Mundial de los Humedales (17.02.2022), Tráfico de fauna y flora (01.02.2022),  separación y manejo de residuos sólidos (19.02.2022), Sensibilización: Protección y Bienestar Animal (25.01.2022), Comisión Ambiental Local -CAL (21.04.2022).
Se recomienda realizar un informes mensuales por cada plan de trabajo de participación y educación ambiental,  que incluya las actividades programadas y  los avances logrados, en el que se señale el nombre del archivo donde está la evidencia correspondiente. Igualmente, se adjunte al drive, un número cronológico y el nombre que consta en el informe, el cual debe ser acorde al tema que incluye, debido a que algunas veces constan números, como en las actividades de educación  y hay que leer el contenido para saber de qué trata; esto para facilitar el seguimiento y control por las diferentes líneas de Defensa.
Estudiar la posibilidad de unificar o estandarizar  los formatos de soportes de los registros de las actividades de participación y educación ambiental.</t>
  </si>
  <si>
    <t>F20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</si>
  <si>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</si>
  <si>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</si>
  <si>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</si>
  <si>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</si>
  <si>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Acta de reunión de la Comisión Ambiental Local</t>
  </si>
  <si>
    <t>Durante el primer trimestre no se realizó la socialización del Plan Institucional de Participación en el marco de las Comisiones Ambientales Locales.</t>
  </si>
  <si>
    <t>Ninguno</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</si>
  <si>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</si>
  <si>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</si>
  <si>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Durante este periodo se adelantó la socialización del plan de participación en la CAL de Fontibón</t>
  </si>
  <si>
    <t>Debido a que la socialización se realizó en el mes de abril y el acta de reunión de la sesión debe ser aprobada y firmada por el Alcalde Local, no se tiene el acta final, por lo que por ahora se anexa el listado de asistencia.</t>
  </si>
  <si>
    <t>La Primera Línea de Defensa informó que socializó el Plan Institucional de Participación Ciudadana a través de las 20 Comisiones Ambientales Locales del D.C ,  en la CAL de Fontibón, faltando las demás. Igualmente, informó que debido a que la socialización se realizó en el mes de abril y a que el acta de reunión de la sesión debe ser aprobada y firmada por el Alcalde Local, no se tiene el acta final y que anexa el listado de asistencia (El cual no anexó), por tanto se tiene un 0 % de cumplimiento.
La Segunda Línea de Defensa informó que 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</si>
  <si>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F21</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</si>
  <si>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</si>
  <si>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</si>
  <si>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</si>
  <si>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Participar 100% de las ferias de servicio al ciudadano en donde sea convocada la Entidad durante la vigencia 2022</t>
  </si>
  <si>
    <t>Actas de las ferias de servicio y lista de asistencia de ciudadanos atendidos</t>
  </si>
  <si>
    <t>Subsecretaria General (Grupo Servicio a la ciudadanía)</t>
  </si>
  <si>
    <t xml:space="preserve">Durante el primer trimestre de la vigencia 2022, el grupo se Servicio a la Ciudadanía hizo presencia y &lt;asistió a las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</si>
  <si>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</si>
  <si>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El grupo de Servicio a la Ciudadanía asistió a las 18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</si>
  <si>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r>
      <rPr>
        <sz val="9"/>
        <rFont val="Calibri"/>
        <family val="2"/>
        <scheme val="minor"/>
      </rPr>
      <t>Actas de reunión y listados de asistencias de las ferias</t>
    </r>
    <r>
      <rPr>
        <u/>
        <sz val="9"/>
        <color theme="10"/>
        <rFont val="Calibri"/>
        <family val="2"/>
        <scheme val="minor"/>
      </rPr>
      <t xml:space="preserve">
https://drive.google.com/drive/folders/1TbfHdyvP6DIoO-oQcn4YuV1uq1P6RV1g?usp=sharing</t>
    </r>
  </si>
  <si>
    <t>CUMPLIENDO
100% DE LAS FERIAS CONVOCADAS EN EL PERIODO</t>
  </si>
  <si>
    <t>No se envió información</t>
  </si>
  <si>
    <t>F22</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</si>
  <si>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</si>
  <si>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Distrital</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</si>
  <si>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</si>
  <si>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</si>
  <si>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Comunicaciones internas y externas de solicitud de información o de otras actividades de coordinación ejecutadas para la presentación del Informe de rendición de cuentas Distrital
Infografías - registro fotográfico
lineamientos metodológicos distritales.</t>
  </si>
  <si>
    <t>Despacho de Secretaría.
Dirección de Planeación y Sistemas de Información Ambiental
Subdirección de proyectos y cooperación internacional</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</si>
  <si>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</si>
  <si>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</si>
  <si>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r>
      <rPr>
        <sz val="9"/>
        <rFont val="Calibri"/>
        <family val="2"/>
        <scheme val="minor"/>
      </rPr>
      <t xml:space="preserve">Documentos y soportes de las actividades en </t>
    </r>
    <r>
      <rPr>
        <u/>
        <sz val="9"/>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</si>
  <si>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Se coordinó como cabeza del sector ambiente, las acciones a que hubo lugar, para la presentación del informe de balance del Plan de Desarrollo Distrital -PDD para la rendición de cuentas de la Administración Distrital y otros insumos requeridos conforme a los lineamientos metodológicos distritales.
La Primera y Segunda Línea de Defensa informaron, en resumen que 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
Se verificaron comunicaciones internas y externas de solicitud de información y de otras actividades de coordinación ejecutadas para la presentación del Informe de rendición de cuentas Distrital, registro fotográfico y lineamientos metodológicos distritales, que se encuentran en los siguientes enlaces: https://drive.google.com/drive/folders/1TvflH9RmUK9adA0BBOaUEGBQDsCqLmpR   y    https://ambientebogota.gov.co/es/web/transparencia/informe-de-rendicion-de-cuentas-a-los-ciudadanos/-/document_library_display/qYPcwWJUMJMh/view/2875044, como las siguientes: Banner de evaluación de rendición de la cuenta, bullets para intervención de la DPSIA, ejecución de la rendición de cuenta, evaluación rendición de cuenta SDA 2021,  formulario consulta y preguntas Rendición de Cuentas 2021,  formulario evaluación Rendición Cuentas, nota de prensa y para el video de la Dirección, presentación preparación audiencia distrital, presentación rendición de la cuenta, rendición de cuentas DPSIA-SPPA-SPCI 2021, respuestas Rendición de cuentas 2021  y en redes sociales, resultado consulta y preguntas RC 2021, resultado encuesta 7 febrero2022 y resultados del formulario en línea, plan de rendición de cuenta hace parte del Plan Anticorrupción y de Atención al Ciudadano en su componente III, conforme al Decreto 124 de 2016 y su respectivo documento 'Estrategias para la construcción del plan anticorrupción y de atención al ciudadano',  eje temático: Planeación territorial y ambiente, Informe de gestión y resultados SDA 2021, rendición por directivos y Secretaría y  Rad 2022IE25586 Preguntas seleccionadas del formulario de consulta a la ciudadanía</t>
  </si>
  <si>
    <t>F23</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</si>
  <si>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</si>
  <si>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</si>
  <si>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</si>
  <si>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</si>
  <si>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 xml:space="preserve">Documento de inquietudes Dialogo </t>
  </si>
  <si>
    <t>Dirección de Planeación y Sistemas de Información Ambiental.
Dependencia según la temática.</t>
  </si>
  <si>
    <t xml:space="preserve">Con radicado 2022IE25586 se envió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</si>
  <si>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https://ambientebogota.gov.co/documents/893475/2875044/Respuestas+Rendici%C3%B3n+de+cuentas+2021.docx/967814c5-4e9e-4dd1-9f2b-8302af503d38
https://ambientebogota.gov.co/documents/893475/2875044/Respuestas+Rendici%C3%B3n+de+cuentas+2021+-+En+redes+sociales.docx/650fcd52-69d9-4973-9c9f-cae272583e03</t>
  </si>
  <si>
    <t xml:space="preserve">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</si>
  <si>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r>
      <rPr>
        <sz val="9"/>
        <rFont val="Calibri"/>
        <family val="2"/>
        <scheme val="minor"/>
      </rPr>
      <t>Respuestas Rendición de cuentas 2021 - En redes sociales y en el espacio de dialogo</t>
    </r>
    <r>
      <rPr>
        <u/>
        <sz val="9"/>
        <color theme="10"/>
        <rFont val="Calibri"/>
        <family val="2"/>
        <scheme val="minor"/>
      </rPr>
      <t xml:space="preserve">
https://drive.google.com/drive/folders/17GMzI8H0eDKMtCDtK6jcN6CaixhO-lu0</t>
    </r>
  </si>
  <si>
    <t>Se atendieron las preguntas, comentarios y/u observaciones realizadas por la ciudadanía dirigidas al sector ambiente, en el proceso de rendición de cuentas distrital 2021 , en redes sociales y en el espacio de dialogo
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Se verificaron los documentos de inquietudes Dialogo, que se encuentran en el siguiente enlace: https://drive.google.com/drive/folders/17GMzI8H0eDKMtCDtK6jcN6CaixhO-lu0; como los siguientes Rad. 2022IE25586  sobre preguntas seleccionadas del formulario de consulta a la ciudadanía para Rendición de cuentas de la SDA vigencia 2021, Respuestas Rendición de cuentas 2021 - En redes sociales, preguntas Rendición de Cuentas, Respuestas Rendición de cuentas 2021 y resultados consulta y preguntas de rendición  de cuentas 2021</t>
  </si>
  <si>
    <t>F24</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</si>
  <si>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</si>
  <si>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</si>
  <si>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No. de jornada de dialogo ciudadano y rendición de cuenta realizada de la vigencia 2021</t>
  </si>
  <si>
    <t>Una (1) jornada de dialogo ciudadano y rendición de cuenta de la vigencia 2021 efectuada.</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</si>
  <si>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</si>
  <si>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Despacho SDA
Dirección de Planeación y Sistemas de Información Ambiental
Oficina asesora de comunicaciones</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</si>
  <si>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</si>
  <si>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t>https://drive.google.com/drive/folders/1H7s0i6fkmW4cR5mpXNWHi3n3fb-N1oN-</t>
  </si>
  <si>
    <r>
      <rPr>
        <sz val="9"/>
        <rFont val="Calibri"/>
        <family val="2"/>
        <scheme val="minor"/>
      </rPr>
      <t>Soportes y evidencias de realización de la jornada de dialogo ciudadano y rendición de cuenta de la vigencia 2021 efectuada</t>
    </r>
    <r>
      <rPr>
        <u/>
        <sz val="9"/>
        <color theme="10"/>
        <rFont val="Calibri"/>
        <family val="2"/>
        <scheme val="minor"/>
      </rPr>
      <t xml:space="preserve">
https://drive.google.com/drive/folders/1CyOex4uD4KmmX6KApFeQ1jTnrhWh1jov</t>
    </r>
  </si>
  <si>
    <t>3.  Responsabilidad</t>
  </si>
  <si>
    <t>F25</t>
  </si>
  <si>
    <t>Elaborar flash informativos disciplinarios a fin de dar a conocer a los servidores públicos a la SDA asuntos preventivos en materia disciplinaria.</t>
  </si>
  <si>
    <t>Porcentaje de elaboración de los flash informativo disciplinario</t>
  </si>
  <si>
    <t>(No. de flash informativo elaborado / No. de flash informativo programado) x 100</t>
  </si>
  <si>
    <t>100% de elaboración de los flash informativo disciplinario conforme a la programación de la vigencia 2022</t>
  </si>
  <si>
    <t>Comunicaciones electrónicas en las que se divulgan los Flash Informativos</t>
  </si>
  <si>
    <t>Oficina de Control Disciplinario Interno</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</si>
  <si>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disciplinaras y sus sanciones en cada ley y el 28 de enero de 2022 sobre faltas relacionadas con la intervención politica.</t>
  </si>
  <si>
    <t>3 flash disciplinario</t>
  </si>
  <si>
    <t>https://drive.google.com/drive/folders/1m58TzXkF1H8cU40XsMGPelaDYao82RMK</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</si>
  <si>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disciplinarias y sus sanciones en cada ley y el 28 de enero de 2022 sobre faltas relacionadas con la intervención politica.</t>
  </si>
  <si>
    <r>
      <rPr>
        <sz val="9"/>
        <rFont val="Calibri"/>
        <family val="2"/>
        <scheme val="minor"/>
      </rPr>
      <t>Piezas graficas y correo enviado</t>
    </r>
    <r>
      <rPr>
        <u/>
        <sz val="9"/>
        <color theme="10"/>
        <rFont val="Calibri"/>
        <family val="2"/>
        <scheme val="minor"/>
      </rPr>
      <t xml:space="preserve">
https://drive.google.com/drive/folders/1m58TzXkF1H8cU40XsMGPelaDYao82RMK</t>
    </r>
  </si>
  <si>
    <t>Durante el mes de Abril del 2022 fue remitido de manera masiva a los correos institucionales de funcionarios y contratistas el flash disciplinario del día 29 del mismo mes sobre, “la ley 1010 de 2006, Tramites de queja de acoso laboral ante la Oficina de Control Disciplinario Interno”.</t>
  </si>
  <si>
    <t>4 FLASH DISCIPLINARIO</t>
  </si>
  <si>
    <t>https://drive.google.com/drive/u/1/folders/1Mq6SgDBTPfgl9XzDoTaeVJbUi-HA3qAe</t>
  </si>
  <si>
    <t>Dimensión 1. Talento Humano
Dimensión 3. Gestión con Valores para Resultados
Dimensión 3. Direccionamiento Estratégico y Planeación</t>
  </si>
  <si>
    <t>•  Servicio al ciudadano</t>
  </si>
  <si>
    <r>
      <t>4.</t>
    </r>
    <r>
      <rPr>
        <sz val="9"/>
        <color theme="1"/>
        <rFont val="Arial"/>
        <family val="2"/>
      </rPr>
      <t xml:space="preserve">   </t>
    </r>
    <r>
      <rPr>
        <b/>
        <sz val="9"/>
        <color theme="1"/>
        <rFont val="Arial"/>
        <family val="2"/>
      </rPr>
      <t>ATENCIÓN AL CIUDADANO</t>
    </r>
  </si>
  <si>
    <t>1. Estructura administrativa y direccionamiento estratégico</t>
  </si>
  <si>
    <t>F26</t>
  </si>
  <si>
    <t>Realizar visitas de seguimiento al servicio prestado en los diferentes puntos de atención presenciales de la SDA.</t>
  </si>
  <si>
    <t>Realización de visitas de seguimiento al servicio prestado por la SDA</t>
  </si>
  <si>
    <t>No. de visitas de seguimiento al servicio prestado realizadas</t>
  </si>
  <si>
    <t>4 visitas de seguimiento en el primer cuatrimestre, 4 visitas en el segundo y 3 visitas en tercer cuatrimestre del 2022</t>
  </si>
  <si>
    <t>Actas de visita seguimiento a los puntos de atención</t>
  </si>
  <si>
    <t>Subsecretaria General
(Equipo servicio a la ciudadanía)</t>
  </si>
  <si>
    <t>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</si>
  <si>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t>https://drive.google.com/drive/u/0/folders/1fwyZ6wRXyg-U9BM4rz1eeyJgNpxVp_I1</t>
  </si>
  <si>
    <t>Se sobre 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</si>
  <si>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r>
      <rPr>
        <sz val="9"/>
        <rFont val="Calibri"/>
        <family val="2"/>
        <scheme val="minor"/>
      </rPr>
      <t>Acta de reunión y relación de asistencia</t>
    </r>
    <r>
      <rPr>
        <u/>
        <sz val="9"/>
        <color theme="10"/>
        <rFont val="Calibri"/>
        <family val="2"/>
        <scheme val="minor"/>
      </rPr>
      <t xml:space="preserve">
https://drive.google.com/drive/folders/15dWFZNsD9dILw-FffoHbIuB4P95WjFKX?usp=sharing</t>
    </r>
  </si>
  <si>
    <t>Durante el primer cuatrimestre de la vigencia 2022, se  realizaron 28 de visitas  (seguimiento) de cades la los puntos Super Cade CAD (3) , Suba (3), Bosa (3), Américas (3), Toberín (3), Engativá (3), Manitas (3) Fontibón (3), y (4) Calle 13, en estas visitas se verificó que el servicio se esta prestando acorde con la Politica Publica Distrital de Servicio a la Ciudadanía</t>
  </si>
  <si>
    <t>De acuerdo con lo informado por la primera línea de defensa, se realizaron 28 visitas de seguimiento al servicio prestado en los diferentes puntos de atención presenciales de la SDA, se tenían programadas 4 visitas de seguimiento en el primer cuatrimestre, según reporte de segunda línea esta meta se encuentra sobre ejecutada. Se verificaron actas de reunión de las 19 visitas reportadas de enero a  marzo  en la ruta: https://drive.google.com/drive/folders/15dWFZNsD9dILw-FffoHbIuB4P95WjFKX?usp=sharing y las demás se observaron en carpeta compartida remitida vía correo electrónica el día 09 de mayo de 2022, correspondientes a 9 realizadas en el mes de abril de 2022.</t>
  </si>
  <si>
    <t>2. Fortalecimiento de los canales de atención</t>
  </si>
  <si>
    <t>F27</t>
  </si>
  <si>
    <t>Implementar acciones del  modelo de servicio al ciudadano para la SDA, acorde a los lineamientos dados por la Secretaria General.</t>
  </si>
  <si>
    <t>Porcentaje de implementación del modelo de servicio al ciudadano para la SDA</t>
  </si>
  <si>
    <t>(No. De actividades implementadas del  modelo de servicio de la SDA / No. De actividades programadas del modelo de servicio de la SDA conforme al plan de acción para la vigencia 2022 ) x 100</t>
  </si>
  <si>
    <t>Implementar el 90% de las acciones propuestas por el modelo de servicio de la SDA, a diciembre de 2022.</t>
  </si>
  <si>
    <t>Matriz de seguimiento a la implementación del modelo de servicio</t>
  </si>
  <si>
    <t>Durante el primer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</si>
  <si>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https://drive.google.com/drive/u/0/folders/1GeBqCiFRY25pq3P6UN2m_1UBYw50FAkp</t>
  </si>
  <si>
    <t>Durante el primer trimestre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Y 9) Desarrollo e implementacion  de un Chatbot para la pagina web de la entidad.</t>
  </si>
  <si>
    <r>
      <rPr>
        <sz val="9"/>
        <rFont val="Calibri"/>
        <family val="2"/>
        <scheme val="minor"/>
      </rPr>
      <t>Matriz implementación modelo de servicio</t>
    </r>
    <r>
      <rPr>
        <u/>
        <sz val="9"/>
        <color theme="10"/>
        <rFont val="Calibri"/>
        <family val="2"/>
        <scheme val="minor"/>
      </rPr>
      <t xml:space="preserve">
https://drive.google.com/drive/folders/12WCgDtCI8QjIKT8sJdMnHa5kV5qwJHHV</t>
    </r>
  </si>
  <si>
    <t>CUMPLIENDO
33%</t>
  </si>
  <si>
    <t>Durante el primer cuatrimestre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</si>
  <si>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3. Talento Humano</t>
  </si>
  <si>
    <t>F28</t>
  </si>
  <si>
    <t>Realizar actividades de entrenamiento a los servidores del grupo servicio a la ciudadanía, en cumplimiento a la política distrital de servicio al ciudadano.</t>
  </si>
  <si>
    <t>Cumplimiento del número de entrenamientos al personal de servicio a la ciudadanía</t>
  </si>
  <si>
    <t>No. de entrenamientos realizados durante la vigencia 2022</t>
  </si>
  <si>
    <t>30 entrenamientos para el personal de servicio al ciudadano y correspondencia.</t>
  </si>
  <si>
    <t>Actas de entrenamientos al grupo de servicio a la ciudadanía</t>
  </si>
  <si>
    <t>Durante el primer trimestre de 2022 , se llevaron a cabo 13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</si>
  <si>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https://drive.google.com/drive/u/0/folders/1Viv6fpGJe5bz0HAEqBouCINBA0tKcwUH</t>
  </si>
  <si>
    <t>Se realizaron 13 entrenamientos para el personal de servicio al ciudadano y correspondencia en las siguientes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</si>
  <si>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r>
      <rPr>
        <sz val="9"/>
        <rFont val="Calibri"/>
        <family val="2"/>
        <scheme val="minor"/>
      </rPr>
      <t>Acta de reunión y relación de asistencia</t>
    </r>
    <r>
      <rPr>
        <u/>
        <sz val="9"/>
        <color theme="10"/>
        <rFont val="Calibri"/>
        <family val="2"/>
        <scheme val="minor"/>
      </rPr>
      <t xml:space="preserve">
https://drive.google.com/drive/folders/17biC_U6hCnWkYXHOAQ4UVjl1HJkcMtuQ?usp=sharing</t>
    </r>
  </si>
  <si>
    <t>CUMPLIENDO
43%</t>
  </si>
  <si>
    <t>Durante el primer cuatrimestre de 2022 , se llevaron a cabo 17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aire, forest, radicación, modulo de cualificación por parte de la Secretaria General.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</si>
  <si>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4. Normativo y procedimental</t>
  </si>
  <si>
    <t>F29</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</si>
  <si>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</si>
  <si>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</si>
  <si>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(No. de PQRSF con seguimiento a la oportunidad de respuesta / No. total de PQRSF ingresadas a la entidad) x 100
No. de informes mensuales de seguimiento a la atención de PQRSF, durante la vigencia 2022.</t>
  </si>
  <si>
    <t xml:space="preserve">100% de los PQRSF que ingresan a la entidad con seguimiento semanal.
Un (1) informe mensual de la gestión y a la atención de las PQRSF realizado y publicado. </t>
  </si>
  <si>
    <t>Comunicaciones electrónico de alertas semanales a los diferentes procesos.
Informe mensual de la gestión y a la atención de las PQRSF realizado y publicado.</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</si>
  <si>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</si>
  <si>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</si>
  <si>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</si>
  <si>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9"/>
        <rFont val="Calibri"/>
        <family val="2"/>
        <scheme val="minor"/>
      </rPr>
      <t>Relación Resumen PQR Primer trimestre</t>
    </r>
    <r>
      <rPr>
        <u/>
        <sz val="9"/>
        <color theme="10"/>
        <rFont val="Calibri"/>
        <family val="2"/>
        <scheme val="minor"/>
      </rPr>
      <t xml:space="preserve">
https://drive.google.com/drive/folders/1X0MoLIF4fUs_Ja_oVtw_gI_87H06r8TI</t>
    </r>
  </si>
  <si>
    <t>CUMPLIENDO
27%</t>
  </si>
  <si>
    <t xml:space="preserve">Durante el primer cuatrimestre de 2022, se llevó a cabo seguimiento a 7.276 PQR´S registradas ante la Entidad, así: 1556 en enero, 1808 en febrero , 2142 en marzo y abril 1770;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68% recibió respuesta dentro de los términos de ley  y  el 25% restante  se encuentra en termino para dar respuesta en los meses de mayo y junio de 2022 y el 8% de las peticiones fueron contestadas fuera de termino.
</t>
  </si>
  <si>
    <t>Evidencia: https://ambientebogota.gov.co/es/web/transparencia/informe-de-pqrs
Drive:
https://drive.google.com/drive/u/0/folders/1KQbJlg3H9imIDp4R9dgDJBih_3Ajee3K</t>
  </si>
  <si>
    <t>5. Relacionamiento con el ciudadano</t>
  </si>
  <si>
    <t>F30</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</si>
  <si>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</si>
  <si>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</si>
  <si>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</si>
  <si>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</si>
  <si>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 xml:space="preserve">Informes de percepción y satisfacción ciudadana mensual </t>
  </si>
  <si>
    <t>Durante el primer trimestre de la vigencia 2022 se aplicaron un total de  9.057 encuestas a través de los canales de atención presencial (2240)  telefónico (6269) y virtual (548),  los cuales respondieron a la pregunta ¿se encuentra satisfecho con el servicio prestado? y se obtuvo de esta manera un porcentaje de satisfacción promedio de  94,6%, así: un 100% de satisfacción mediante el canal presencial, un 100% en el canal telefónico y un 84% en el canal virtual</t>
  </si>
  <si>
    <t>https://drive.google.com/drive/u/0/folders/1oU8FS4axXvMj6lVAO57Cj-7-EjFSKbDA</t>
  </si>
  <si>
    <t>Producto de la aplicación de 9.057 encuestas, se obtuvo un porcentaje de satisfacción promedio de  94,6%, representado en un 100% de satisfacción mediante el canal presencial, un 100% en el canal telefónico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</si>
  <si>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https://drive.google.com/drive/folders/13SD2WeDvyahKuRREw7IopozERbNJL7WR</t>
    </r>
  </si>
  <si>
    <t>CUMPLIENDO
94,6%</t>
  </si>
  <si>
    <t>Durante el primer cuál trimestre de la vigencia 2022 se aplicaron un total de  12.411 encuestas a través de los canales de atención presencial (3595)  telefónico (8164) y virtual (652),  los cuales respondieron a la pregunta ¿se encuentra satisfecho con el servicio prestado? y se obtuvo de esta manera un porcentaje de satisfacción promedio de  95,3%, así: un 99,9% de satisfacción mediante el canal presencial, un 100% en el canal telefónico y un 86% en el canal virtual</t>
  </si>
  <si>
    <t>F31</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</si>
  <si>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</si>
  <si>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</si>
  <si>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 de solicitudes recibidas por el defensor del ciudadano de la SDA) x 100</t>
  </si>
  <si>
    <t>Atender el 100% de las solicitudes reiteradas allegadas al defensor del Ciudadano</t>
  </si>
  <si>
    <t>Informe de gestión del Defensor del Ciudadano</t>
  </si>
  <si>
    <t>Defensor del Ciudadano</t>
  </si>
  <si>
    <t>Durante el primer trimestre de 2022 , se recibieron  35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razón por la cual no se puede evidenciar a corte del primer trimestre</t>
  </si>
  <si>
    <t>https://drive.google.com/drive/u/0/folders/1WOlVgP4mrre8KVDyu8ZvtEvfy5QLiQrO</t>
  </si>
  <si>
    <t>35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por lo cual se verá reflejado en el próximo monitoreo.</t>
  </si>
  <si>
    <r>
      <rPr>
        <sz val="9"/>
        <rFont val="Calibri"/>
        <family val="2"/>
        <scheme val="minor"/>
      </rPr>
      <t>Formato registro y control de servicio Defensor</t>
    </r>
    <r>
      <rPr>
        <u/>
        <sz val="9"/>
        <color theme="10"/>
        <rFont val="Calibri"/>
        <family val="2"/>
        <scheme val="minor"/>
      </rPr>
      <t xml:space="preserve">
https://drive.google.com/drive/folders/1VgXWkf9BcOQCUT-RsGYrhSTxuG9czlop</t>
    </r>
  </si>
  <si>
    <t>Durante el primer cuatrimestre de 2022 , se recibieron  52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mes vencido,  razón por la cual no se puede evidenciar a corte del primer trimestre</t>
  </si>
  <si>
    <t>Se observó  35 solicitudes mediante el correo del defensor del ciudadano, las cuales fueron radicadas en el Sistema Forest y remitida al  grupo de Peticiones, quejas y Reclamos, para lo cual se aportaron Informes de gestión del Defensor del Ciudadano de los meses enero, febrero y marzo disponibles en la ruta: https://drive.google.com/drive/folders/1VgXWkf9BcOQCUT-RsGYrhSTxuG9czlop, respecto al mes de abril se informe que se recibieron 17 solicitudes para un total de 52, sin embargo no se aportan soportes para su verificación.</t>
  </si>
  <si>
    <r>
      <t>Dimensión 5:</t>
    </r>
    <r>
      <rPr>
        <sz val="9"/>
        <color theme="1"/>
        <rFont val="Arial"/>
        <family val="2"/>
      </rPr>
      <t xml:space="preserve"> Información y Comunicación
Dimensión 7: Control Interno</t>
    </r>
  </si>
  <si>
    <r>
      <t>•</t>
    </r>
    <r>
      <rPr>
        <sz val="7"/>
        <color theme="1"/>
        <rFont val="Arial"/>
        <family val="2"/>
      </rPr>
      <t xml:space="preserve">  </t>
    </r>
    <r>
      <rPr>
        <sz val="9"/>
        <color theme="1"/>
        <rFont val="Arial"/>
        <family val="2"/>
      </rPr>
      <t>Transparencia y Acceso a la Información Pública
•  Gestión Documental
•  Control Interno</t>
    </r>
  </si>
  <si>
    <t>5. TRANSPARENCIA Y ACCESO A LA INFORMACIÓN PÚBLICA</t>
  </si>
  <si>
    <t>1. Lineamientos Transparencia Activa</t>
  </si>
  <si>
    <t>F32</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</si>
  <si>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</si>
  <si>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</si>
  <si>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</si>
  <si>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</si>
  <si>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</si>
  <si>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Se publicó toda la información relacionada a la ley 1712 de transparencia y acceso a la información solicitada por las dependencias.
Se publicaron trámites de autoliquidación, documentos, formularios y se desmontaron imágenes, auto 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</si>
  <si>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</si>
  <si>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</si>
  <si>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</si>
  <si>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Se continuó publicando la información relacionada a la ley 1712 de transparencia y acceso a la información solicitada por las dependencias durante el mes de Abril de 2022 y registradas en la mesa de servicios de la SDA.</t>
  </si>
  <si>
    <t>https://drive.google.com/drive/folders/1LALsaHdawKcJ3h-3zmmMbkZfzw6ea62_</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</si>
  <si>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los cuales están disponibles en la ruta: https://drive.google.com/drive/folders/1LALsaHdawKcJ3h-3zmmMbkZfzw6ea62_</t>
  </si>
  <si>
    <t>F33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</si>
  <si>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</si>
  <si>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</si>
  <si>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No. de datos abiertos gestionados y publicados en las plataformas  Distrital y Nacional</t>
  </si>
  <si>
    <t xml:space="preserve">3 nuevos datos abiertos gestionados en la plataforma Distrital y Nacional. 
55 datasets mantenidos y actualizados en la plataforma Distrital y Nacional. </t>
  </si>
  <si>
    <t>Actas de reunión.
Datos abiertos publicados en la plataforma Distrital y Nacional</t>
  </si>
  <si>
    <t>F34</t>
  </si>
  <si>
    <t>Realizar seguimiento especial a los pasivos exigibles, reservas y saneamiento contable</t>
  </si>
  <si>
    <t>Seguimientos realizados a los pasivos exigibles, reservas y saneamiento contable</t>
  </si>
  <si>
    <t>No. de Informes de seguimiento especial a los pasivos exigibles, reservas y saneamiento contable realizados</t>
  </si>
  <si>
    <t>Un (1) informe de seguimiento especial a los pasivos exigibles, reservas y saneamiento contable realizado.</t>
  </si>
  <si>
    <t>Informes de seguimiento
Comunicaciones internas de seguimiento</t>
  </si>
  <si>
    <t>2. Lineamientos Transparencia Pasiva</t>
  </si>
  <si>
    <t>F35</t>
  </si>
  <si>
    <t>Realizar asignación y seguimiento a las solicitudes de acceso a la información.</t>
  </si>
  <si>
    <t>Porcentaje de asignación de las solicitudes de acceso a la información</t>
  </si>
  <si>
    <t>(No. de solicitudes de acceso de información asignadas, con seguimiento y publicadas / No. total de solicitudes de acceso de información ingresadas a la entidad) x 100</t>
  </si>
  <si>
    <t>Asignar el 100% de solicitudes de acceso a la información generadas por parte de la ciudadanía en la vigencia 2022</t>
  </si>
  <si>
    <t>Informe de acceso a la Información</t>
  </si>
  <si>
    <t>Durante el primer trimestre de 2022 ,  se asignaron 25  solicitudes de acceso a la información recepcionadas por la Secretaría Distrital de Ambiente a través de sus canales de atención de las cuales se realizó seguimiento y se publicaron 25, así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</si>
  <si>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</si>
  <si>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así 12 en enero, 13 en febrero.
Se publican en la sede electrónica de la SDA en Transparencia/Inicio/4. Planeación, presupuesto e Informes/4.10. Informes trimestrales sobre acceso a información, quejas y reclamos/Informe de Acceso a la información</t>
  </si>
  <si>
    <r>
      <rPr>
        <sz val="9"/>
        <rFont val="Arial"/>
        <family val="2"/>
      </rPr>
      <t>Informe de acceso</t>
    </r>
    <r>
      <rPr>
        <u/>
        <sz val="9"/>
        <color theme="10"/>
        <rFont val="Arial"/>
        <family val="2"/>
      </rPr>
      <t xml:space="preserve">
https://drive.google.com/drive/folders/1PhDmJNZm3mR0sn-o9-BbKc2nOdBb9QHI</t>
    </r>
  </si>
  <si>
    <t>CUMPLIENDO
100% DE LAS SOLICITUDES DE ACCESO EN EL PERIODO</t>
  </si>
  <si>
    <t>3.Elaboración de los Instrumentos de Gestión de la Información</t>
  </si>
  <si>
    <t>F36</t>
  </si>
  <si>
    <t>Actualizar el registro de activos de información e Índice de información clasificada y reservada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</si>
  <si>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</si>
  <si>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</si>
  <si>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</si>
  <si>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 de las dependencias de la SDA.</t>
  </si>
  <si>
    <t>Dirección de Planeación y Sistemas de Información Ambiental
Dirección de Gestión Corporativa</t>
  </si>
  <si>
    <t>F37</t>
  </si>
  <si>
    <t>Gestionar la aprobación de la Tabla de Retención Documental ante el Archivo Distrital.</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</si>
  <si>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</si>
  <si>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</si>
  <si>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</si>
  <si>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 xml:space="preserve">Comunicación externa al Consejo Distrital de Archivos de solicitud de información y de envío de ajustes atendidos.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</si>
  <si>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</si>
  <si>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 xml:space="preserve">Oficios registrados en el sistema de correspondencia FOREST, y soportes reposan en el archivo de gestión del profesional del proceso de Gestión Documental. </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</si>
  <si>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</si>
  <si>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r>
      <rPr>
        <sz val="9"/>
        <rFont val="Calibri"/>
        <family val="2"/>
        <scheme val="minor"/>
      </rPr>
      <t>Memorandos</t>
    </r>
    <r>
      <rPr>
        <u/>
        <sz val="9"/>
        <color theme="10"/>
        <rFont val="Calibri"/>
        <family val="2"/>
        <scheme val="minor"/>
      </rPr>
      <t xml:space="preserve">
https://drive.google.com/drive/folders/13eyxaXWwGEtCaGu7BqdmyipHMPXW3-b_</t>
    </r>
  </si>
  <si>
    <t>EN EJECUCIÓN
10%</t>
  </si>
  <si>
    <t>F38</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</si>
  <si>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</si>
  <si>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</si>
  <si>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</si>
  <si>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</si>
  <si>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Proyecto de resolución
Comunicaciones
Actas de reunión y listados de asistencias
Correos electrónicos</t>
  </si>
  <si>
    <t xml:space="preserve">Dirección de Planeación y Sistemas de Información Ambiental
Oficina Asesora de Comunicaciones
Subsecretaria General (Transparencia)
</t>
  </si>
  <si>
    <t>5. Monitoreo al Acceso a la información pública</t>
  </si>
  <si>
    <t>F39</t>
  </si>
  <si>
    <t xml:space="preserve">Realizar seguimiento al cumplimiento del esquema de publicación de la información de la SDA. </t>
  </si>
  <si>
    <t xml:space="preserve">Seguimiento realizados a la ejecución del esquema </t>
  </si>
  <si>
    <t>No. de seguimiento realizados a la ejecución del esquema (/ 1 Seguimiento realizados a la ejecución del esquema ) x 100</t>
  </si>
  <si>
    <t>(Un (1) seguimiento cada cuatrimestre</t>
  </si>
  <si>
    <t>Matriz actualizada de seguimiento de conformidad con el esquema de publicación 
Comunicaciones internas de seguimiento</t>
  </si>
  <si>
    <t>Subsecretaria General (Transparencia)</t>
  </si>
  <si>
    <t xml:space="preserve">Para efectos de mantener actualizado el índice de transparencia y acceso a la información del ITA de la procuraduría, se realizó memorando para la DPSIA mediante radicado  2022IE19190  en cumplimiento a la Circular No. 001 de 2022 la solicitud de la implementación dentro del botón de transparencia en la sección CONOCE, PROPONE Y PRIORIZA, se radicó oficio mediante numero 2022IE67675 sobre reporte de estudios, investigaciones y publicaciones para ciudadanos, usuarios y grupos de interés, mediante radicado 2022IE70443 a todas las áreas de la entidad, se envió a la dirección legal oficio requiriendo información sobre asociaciones y agremiaciones a las que pertenece la entidad, se radicó Memorando mediante numero 2022IE70491 a la dirección de gestión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realizó el documento DTS, el cual se requiere la revisión de la dirección legal, se tiene previsto adelantar con el área de políticas y la DPSIA la creación del "menú participa" del  ITA y proyectar memorando para las áreas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</si>
  <si>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</si>
  <si>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</si>
  <si>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reuniones de trabajo para ajustes y correcciones al proyecto de resolución y la elaboración del DTS como soporte para el proyecto de Resolución.
En tal sentido, hasta que se cuente con el esquema de publicación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</si>
  <si>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</si>
  <si>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F40</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</si>
  <si>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 tic No. 1519 de 2020.</t>
  </si>
  <si>
    <t>Capacitaciones sobre la producción y publicación de documentos accesibles en la sede electrónica de la SDA, conforme la Resolución 1519 de 2020</t>
  </si>
  <si>
    <t>N° de capacitaciones realizadas / N° de capacitaciones programadas.</t>
  </si>
  <si>
    <t>4 capacitaciones con las dependencias de la SDA</t>
  </si>
  <si>
    <t xml:space="preserve">Actas de reunión y asistencia
</t>
  </si>
  <si>
    <t>Dirección de Planeación y Sistemas de Información Ambiental
Oficina asesora de comunicaciones</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</si>
  <si>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</si>
  <si>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boletín interno Para estar en Ambiente #12 🌿De lunes 18 a domingo 24 abril de 2022</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</si>
  <si>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días 19, 21 y 22 de abril sobre temas de criterios de accesibilidad.</t>
  </si>
  <si>
    <r>
      <rPr>
        <sz val="9"/>
        <rFont val="Calibri"/>
        <family val="2"/>
        <scheme val="minor"/>
      </rPr>
      <t>Radicado 2022IE79984, correo electrónico, pieza divulgativa y boletín interno disponibles en</t>
    </r>
    <r>
      <rPr>
        <u/>
        <sz val="9"/>
        <color theme="10"/>
        <rFont val="Calibri"/>
        <family val="2"/>
        <scheme val="minor"/>
      </rPr>
      <t xml:space="preserve">
https://drive.google.com/drive/folders/1yiAcb8vEf5RLxvQ3FX0Hpqq6MMDEErdH</t>
    </r>
  </si>
  <si>
    <t>POR INICIAR
0%</t>
  </si>
  <si>
    <t>Se realizaron tres jornadas de capacitación el martes 19 de abril "Taller introductorio a contenidos digitales",  la segunda jueves 21 de abril "Taller de documentos digitales accesibles", Y la tercera fue el viernes 22 de abril "Taller de profundización en criterios de accesibilidad". Se adjuntan listados de asistencia, correo y documento presentación</t>
  </si>
  <si>
    <t>https://drive.google.com/drive/folders/1yiAcb8vEf5RLxvQ3FX0Hpqq6MMDEErdH</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</si>
  <si>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t>
  </si>
  <si>
    <t>F41</t>
  </si>
  <si>
    <t xml:space="preserve">Diseñar e implementar una estrategia de promoción o divulgación de la sección de transparencia y acceso a la información publica de la sede electrónica de la SDA, dirigida a la ciudadanía y a la Entidad. </t>
  </si>
  <si>
    <t>Divulgación de la sección de transparencia y acceso a la información publicada la sede electrónica de la SDA</t>
  </si>
  <si>
    <t>No. De actividades de divulgación de la sección de transparencia y acceso a la información publica realizadas</t>
  </si>
  <si>
    <t>Una (1) actividad de promoción o divulgación de la sección de transparencia y acceso a la información publica a usuarios internos y externos una vez cada cuatrimestre</t>
  </si>
  <si>
    <t>Actividades de divulgación
Comunicaciones, link informativo
Correos electrónicos</t>
  </si>
  <si>
    <t xml:space="preserve">En el mes de febrero el día 14 se diseño, elaboró y revisó el cronograma de sensibilizaciones "participa dentro de las jornadas de sensibilización de transparencia y acceso a la información pública" a lo cual se divulgó con todas las áreas de la entidad y se definieron  los temas que se van a desarrollar.   se realizaron 2 flash informativos.             Para el mes de marzo se realizó la primera sensibilización : ¿Dónde ubicamos la transparencia y acceso a la información publica?  de manera virtual con la participación de funcionarios y contratistas. se realizaron 2 flash informativos de divulgación.  </t>
  </si>
  <si>
    <t xml:space="preserve"> cumplido en un 30%</t>
  </si>
  <si>
    <t>4 flash informativos, 1  flash publicitario de divulgación de temas de sensibilizaciones.1  presentación de la sensibilización con evidencia de asistencia y una acta https://drive.google.com/drive/folders/1dYowMb2BIbNwvMt396SPrI1jKJ0Od-fB?usp=sharing</t>
  </si>
  <si>
    <t>Se elaboró la estrategia de promoción y divulgación mediante un cronograma de sensibilizaciones de transparencia y acceso a la información pública y la realización de flash informativos de divulgación.  
Se implementó la estrategia mediante el envío de 4 flash informativos, 1  flash publicitario de divulgación de temas de sensibilizaciones y una sensibilización denominada ¿Dónde ubicamos la transparencia y acceso a la información publica?</t>
  </si>
  <si>
    <r>
      <rPr>
        <sz val="9"/>
        <rFont val="Calibri"/>
        <family val="2"/>
        <scheme val="minor"/>
      </rPr>
      <t xml:space="preserve">Actas de reunión
Flash informativos
Pantallazos evidencia de capacitación
</t>
    </r>
    <r>
      <rPr>
        <u/>
        <sz val="9"/>
        <color theme="10"/>
        <rFont val="Calibri"/>
        <family val="2"/>
        <scheme val="minor"/>
      </rPr>
      <t>https://drive.google.com/drive/folders/1Jrp92rdbaCA9ZWtKaSwgtNigM2gacM6R</t>
    </r>
  </si>
  <si>
    <t>Se observó que se adelantó una (1) actividad de promoción o divulgación de la sección de transparencia y acceso a la información publica a usuarios internos y externos para el primer cuatrimestre, de la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t>
  </si>
  <si>
    <t>F42</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</si>
  <si>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</si>
  <si>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</si>
  <si>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</si>
  <si>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</si>
  <si>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 Correos electrónicos</t>
  </si>
  <si>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</si>
  <si>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</si>
  <si>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</si>
  <si>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</si>
  <si>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9"/>
        <rFont val="Calibri"/>
        <family val="2"/>
        <scheme val="minor"/>
      </rPr>
      <t xml:space="preserve">Plan de trabajo, diagnósticos, propuestas de mejoras y actas de reunión disponibles en </t>
    </r>
    <r>
      <rPr>
        <u/>
        <sz val="9"/>
        <color theme="10"/>
        <rFont val="Calibri"/>
        <family val="2"/>
        <scheme val="minor"/>
      </rPr>
      <t xml:space="preserve">
https://drive.google.com/drive/folders/1dOBWv1-EAZolE9LnHefjQZaUQylMCZVG</t>
    </r>
  </si>
  <si>
    <t>EN EJECUCIÓN
33%</t>
  </si>
  <si>
    <t>Se creó un documento de mejoras principales tanto técnicas como editoriales para el portal  www.orarbo.gov.co. Se creó un documento de etiquetas para el portal oab.ambientebogota.gov.co con base en palabras clave y los criterios de marca propios del portal. Se plantearon 15 temas recomendados para reforzar la estrategia de contenidos del portal. Se desarrolló un reporte de métricas e indicadores de SEO en Google DataStudio para empezar a hacer seguimiento a las métricas de posicionamiento para  oab.ambientebogota.gov.co ambientebogota.gov.co y www.orarbo.gov.co. Se desarrollaron informes de los problemas técnicos del sitio ambientebogota.gov.co en la herramienta SEMRush y se creó un informe pormenorizado de la situación del portal www.orarbo.gov.co en Screaming Frog en Excel</t>
  </si>
  <si>
    <t>Se observó la definición de plan de trabajo para la identificación de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plan de trabajo (archivo Excel), soporte de diagnóstico del portal www.orarbo.gov.co, actas de reunión y reportes,  así misma se evidenció documento de mejoras principales tanto técnicas como editoriales para el portal  www.orarbo.gov.co, así como un reporte de métricas e indicadores de SEO en Google DataStudio para el seguimiento a las métricas de posicionamiento para  oab.ambientebogota.gov.co ambientebogota.gov.co y www.orarbo.gov.co, frente los cuales se  aportan informes de los problemas técnicos del sitio ambientebogota.gov.co en la herramienta SEMRush e informe pormenorizado de la situación del portal www.orarbo.gov.co en Screaming Frog en Excel los cuales fueron verificados en el enlace: https://drive.google.com/drive/folders/1dOBWv1-EAZolE9LnHefjQZaUQylMCZVG</t>
  </si>
  <si>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</si>
  <si>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</si>
  <si>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6. GESTIÓN DE INTEGRIDAD</t>
  </si>
  <si>
    <t>1.  Diagnóstico</t>
  </si>
  <si>
    <t>F43</t>
  </si>
  <si>
    <t>Diseñar y formular el plan de gestión de integridad de la SDA, para la vigencia 2022</t>
  </si>
  <si>
    <t>Porcentaje de formulación y aprobación del Plan de gestión de integridad</t>
  </si>
  <si>
    <t>No. de Plan de gestión de Integridad SDA 2022 formulado y aprobado</t>
  </si>
  <si>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</si>
  <si>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publicación del Plan de Gestión en la pág. web de la entidad.</t>
    </r>
  </si>
  <si>
    <t>Gestores de Integridad
Comité Institucional de Gestión y Desempeño</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</si>
  <si>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</si>
  <si>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</si>
  <si>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9"/>
        <rFont val="Arial"/>
        <family val="2"/>
      </rPr>
      <t xml:space="preserve">Acta de Comité Directivo de fecha 27 de enero de 2022.
Presentación del Plan de Acción
Publicación en la página web de la entidad  link: 
</t>
    </r>
    <r>
      <rPr>
        <u/>
        <sz val="9"/>
        <color theme="10"/>
        <rFont val="Arial"/>
        <family val="2"/>
      </rPr>
      <t>http://nuevo.ambientebogota.gov.co/web/transparencia/plan-anticorrupcion-y-de-atencion-al-ciudadano</t>
    </r>
  </si>
  <si>
    <t xml:space="preserve">Se diseñó y formuló el plan de gestión de integridad de la SDA, para la vigencia 2022, el cual fue remitido para aprobación del Comité Institucional de gestión y desempeño por correo electrónico el día 13 de enero desde la cuenta etico@ambientebogota.gov.co, </t>
  </si>
  <si>
    <r>
      <rPr>
        <sz val="9"/>
        <rFont val="Calibri"/>
        <family val="2"/>
        <scheme val="minor"/>
      </rPr>
      <t xml:space="preserve">Acta de Comité Directivo de fecha 27 de enero de 2022.
Presentación del Plan de Acción
Publicación en la página web de la entidad  link: 
</t>
    </r>
    <r>
      <rPr>
        <u/>
        <sz val="9"/>
        <color theme="10"/>
        <rFont val="Calibri"/>
        <family val="2"/>
        <scheme val="minor"/>
      </rPr>
      <t>https://drive.google.com/drive/folders/17b0782Nt1Zqj8ODNhO1iKaUr_U2QqSO1</t>
    </r>
  </si>
  <si>
    <t>Acta de Comité Directivo de fecha 27 de enero de 2022.
Presentación del Plan de Acción
Publicación en la página web de la entidad  link: http://nuevo.ambientebogota.gov.co/web/transparencia/plan-anticorrupcion-y-de-atencion-al-ciudadano</t>
  </si>
  <si>
    <t>Se diseñó y formuló el plan de gestión de integridad de la SDA, para la vigencia 2022, por los gestores de integridad, el cual se señaló que fue aprobado en el  Comité Institucional de Gestión y Desempeño, en el acta  del  27 de enero de 2022, pero la misma no se localizó, en el drive de evidencias, del siguiente enlace: https://drive.google.com/drive/folders/17b0782Nt1Zqj8ODNhO1iKaUr_U2QqSO1
No obstante, se encuentra como parte del PAAC de la vigencia 2022, publicado en el siguiente enlace https://ambientebogota.gov.co/es/web/transparencia/plan-anticorrupcion-y-de-atencion-al-ciudadano1/-/document_library_display/Y0VDqzfpYjO5/view/2737080?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3
Se recomienda incluir en el Drive de evidencias todos los soportes de las actuaciones realizadas, para facilitar el seguimiento, debido a que no se encontró el acta del 27 de enero de 2022</t>
  </si>
  <si>
    <t>2.  Implementación</t>
  </si>
  <si>
    <t>F44</t>
  </si>
  <si>
    <t>Ejecutar el plan de gestión de integridad de la SDA para la vigencia 2022</t>
  </si>
  <si>
    <t>Porcentaje de ejecución del Plan de gestión de Integridad</t>
  </si>
  <si>
    <t>(No. de actividades ejecutadas en la vigencia / No. total de actividades programadas en el Plan de gestión de Integridad 2022) x 100</t>
  </si>
  <si>
    <t>Ejecución del 100% de las acciones programadas en el Plan de gestión de integridad vigencia 2022</t>
  </si>
  <si>
    <t>Oficios, piezas divulgativas, registros de participación a las actividades ejecutadas, entre otros, según corresponda.</t>
  </si>
  <si>
    <t xml:space="preserve">ACTIVIDADES EJECUTADAS: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</si>
  <si>
    <t>1. Actas de reunión de programación de la capacitación.
2. Presentación y asistencia.
3. Presentación de la Evaluación de la gestión 2021
4. Acta de reunión Comité de Gestión y Desempeño Institucional.
5. Drive institucional- Formulario FURAG 2021-Diagnóstico MIPG 2021</t>
  </si>
  <si>
    <t>Una vez aprobado el plan de integridad se inicia la ejecución del plan de gestión de integridad de la SDA, cuyas actividades están programadas de forma cuatrimestral, por lo que se evidenciará en el siguiente monitoreo</t>
  </si>
  <si>
    <t>Acta de reunión
Piezas divulgativas
https://drive.google.com/drive/folders/1Etx53Au1RK2iOc4m8IKiV6yxhQORe4cZ</t>
  </si>
  <si>
    <r>
      <rPr>
        <b/>
        <sz val="9"/>
        <color theme="1"/>
        <rFont val="Arial"/>
        <family val="2"/>
      </rPr>
      <t>ACTIVIDADES EJECUTADAS:</t>
    </r>
    <r>
      <rPr>
        <sz val="9"/>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r>
  </si>
  <si>
    <t>1. Actas de reunión de programación de la capacitación.
2. Presentación y asistencia.
3. Presentación de la Evaluación de la gestión 2021, 3. y 4. Acta de reunión Comité de Gestión y Desempeño Institucional.
5. Drive institucional- Formulario FURAG 2021-Diagnóstico MIPG 2021</t>
  </si>
  <si>
    <t>F45</t>
  </si>
  <si>
    <t>Realizar estrategias de comunicación (por diferentes medios) y sensibilización relacionadas con la declaración de conflicto de intereses.</t>
  </si>
  <si>
    <t>Socialización sobre conflicto de intereses</t>
  </si>
  <si>
    <t>No. de socializaciones realizadas sobre la importancia de declaración de conflicto de intereses.</t>
  </si>
  <si>
    <t>Dos (2) campañas de socialización.</t>
  </si>
  <si>
    <t>Oficios, piezas divulgativas, registros de participación a las actividades ejecutadas, según corresponda.</t>
  </si>
  <si>
    <t>Programado para el  tercer cuatrimestre</t>
  </si>
  <si>
    <t xml:space="preserve">3. Generación de información </t>
  </si>
  <si>
    <t>F46</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</si>
  <si>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</si>
  <si>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</si>
  <si>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No. de encuestas de percepción  aplicadas a los servidores de la SDA, respecto a la gestión de integridad</t>
  </si>
  <si>
    <t>Una (1) encuesta de percepción aplicada a los servidores de la SDA, respecto a la gestión de integridad de la vigencia 2022</t>
  </si>
  <si>
    <t>Medio de aplicación de la encuesta.
Resultados de la aplicación de la encuesta.</t>
  </si>
  <si>
    <t>Gestores de integridad</t>
  </si>
  <si>
    <t>4. Seguimiento y evaluación</t>
  </si>
  <si>
    <t>F47</t>
  </si>
  <si>
    <t>Elaborar informe de resultados de la gestión de Integridad del 2022, presentarlo ante Comité Institucional de Gestión y Desempeño y publicarlo en la página web.</t>
  </si>
  <si>
    <t xml:space="preserve">Realización del informe de resultados de la gestión de Integridad </t>
  </si>
  <si>
    <t>No. de informes de resultados de la gestión de integridad elaborados, presentados y publicados.</t>
  </si>
  <si>
    <t>Un (1) informe de resultados de la gestión de Integridad del 2022 elaborado, presentado y publicado.</t>
  </si>
  <si>
    <t>Documento informe de resultados.
Acta del  Comité Institucional de Gestión y Desempeño. 
Solicitud de publicación y pantallazo de publicación en la web</t>
  </si>
  <si>
    <t>F48</t>
  </si>
  <si>
    <t>Realizar seguimiento cuatrimestral al plan de gestión de integridad de la SDA de la vigencia 2022</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</si>
  <si>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</si>
  <si>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</si>
  <si>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</si>
  <si>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</si>
  <si>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Se  presenta el seguimiento del primer cuatrimestre del Plan de Gestión de Integridad de la SDA de la vigencia 2022.</t>
  </si>
  <si>
    <t>Se comunica por correo electrónico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</si>
  <si>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</si>
  <si>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</si>
  <si>
    <t xml:space="preserve">Se realizó el seguimiento cuatrimestral al plan de gestión de integridad de la SDA de la vigencia 2022, como consta en el drive de evidencias del siguiente enlace: https://drive.google.com/drive/folders/1MyPcAn-8irxbD_teZ58KlV2xQzRXQ-Qj
Se comunicó por correo electrónico y por Comunicación Oficial  Interna.
Se han realizado las siguientes actividades
* Diseño de piezas comunicativas para invitar y divulgar capacitaciones sobre temas de integridad que se llevarán a cabo durante el primer semestre de 2022. En el Boletín Para estar en Ambiente # 7 del 14 al 21 de marzo de 2022, enviado por correo institucional del 14 de marzo de 2022 a todo el personal de la entidad y actas de reunión 14 de febrero, 25 de marzo y 8 abril de 2022, señaladas en el punto anterior.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MIPG: Informe de Gestión de Resultados de la Gestión de Integridad 2021. FURAG: Drive institucional, 28 de febrero de 2022. *Documento oficial de reporte remitido el 15 de marzo de 2022 a DAFP.
Se recomienda incluir en el Drive de evidencias todos los soportes de las actuaciones realizadas, para facilitar el seguimiento, </t>
  </si>
  <si>
    <t>F49</t>
  </si>
  <si>
    <t>Realizar evaluación a la aprehensión del código de integridad en la SDA.</t>
  </si>
  <si>
    <t>Aprehensión del código de integridad</t>
  </si>
  <si>
    <t>N° de evaluaciones a la aprehensión del código de
integridad realizadas / 1.</t>
  </si>
  <si>
    <t>Una (1) evaluación a la aprehensión del Código de Integridad</t>
  </si>
  <si>
    <t>Informe de resultados de la encuesta comunicados a la entidad y al CICCI.</t>
  </si>
  <si>
    <t>Programado para el segundo cuatrimestre</t>
  </si>
  <si>
    <t xml:space="preserve">Esta actividad se encuentra programada para el segundo cuatrimestre de la vigencia </t>
  </si>
  <si>
    <t>Control de cambios</t>
  </si>
  <si>
    <t xml:space="preserve">VERSIÓN </t>
  </si>
  <si>
    <t>DESCRIPCIÓN</t>
  </si>
  <si>
    <t>FECHA DE PUBLICACIÓN WEB</t>
  </si>
  <si>
    <t>Aprobado en Comité Institucional de Gestión y Desempeño Sesión No. 1 del 27 de enero de 2022</t>
  </si>
  <si>
    <t>28 de enero de 2022</t>
  </si>
  <si>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</si>
  <si>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 xml:space="preserve">Se identificó como soportes de la actividad: 
Plan de Trabajo de Conflicto de intereses
Plan de Capacitación mediante el cual se plantea como eje tematico en el Modulo "Deberes y Derechos y Prohibiciones del Servidor Público", el Subtema: Marco legal de los regímenes a los que están sujetos los servidores públicos, Derechos del servidor público, Deberes del servidor público, Prohibiciones del servidor público, Inhabilidades, Conflicto de intereses y Relación de los servidores públicos con las políticas nacionales de transparencia y anticorrupción. Se programa Capacitación en Conflicto de Intereses para el mes de noviembre de 2022. 
Se identificó correo de invitación para inscribirse en el Curso de Transparencia de la Función Publica. 
Se identificó memorando 2022IE06208 del 14 de enero de 2022, mediante el cual se remitió el borrador de la matriz del PAAC. 
El Plan de Trabajo de Conflicto de Intereses contiene un total de trece (13) actividades, de las cuales cinco (5) se programaron entre los meses de enero y marzo de 2022; es decir, el 38%, al corte del 30 de abril de 2022, se identificaron avances sobre dichas actividades; sin embargo, aunque se identificó una matriz del Plan mediante la cual tienen una columna de seguimiento, no se esta midiendo el indicador establecido en el  PAAC. Se recomienda presentar para cada seguimiento, la medición del indicador establecido. </t>
  </si>
  <si>
    <t>Se consulta la Politica Antisoborno tanto en la pagina WEB mediante link: https://ambientebogota.gov.co/es/web/transparencia/lineamientos/-/document_library_display/eVU7938nZRvM/view/2894582?_110_INSTANCE_eVU7938nZRvM_redirect=https%3A%2F%2Fambientebogota.gov.co%2Fes%2Fweb%2Ftransparencia%2Flineamientos%3Fp_p_id%3D110_INSTANCE_eVU7938nZRvM%26p_p_lifecycle%3D0%26p_p_state%3Dnormal%26p_p_mode%3Dview%26p_p_col_id%3Dcolumn-2%26p_p_col_count%3D2
De igual forma en el aplicativo ISOLUCIÓN mediante la url: http://190.27.245.106:8080/Isolucionsda/Administracion/frmFrameSet.aspx?Ruta=fi9CYW5jb0Nvbm9jaW1pZW50b1NEQS85Lzk1ZGE5NmEwNDM4MzQyZmQ5ZTg4OGQ5OGFjNjBiNjRhLzk1ZGE5NmEwNDM4MzQyZmQ5ZTg4OGQ5OGFjNjBiNjRhLmFzcA==&amp;debug=yes
Se identificó Informe de seguimiento a la Politica Antisoborno con Radicado No.  2022IE67783 del 28 de marzo de 2022, realizado por la Oficina de Control Interno,  mediante el cual se hicieron las observaciones y recomendaciones pertinentes, en torno al comportamiento de la politica al interior de la SDA.  
Se identificó remisión de la Politica Antisoborno por correo electrónico (19 de abril de 2022) y programación de capacitación para el día 3 de mayo de 2022. 
Se recomienda presentar para cada seguimiento, la medición del indicador establecido. "Porcentaje de ejecución del plan de implementación de la politica antisoborno de la SDA"</t>
  </si>
  <si>
    <t>Se documentó Matriz de Monitoreo Plan Anticorrupción y Atención al Ciudadano PAAC - Primer Cuatrimestre y se remitió para la respectiva publicación.
Se documentó de igual forma Matriz de revisión a Riesgos de Proceso y Corrupción de la SDA y se remitió para la respectiva publicación.</t>
  </si>
  <si>
    <t>Se ha realizado presencia institucional en ferias y eventos de servicio al ciudadano, organizadas por la Alcaldía Mayor de Bogotá y/u otras entidades, como lo señaló la Primera y Segunda Línea de Defensa, durante el primer trimestre de la vigencia 2022, al asistir el Grupo del Servicio a la Ciudadanía, a las ferias de Servicio convocadas por la Secretaria General, para lo cual se verificaron las actas de las ferias de servicios y relaciones de asistencia de los usuarios atendidos en el 2022, que constan en el siguiente enlace: https://drive.google.com/drive/folders/1TbfHdyvP6DIoO-oQcn4YuV1uq1P6RV1g?usp=sharing:
- Feria 21  y 22 de enero en Portal Américas
- Feria 28 y 29 de enero en Engativá
- Feria 4 y  5 de febrero en parque Ilimani
- Feria 11 y  12 de febrero en parque Recreo
- Feria 18 y  19 de febrero en Fontibón
-Feria 26 de febrero en Tunjuelito
-Feria 4 y 5 de marzo en Chapinero
-Feria 11 de marzo en Parque Alameda
-Feria 18 y 19 de marzo en Barrios Unidos
-Feria 25 y 26 de marzo en parque Verbenal
No se reportó el avance del mes de abril de 2022 por parte de la Primera y Segunda Línea de Defensa, por tanto, el índice de cumplimiento es del 25 %. El reporte del avance y las evidencias del PAAC debe ser por el cuatrimestre tanto para la Primera como la Segunda Línea de Defensa</t>
  </si>
  <si>
    <t>Se realizó una jornada de diálogo ciudadano y rendición de cuenta de la vigencia 2021, conforme a la ruta de trabajo y lineamientos metodológicos de la Administración distrital y la Veeduría Distrital.
El 18 de febrero de 2022, se realizó el dialogo ciudadano y audiencia pública de rendición de cuentas 2021, en el cual la Secretaria de Ambiente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
Se verificaron 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actas de reunión , listado de asistencia y presentaciones realizadas, que se encuentran en el siguiente enlace: https://drive.google.com/drive/folders/1CyOex4uD4KmmX6KApFeQ1jTnrhWh1jov</t>
  </si>
  <si>
    <t>De acuerdo con lo reportado por la primera y segunda línea de defensa, frente a la implementación acciones del  modelo de servicio al ciudadano para la SDA, acorde a los lineamientos dados por la Secretaria General, se observó que durante el primer trimestre de 2022 , según lo informado por la primera y segunda línea de defensa se continuó implementando 9 acciones del Modelo de Servicio a la Ciudadanía, para lo cual se aportó matriz de implementación de modelo de servicio, sin embargo, dentro de dicho documento no se observó registro de porcentajes de avance o ejecución, así como las evidencias de las actividades adelantadas.</t>
  </si>
  <si>
    <t>Se observó la realización de medición del porcentaje de satisfacción del servicio prestado por el grupo servicio a la ciudadanía, de la cual se obtuvo un 94.6% de percepción de los usuarios atendidos por los canales presencial y telefónico de la SDA, del cual se aporto documento Excel de tabulación e informes mensuales disponibles en la ruta:  https://drive.google.com/drive/folders/13SD2WeDvyahKuRREw7IopozERbNJL7WR, dicho % de medición corresponde con el  de la meta programada para los meses de enero a marzo, y en  carpeta compartida lo relacionado con el mes de abril de 2022..</t>
  </si>
  <si>
    <t>Se observó la  realización de asignación y seguimiento a las solicitudes de acceso a la información, para lo cual se aportaron informes de acceso a la Información de los meses de enero y febrero disponibles en el enlace:  https://drive.google.com/drive/folders/1PhDmJNZm3mR0sn-o9-BbKc2nOdBb9QHI los cuales se encuentran publicados en el enlace:https://ambientebogota.gov.co/es/web/transparencia/informe-de-pqrs?p_p_id=110_INSTANCE_6nLwHuCsY1JF&amp;p_p_lifecycle=0&amp;p_p_state=normal&amp;p_p_mode=view&amp;p_p_col_id=column-2&amp;p_p_col_pos=1&amp;p_p_col_count=3&amp;_110_INSTANCE_6nLwHuCsY1JF_struts_action=%2Fdocument_library_display%2Fview_file_entry&amp;_110_INSTANCE_6nLwHuCsY1JF_redirect=https%3A%2F%2Fambientebogota.gov.co%2Fes%2Fweb%2Ftransparencia%2Finforme-de-pqrs%2F-%2Fdocument_library_display%2F6nLwHuCsY1JF%2Fview%2F2825505%3F_110_INSTANCE_6nLwHuCsY1JF_advancedSearch%3Dfalse%26_110_INSTANCE_6nLwHuCsY1JF_cur2%3D1%26_110_INSTANCE_6nLwHuCsY1JF_keywords%3D%26_110_INSTANCE_6nLwHuCsY1JF_topLink%3Dhome%26p_r_p_564233524_resetCur%3Dfalse%26_110_INSTANCE_6nLwHuCsY1JF_delta2%3D20%26_110_INSTANCE_6nLwHuCsY1JF_andOperator%3Dtrue&amp;_110_INSTANCE_6nLwHuCsY1JF_fileEntryId=2825574 , incluido el informe de marzo que no estaba registrado en la carpeta compartida, en donde se observó para el primer trimestre 35  solicitudes de acceso a la información recepcionadas por la Secretaría Distrital de Ambiente a través de sus canales de atención de las cuales se realizó seguimiento y su publicación</t>
  </si>
  <si>
    <t>Se observó que se realizaron gestiones para la aprobación de la Tabla de Retención Documental ante el Archivo Distrital, frente las cuales se aportaron comunicaciones radicado No. 2022EE11778 del 24 de enero de 2022 mediante el cual se realizó presentación de la actualización de las Tablas de Retención Documental -TRD, radicado No.  2022ER37278 del 25 de febrero del Director del Archivo de Bogotá, mediante el cual se realiza  la devolución de la TRD, con el fin de realizar los respectivos ajustes, radicado 2022EE62304 del 22 de marzo de 2022, en donde se solicita la ampliación de plazo para realizar  los ajustes  sobre la propuesta de actualización de  las TRD de la SDA. y finalmente  radicado No. 2022IE86279 del 13 de abril de 2022, en donde seg{un informa la segunda línea de defensa se niega prórroga solicitada por la SDA, teniendo en cuenta que desde el año 2017 se viene realizando los ajustes, esta última comunicación no registra como soporte en el enlace de consulta: https://drive.google.com/drive/folders/13eyxaXWwGEtCaGu7BqdmyipHMPXW3-b_, así mismo, la actividad se encontraba programada para ejecutarse durante el primer cuatrimestre  de 2022, y dado lo anteriormente enunciado,  no es posible evidenciar el cumplimiento de la meta  del 100% de actividades de gestión realizadas para la aprobación de la Tabla de Retención Documental de la SDA. De igual manera, no  se observa información adicional que permita determinar como se calculó por la segunda línea de defensa el 10% de avance registrado.</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</si>
  <si>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(documento Word que se encuentra en blanco); de igual manera , se informó la realización de reuniones de trabajo para ajustes y correcciones al proyecto de resolución frente a cual se aportó documento Word acta e cual no contiene información; así mismo, al consultar PDF denominado "memorando radicado 2022IE53558"  presenta error y no fue posible su consulta; de los archivos adjuntos, (5) únicamente se pueden consultar  (2), finalmente no se evidenció soporte de informe de seguimiento programado para el primer cuatrimestre.</t>
  </si>
  <si>
    <t xml:space="preserve">Mediante la ruta drive:
 https://drive.google.com/drive/folders/1hw_GagxYxKneMF0uhfNv-GH_Ldskpw9h
Se identifican como soprte de la actividad, únicamente  los documentos de Estudios Previos debidamente firmados y correspondientes a: 
Cindy  Contreras - CESIÓN A MARIA DE LOS ANGELES LOPEZ VALBUENA-CTO SDA-CPS-20221334
Andrea Buchelly - CTO SDA-CPS-20220322
Marco Sanabria - CTO SDA-CPS-20220876
Maribel Mesa - CTO SDA-CPS-20220603
Nina Padrón - CTO SDA-CPS-20221105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</si>
  <si>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Se observó que se realizaron actividades de entrenamiento a los servidores del grupo servicio a la ciudadanía, en cumplimiento a la política distrital de servicio al ciudadano, reportando 17 actividades de 30 programadas para la vigencia y correspondencia en las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 De las mencionadas actividades se evidenciaron actas de reunión de enero a marzo disponibles en la ruta: https://drive.google.com/drive/folders/17biC_U6hCnWkYXHOAQ4UVjl1HJkcMtuQ y 4 soportes e actividades del mes de abril en información remitida por correo electrónico el  9 de mayo de 2022. Se observa que respecto a lo programado para el cuatrimestre 33% se cumplio y se realizaron actividades adicionales, frente a lo cual se obser que de 30 actividades al año se han ejecutado 17 es decir un 57% repecto al total de la vigencia</t>
  </si>
  <si>
    <t>Se observo la realización de seguimiento a la oportunidad de las PQRS  que ingresan a través de los diferentes canales de atención de la SDA, para lo cual se aporta matriz de Excel resumen de PQRS del primer cuatrimestre,  disponible en la ruta : https://drive.google.com/drive/folders/1X0MoLIF4fUs_Ja_oVtw_gI_87H06r8TI, de igual manera se observo que para los meses enero, febrero y marzo se realizó informe de evaluación mensual de la oportunidad de respuesta publicados para consulta en el enlace: https://ambientebogota.gov.co/es/web/transparencia/informe-de-pqrs, así mism se evidencian soportes de alertas semanales, no obstante no se aporta informe del mes de abril</t>
  </si>
  <si>
    <t>La Primera y Segunda línea de Defensa señalaron que se diseñó y ejecutó el Plan de Comunicaciones para la vigencia 2022 y se socializó y divulgó la gestión institucional e información de interés, a través de los canales internos -organizacional y  externos- informativo de la entidad, como consta en los informes mensuales de avance del Plan de Comunicaciones 2022 o de indicadores de la Oficina Asesora de Comunicaciones, en los cuales relacionan las siguientes actividades realizadas durante el primer trimestre de 2022, que constan en el drive: https://drive.google.com/drive/folders/1wQIdWpD41dUMCrnm42Um6tNyRrD9OVJw.  : 
1. Línea de comunicación organizacional e interna: a. Carteleras digitales: Se realizó la publicación de los siguientes contenidos en las carteleras digitales de la entidad: Total 253; b. Correo institucional: Se enviaron los siguientes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Total 168; c. Fondos de pantalla: Durante este periodo se realizó la publicación de los siguientes fondos de pantalla en los computadores de la SDA, 1 cada mes; 
2. Línea de comunicación externa e informativa: En El Primer Trimestre
a. Comunicados de prensa y notas: para divulgar masiva y oportunamente las actuaciones institucionales y la gestión adelantada por las diferentes dependencias de la entidad. Total 124.
b. Monitoreo de medios: en todas sus plataformas (radio, prensa, televisión e internet), como resultado de la gestión free press de la OAC: Total 866.
c. Convocatoria a medios, sobre los temas señalados a continuación: 1 en enero: Plan retorno y su impacto ambiental; 2 en febrero: Día Mundial de los Humedales y Alerta ambiental por calidad del aire y; 3 en marzo: Rueda de prensa sensibilización micro generadores de residuos hospitalarios; Rueda de prensa Plan de Acción para el mejoramiento de la calidad del aire Ciudad Bolívar – CAR (Invitó y programó la CAR), asistió́ el Subsecretario de Ambiente, Julio Cesar Pulido y; Rueda de prensa primera temporada de lluvias. (Invitó el Idiger), participó y asistió́ la Secretaria Distrital de Ambiente, Carolina Urrutia. 
d.  Redes Sociales: Los resultados fueron: nuevos seguidores / consolidado, así: Twitter: 2.874 / 146.524, Facebook: 2.414 / 51.044,Instagram: 1.611 / 42.278, Tik Tok: 1.083 / 3.623. Igualmente, las visualizaciones de videos institucionales en el canal de YouTube: 11.367.209 
e. Página Web:  www.ambientebogota.gov.co se publicaron los 333 contenidos y se registraron 348501
f. Piezas gráficas: Se diseñaron y publicaron 490 piezas de comunicación  a través de los canales internos y externos que permitieron evidenciar a la comunidad la gestión ambiental en el Distrito Capital, promoviendo la imagen positiva de la SDA.
g. Material audiovisual: notas periodísticas, cápsulas informativas sobre temas institucionales divulgados en los canales internos y externos de la entidad: 223:  133 videos y 90 animaciones.
h Campañas, eventos y celebraciones: del calendario ecológico que permitieron divulgar y posicionar los mensajes institucionales, así como contribuir al mejoramiento del ambiente. Los temas desarrollados respondieron a las prioridades de la entidad: Para un total de 36 campañas, 18 celebraciones  y 20 eventos.
No se revisó ningún informe de comunicaciones, debido a que en el drive no están los soportes de cada una de las actividades señaladas, ni el plan de comunicaciones de la vigencia 2022, lo que impidió realizar su verificación y cotejo.
No se informó el avance de abril de 2022 por parte de la Primera y Segunda Línea de Defensa
Se recomienda incluir en los informes mensuales de avance las actuaciones programadas en el Plan de Comunicaciones y las actuaciones realizadas para facilitar su seguimiento y cotejo e incluir en el Drive el Plan de Comunicaciones de la vigencia 2022  y  los soportes de las actuaciones realizadas ordenadas cronológicamente para facilitar su seguimiento,  para facilitar su cotejo.</t>
  </si>
  <si>
    <t xml:space="preserve">Se actualizaron los indicadores ambientales dispuestos en el Observatorio Ambiental de Bogotá-OAB y en el Observatorio Regional Ambiental y de Desarrollo Sostenible del Río Bogotá-ORARBO, con un reporte de actualización con corte al abril de 2022 del  Observatorio Ambiental de Bogotá- OAB: 89,52%: De los 458 indicadores, están actualizados 410 y no actualizados 48 y  del Observatorio Regional Ambiental y de Desarrollo Sostenible del Río Bogotá-ORARBO: 55,22% con 67 indicadores del Distrito Capital, de los cuales están actualizados 37 y no actualizados 30, conforme a las Bitácoras de actualización de los OAB y los Informes de avance de los Observatorios, ubicados en el enlace: https://drive.google.com/drive/folders/1Nx1LdbKmnSpsF8Len_upsZppOV6u0kLn,  por tanto, el porcentaje de cumplimeto al año es de 33%
Se recomienda fortalecer  las actividades de actualización de los indicadores para alcanzar un nivel de actualización de 96% del OAB y del 81% del ORARBO, al finalizar la vigencia 2022, como está establecido en la meta.
</t>
  </si>
  <si>
    <r>
      <t xml:space="preserve">Se elaboraron los informes normados que rinden cuenta sobre la gestión de la administración Distrital, el estado y calidad de los recursos naturales, como lo señaló la Primera y Segunda línea de Defensa, en los siguientes casos y consta en el siguiente enlace: https://drive.google.com/drive/folders/1npP1ms8Tnrk8nTblQH2VAaSdYIJ3wacR
Con radicado 2022EE37701 y 2022EE63850 se remitió el informe del Programa Bogotá cómo Vamos, con la información con corte a diciembre 31 de 2021, con los anexos correspondientes, como fue requerido para efectuar un monitoreo a la calidad de vida en Bogotá, solicitado con el Rad. 2022ER03259.
Se remitió a la Secretaria Distrital de Planeación - SDP, con radicado 2022EE31061 del 18 de febrero de 2022, el  Informe balance de Gestión de la vigencia 2021 , según Acuerdo 067 de 2002 y con radicado 2022EE19515 la Matriz indicadores ciudad – Sector Ambiente, según solicitud con radicado SDA 2021ER264827.
</t>
    </r>
    <r>
      <rPr>
        <sz val="9"/>
        <color rgb="FFFF0000"/>
        <rFont val="Arial"/>
        <family val="2"/>
      </rPr>
      <t xml:space="preserve">
</t>
    </r>
    <r>
      <rPr>
        <sz val="9"/>
        <rFont val="Arial"/>
        <family val="2"/>
      </rPr>
      <t xml:space="preserve">En el drive no se encuentra un listado de los informes normados que rinden cuenta sobre la gestión de la administración Distrital, el estado y calidad de los recursos naturales de competencia de ésta entidad, con la respectiva norma, lo que impide realizar un efectivo seguimiento. Por tanto, se tiene un cumplimiento del 100% conforme a lo señalado por la Primera y Segunda Línea de Defensa
</t>
    </r>
    <r>
      <rPr>
        <sz val="9"/>
        <color rgb="FFFF0000"/>
        <rFont val="Arial"/>
        <family val="2"/>
      </rPr>
      <t xml:space="preserve">
</t>
    </r>
    <r>
      <rPr>
        <sz val="9"/>
        <rFont val="Arial"/>
        <family val="2"/>
      </rPr>
      <t>Se recomienda realizar un listado de los informes normados que rinden cuenta sobre la gestión de la administración Distrital, el estado y calidad de los recursos naturales de competencia de ésta entidad, en el que conste la norma que lo señala, la fecha de entrega y el destinatario, para facilitar el seguimiento, control y cumplimiento e incluirlo en el Drive de evidencias, para facilitar su seguimiento y control por las diferentes líneas de Defensa.
Vincular en forest las solicitudes de informes para evitar perder la trazabilidad del trámite a futuro, los anterior debido a que  las dos respuestas dos se dieron al mismo radicado 2022ER03259, no están vinculadas .</t>
    </r>
  </si>
  <si>
    <t>Se elaboraron por la Oficina de Control Disciplinario Interno de la SDA flash informativos preventivos disciplinarios mensuales a los servidores públicos a la SDA, por el correo institucional, en las siguientes fechas, conforme a lo programado
28 de enero de 2022 sobre faltas relacionadas con la intervención politica.
25 de febrero de 2022 sobre clases de faltas disciplinarias y sus sanciones en cada ley. 
30 de marzo de 2022 sobre un comparativo juicio Disciplinario Ley 734-2002 Vrs-1952-2019
29 de abril de 2022, sobre  acoso laboral y su trámite -Comité de convivencia y acoso laboral. 
Con el  Rad 2022IE106226 se envió el seguimiento de la Primera Línea de Defensa del mes de abril de 2022 y demás del periodo.</t>
  </si>
  <si>
    <t>Se esta ejecutando el plan de gestión de integridad de la SDA para la vigencia 2022.
La Primera y Segunda Línea de Defensa señalaron que se realizaron las siguientes actividades: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Se revisaron los documentos de evidencia, ubicados en el drive, del siguiente enlace: https://drive.google.com/drive/folders/1Etx53Au1RK2iOc4m8IKiV6yxhQORe4cZ
1. Acta de reunión del 14 feb 2022 con el objeto de dar a conocer propuesta de capacitaciones de la Subsecretaría General sobre Transparencia y Acceso a la información a los gestores de integridad durante la vigencia del año 2022.-Propuesta de cronograma (programación de la capacitación).
2. Acta de reunión del 25 de  marzo de 2022, sobre programación de capacitaciones de transparencia y acceso a la información SG y Gestores de Integridad. Acompañamiento y apoyo de Gestores de Integridad dentro de la sensibilización "Politica institucional y antisoborno y conflicto de interés" a realizarse el 3 de mayo de 2022.
3. Acta de reunión del 8 de abril de 2022, sobre la presentación de temática de  "Politica institucional y antisoborno y conflicto de interés
4. Listado de asistencia diligenciado de Socialización SIG-MIPG Proceso GADR del 3 de marzo de 2022
5. Piezas divulgativas de capacitación 
6. Presentación SIG- MIPG- Sistema Integrado de Gestión y Modelo Integrado de Planeación y Gestión del 3 de marzo de 2022
Se recomienda : Incluir en el Drive de evidencias todos los soportes de las actuaciones realizadas, para facilitar el seguimiento, con fecha y el archivo identificarlo con su contenido.</t>
  </si>
  <si>
    <t>REPORTE PRIMERA LÍNEA DE DEFENSA
II TRIMESTRE (abril - junio 2022)
(Responsable de la actividad - Líder de proceso)</t>
  </si>
  <si>
    <t>SEGUNDA LÍNEA DE DEFENSA
II TRIMESTRE (abril - junio 2022)
(Dirección de Planeación y Sistemas de Información Ambiental)</t>
  </si>
  <si>
    <t>Acción cumplida al 100% en el primer trimestre 2022</t>
  </si>
  <si>
    <t>Acción cumplida al 100% en el primer trimestre 2023</t>
  </si>
  <si>
    <t>Acción cumplida al 100% en el primer trimestre 2024</t>
  </si>
  <si>
    <t>Acción cumplida al 100% en el primer trimestre 2025</t>
  </si>
  <si>
    <t>Acción cumplida al 100% en el primer trimestre 2026</t>
  </si>
  <si>
    <t>Acción cumplida al 100% en el primer trimestre 2027</t>
  </si>
  <si>
    <t>Acción cumplida al 100% en el primer trimestre 2022
No obstante la Subsecretaria General como segunda línea de defensa para la administración del riesgo, emitió los primeros informes cuatrimestrales del 2022 así:
De igual forma, es importante precisar que el plan de contingencia a implementar en caso de materialización de los riesgos de gestión o corrupción se encuentran en el mapa de riesgos institucional, el cual fue presentado en sesión del Comité Institucional de Coordinación de Control Interno del mes de marzo.</t>
  </si>
  <si>
    <t>Radicado 2022IE172779</t>
  </si>
  <si>
    <t>Esta actividad se cumplió en el primer trimestre, no obstante, en la observación de la tercer línea de defensa recomiendó "trabajar la revisión del Mapa de Riesgos durante el ultimo cuatrimestre de la vigencia" por lo que el proceso reporta la realización de informes cuatrimestrales de monitoreo al mapa de riesgos aprobado y vigente de la entidad.</t>
  </si>
  <si>
    <t>El proceso no reportó avance</t>
  </si>
  <si>
    <t xml:space="preserve">Solicitud: 2022IE163147
Respuesta: 2022IE168219
El proceso no reportó avance, se recomienda iniciar la actividad de socialización y evaluación de la Cartilla de inducción y reinducción de la SDA, dado que la actividad estaba programada para iniciar en el segundo cuatrimetre del año (mayo-agosto) y este reporte es con corte a junio. </t>
  </si>
  <si>
    <t>Ninguna</t>
  </si>
  <si>
    <t xml:space="preserve">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t>
  </si>
  <si>
    <t>Las eviencias se encuentran a disposición en el PC del enlace SIG de la DGC. 
Correo electrónico del 20 de abril, a funcionarios y colaboradores sobre la invitación a realizar curso integridad y transparencia.
Se adjunta correo electrónico enviado a funcionarios y colaboradores del 23 de mayo de envió de pieza comunicativa sobre el trámite que se adelanta frente a un posible conflicto de intereses. 
Correo electrónico del 8 de junio del Departamento Administrativo del Servicio Civil Distrital DASC sobre charla de Aquí te contamos cómo realizar la actualización de la Declaración General de Conflicto de Intereses. 
Correo electrónico del 8 de junio sobre la SOCIALIZACION DE LA CIRCULAR 015 DEL 6 DE JUNIO DE 2022 actualización de la Declaración General de Conflicto de Intereses y de la publicación y Divulgación proactiva de la declaración de bienes y rentas, del registro del conflicto de intereses y de la Declaración del impuesto sobre la renta y complementarios.</t>
  </si>
  <si>
    <t>Solicitud: 2022IE163147
Respuesta: 2022IE168219
Se viene ejecutando el plan de trabajo para la gestión de conflictos de intereses, de las 14 actividades programadas en el plan de trabajo 7 se encuentran cumplidas al 100%.
El proceso indica que entre la DGC con la Subsecretaria General se incorporaran  las actividades que faltan por cumplir dentro del Plan de Adecuación y Sostenibilidad del MIPG del 2022.</t>
  </si>
  <si>
    <r>
      <rPr>
        <sz val="9"/>
        <rFont val="Calibri"/>
        <family val="2"/>
        <scheme val="minor"/>
      </rPr>
      <t xml:space="preserve">Plan de trabajo Gestión de conflicto de intereses 2021-2022
Plan de adecuación MIPG
</t>
    </r>
    <r>
      <rPr>
        <u/>
        <sz val="9"/>
        <color theme="10"/>
        <rFont val="Calibri"/>
        <family val="2"/>
        <scheme val="minor"/>
      </rPr>
      <t>https://drive.google.com/drive/folders/1sPaOVtLOvVxazYoooBzos6ogS6a9ztRK</t>
    </r>
  </si>
  <si>
    <t>CUMPLIENDO
50%</t>
  </si>
  <si>
    <t>La Oficina de Control Interno realizó el segundo seguimiento a la política antisoborno según memorando 2022IE125549 del 25 de mayo, gestión que se debió efectuar con corte al 30 de mayo, actividades que fueron reportadas mediante el memorando 2022IE136283 del 6 de junio, de cada una de las 21 actividades se han cumplido conforme a lo programado tales como incluir los riesgos identificados por soborno en el mapa de riesgos de corrupción de cada proceso, y realizar el seguimiento., Difundir en el link de “Transparencia y Acceso a la información pública”. Cumplida.  Elaborar piezas y campañas comunicativas para la divulgación de la política antisoborno. Cumplida.  Realizar capacitación y Procesos de Inducción y Reinducción, en los que se establezca el compromiso de los funcionarios y contratistas de la SDA con la Política antisoborno. Cumplida. Así mismo dentro del plan se incorporaron actividades permanentes a partir de la aprobación de la Política Antisoborno, y que por parte de la DGC se han cumplido.</t>
  </si>
  <si>
    <t>Las evidencias se encuentran a disposición en el PC del enlace SIG de la DGC. 
Correo electrónico del 2 de mayo sobre participación de jornadas de política antisoborno y conflicto de intereses, capacitación que se realizó el 3 de mayo.</t>
  </si>
  <si>
    <t xml:space="preserve">Solicitud: 2022IE163147
Respuesta: 2022IE168219
Dado que la Oficina de Control Interno inició el segundo seguimiento a la política antisoborno, comunicado con memorando 2022IE125549 del 25 de mayo; la DGC mediante memorando 2022IE136283 del 6 de junio realizó el reporte de cada una de las 21 actividades del plan de implementación a la Política Antisoborno, reportando el cumplimiento de:
 * incluir los riesgos identificados por soborno en el mapa de riesgos de corrupción de cada proceso
* difundir en el link de “Transparencia y Acceso a la información pública”
* Elaborar piezas y campañas comunicativas para la divulgación de la política antisoborno. 
* Realizar capacitación y Procesos de Inducción y Reinducción, en los que se establezca el compromiso de los funcionarios y contratistas de la SDA con la Política antisoborno. </t>
  </si>
  <si>
    <r>
      <rPr>
        <sz val="9"/>
        <rFont val="Calibri"/>
        <family val="2"/>
        <scheme val="minor"/>
      </rPr>
      <t>Memorando y correo socialización</t>
    </r>
    <r>
      <rPr>
        <u/>
        <sz val="9"/>
        <color theme="10"/>
        <rFont val="Calibri"/>
        <family val="2"/>
        <scheme val="minor"/>
      </rPr>
      <t xml:space="preserve">
https://drive.google.com/drive/folders/1MKcrpCdaw7jE1cqBHLj6otJXGFXfFAiG</t>
    </r>
  </si>
  <si>
    <t>EN EJECUCIÓN
40%</t>
  </si>
  <si>
    <t>Para el periodo objeto de reporte, se emitió el informe  "Seguimiento a las Acciones del Plan Anticorrupción y de Atención al Ciudadano (PAAC) y Mapa de Riesgos Institucional (Corrupción y Gestión) / Primer Cuatrimestre 2022" y un Memorando aclaratorio. 
El informe fue cargado en la página web de la SDA
El resultado del trabajo será comunicado en el CICCI N° 4 convocado para el 15 de julio de 2022. En el acta que quede de la sesión se documentará la presentación correspondiente del tema.</t>
  </si>
  <si>
    <t>Informe con radicado 2022IE113525 del 13 de mayo de 2022 con asunto "Seguimiento a las Acciones del Plan Anticorrupción y de Atención
al Ciudadano (PAAC) y Mapa de Riesgos Institucional (Corrupción y Gestión) / Primer Cuatrimestre 2022" y Memorando aclaratorio 2022IE119698 del 20 de mayo de 2022. 
El informe fue cargado en la página web de la SDA en la siguiente ruta: Transparencia - Planeación, Presupuesto e Informes - 4.8 Informes de la Oficina de Control Interno - 2. Vigencia 2022 - 3. Evaluación de la Gestión del Riesgo - 2. Seguimiento PAAC y Mapa de Riesgos.pdf y 2.1 Anexo Seguimiento PAAC y Mapa de Riesgos.xlsx
Link: https://ambientebogota.gov.co/es/web/transparencia/informes-de-la-oficina-de-control-interno/-/document_library_display/dQE7lgXxsm6s/view/3153077?_110_INSTANCE_dQE7lgXxsm6s_redirect=https%3A%2F%2Fambientebogota.gov.co%2Fes%2Fweb%2Ftransparencia%2Finformes-de-la-oficina-de-control-interno%2F-%2Fdocument_library_display%2FdQE7lgXxsm6s%2Fview%2F3152714%3F_110_INSTANCE_dQE7lgXxsm6s_redirect%3Dhttps%253A%252F%252Fambientebogota.gov.co%252Fes%252Fweb%252Ftransparencia%252Finformes-de-la-oficina-de-control-interno%253Fp_p_id%253D110_INSTANCE_dQE7lgXxsm6s%2526p_p_lifecycle%253D0%2526p_p_state%253Dnormal%2526p_p_mode%253Dview%2526p_p_col_id%253Dcolumn-2%2526p_p_col_count%253D2</t>
  </si>
  <si>
    <t>Solicitud: 2022IE163547
Respuesta: 2022IE168342 
Se han realizado dos de los tres informes de seguimiento cuatrimestral al PAAC programados: El primer informe correspondiente a cierre de diciembre de 2021 remitido en enero 2022, el cual fue reportado en el primer trimestre 2022 con radicado 2022IE07243 del 17 de enero de 2022.
Durante este segundo trimestre se emitió el segundo informe de seguimiento a las acciones del Plan Anticorrupción y de Atención al Ciudadano (PAAC) y Mapa de Riesgos Institucional (Corrupción y Gestión) correspondiente ael Primer Cuatrimestre 2022" con radicado 2022IE113525 del 13 de mayo de 2022; los informes están publicos en la sede electrónica de la SDA en https://ambientebogota.gov.co/es/web/transparencia/informes-de-la-oficina-de-control-interno/-/document_library_display/dQE7lgXxsm6s/view/3153077</t>
  </si>
  <si>
    <r>
      <rPr>
        <sz val="11"/>
        <rFont val="Calibri"/>
        <family val="2"/>
        <scheme val="minor"/>
      </rPr>
      <t>Memorando y seguimiento</t>
    </r>
    <r>
      <rPr>
        <u/>
        <sz val="11"/>
        <color theme="10"/>
        <rFont val="Calibri"/>
        <family val="2"/>
        <scheme val="minor"/>
      </rPr>
      <t xml:space="preserve">
https://drive.google.com/drive/folders/16Z9W_iLP1wuka4F4cLyKQI5EEdapCVJL
</t>
    </r>
    <r>
      <rPr>
        <sz val="11"/>
        <rFont val="Calibri"/>
        <family val="2"/>
        <scheme val="minor"/>
      </rPr>
      <t>En la web</t>
    </r>
    <r>
      <rPr>
        <u/>
        <sz val="11"/>
        <color theme="10"/>
        <rFont val="Calibri"/>
        <family val="2"/>
        <scheme val="minor"/>
      </rPr>
      <t xml:space="preserve">
https://ambientebogota.gov.co/es/web/transparencia/informes-de-la-oficina-de-control-interno/-/document_library_display/dQE7lgXxsm6s/view/3153077</t>
    </r>
  </si>
  <si>
    <t>CUMPLIENDO 
66%</t>
  </si>
  <si>
    <t>Durante el segundo trimestre se 2022, se llevó a cabo la priorización de los 36 trámites inscritos en el SUIT. Para la vigencia 2022 se planteó  racionalización de tipo administrativa-Aumento de un canal de atención para los 36 trámites. En los trámites “Evaluación de Estudios de Ruido” y “Permiso de Vertimientos”, se planteó racionalización tecnológica con la finalidad de virtualizar el trámite de principio a fin en la Ventanilla Virtual, en beneficio de la ciudadanía. (Se anexa Matriz-Consolidado Estrategia de Racionalización Acciones y Plan de Ejecución)</t>
  </si>
  <si>
    <t>https://drive.google.com/drive/u/0/folders/1l7M8jlOZQSkQ3BTfG-vrmjm-UrV8XqLw</t>
  </si>
  <si>
    <t>Solicitud: 2022IE163167
Respuesta: 2022IE172779
Se realizó la priorización y diseño de los 36 trámites a realizar racionalización: Se priorizó racionalización de tipo administrativa en el aumento de un canal de atención para los 36 trámites y racionalización tecnológica para dos trámites: “Evaluación de Estudios de Ruido” y “Permiso de Vertimientos”.</t>
  </si>
  <si>
    <r>
      <rPr>
        <sz val="9"/>
        <rFont val="Arial"/>
        <family val="2"/>
      </rPr>
      <t>Matriz consolidada de la estrategia de Racionalización, la cual contiene las acciones a realizar y el Plan de ejecución</t>
    </r>
    <r>
      <rPr>
        <u/>
        <sz val="9"/>
        <color theme="10"/>
        <rFont val="Arial"/>
        <family val="2"/>
      </rPr>
      <t xml:space="preserve">
https://drive.google.com/drive/folders/14Q3SLgRGiMNPpHFt0zJ7oyf5fs5-TlHp?usp=sharing</t>
    </r>
  </si>
  <si>
    <t xml:space="preserve">La estrategia de racionalización se encuentra publicada en SUIT desde el primer cuatrimestre de la vigencia. La publicación puede ser verificada directamente en la plataforma, sin embargo, la Matriz-Consolidado Estrategia de Racionalización Acciones y Plan de Ejecución Anexo 1, corresponde a la descarga actualizada del soporte de la publicación de la página oficial de SUIT. </t>
  </si>
  <si>
    <t xml:space="preserve">Solicitud: 2022IE163167
Respuesta: 2022IE172779
Se incribió una (1) estrategia de racionalización de  trámites y/o servicios en el SUIT.
La implementación de la estrategia se realiza conforme a las acciones y el plan de ejecución definido en la estrategia, las cuales se evidenciaran en el seguimiento y reporte en el SUIT que se realizará en el último cuatrimestre. </t>
  </si>
  <si>
    <r>
      <rPr>
        <sz val="9"/>
        <rFont val="Arial"/>
        <family val="2"/>
      </rPr>
      <t>Estrategia de Racionalización inscrita en el SUIT</t>
    </r>
    <r>
      <rPr>
        <u/>
        <sz val="9"/>
        <color theme="10"/>
        <rFont val="Arial"/>
        <family val="2"/>
      </rPr>
      <t xml:space="preserve">
https://drive.google.com/drive/folders/14Q3SLgRGiMNPpHFt0zJ7oyf5fs5-TlHp?usp=sharing</t>
    </r>
  </si>
  <si>
    <t>Durante el segundo trimestre de la vigencia, aun no se ha realizado la socializacion de las mejoras de los tramites, estos se realizaran durante los ultimos trimestres de la vigencia ya que sera el  producto de su racionalización.</t>
  </si>
  <si>
    <t>Solicitud: 2022IE163167
Respuesta: 2022IE172779
El proceso reporta que aun no se ha realizado la socializacion de las mejoras de los tramites, que se planean realizar durante los ultimos trimestres de la vigencia ya que será producto de la racionalización.
No obstante, se reporta que en cumplimiento de la política de daño antijurídico, se incluyó en cada uno de los trámites inscritos en SUIT un aviso informativo relacionado con la obligación de cumplir lo ordenado en el acto administrativo o concepto técnico.</t>
  </si>
  <si>
    <r>
      <rPr>
        <sz val="9"/>
        <rFont val="Arial"/>
        <family val="2"/>
      </rPr>
      <t>Avisos Daño Antijurídico</t>
    </r>
    <r>
      <rPr>
        <u/>
        <sz val="9"/>
        <color theme="10"/>
        <rFont val="Arial"/>
        <family val="2"/>
      </rPr>
      <t xml:space="preserve">
https://drive.google.com/drive/u/0/folders/1b0g-4GVL-3QAmA-muWohQhAXWKhPlAgF
https://drive.google.com/drive/folders/1Ckjvvk5wzh8i2lhs9wMBqmBbIcukqvSD</t>
    </r>
  </si>
  <si>
    <t>SERVICIO A LA CIUDADANIA: El monitoreo de cumplimiento a la estrategia se realizará durante el último cuatrimestre del año, teniendo en cuenta las fechas de cumplimiento planteadas para cada trámite.
En cumplimiento de la política de daño antijurídico, se incluyó en cada uno de los trámites inscritos en SUIT, el siguiente aviso informativo: “El Ciudadano debe cumplir con las obligaciones adquiridas en el acto administrativo o concepto técnico, según sea el caso emitido por la Secretaría Distrital de Ambiente y cualquier infracción dará lugar a la aplicación de las sanciones previstas en la ley 1333 de 2009." (Se adjunta Carpeta-SUIT-Avisos Daño Antijurídico), dónde se refleja la inclusión de la nota.
CONTROL INTERNO:
En el informe  "Seguimiento a las Acciones del Plan Anticorrupción y de Atención al Ciudadano (PAAC) y Mapa de Riesgos Institucional (Corrupción y Gestión) / Primer Cuatrimestre 2022" en el apartado 3.2 - Estrategia Anti-Trámites" esta OCI concluyó que:
a) La actividad (F10)  [Inscribir en el SUIT e implementar la estrategia de Racionalización de los trámites y/o servicios priorizados por la SDA durante la vigencia 2022], programada para cumplirse en el Primer Cuatrimestre, no se cumplió, dado que no se desarrolló la inscripción en el SUIT de tramites priorizados, como tampoco se elaboró la Estrategia de Racionalización de Tramites durante el periodo programado.
A raíz de lo anterior, no fue factible ejecutar el rol de Seguimiento mediante SUIT. La SDA informó que esta actividad está programada para realizarse en el segundo cuatrimestre de 2022.
La OCI tiene programada una reunión para el 8 de julio de 2022 para coordinar las gestiones con miras a dar cumplimiento a esta actividad.</t>
  </si>
  <si>
    <t>Solicitud SG: 2022IE163167
Respuesta: 2022IE172779
El proceso reporta que aun no se realizar monitoreo a la estrategia de racionalización, dadas las fechas de cumplimiento planteadas en el plan de trabajo.
Solicitud OCI: 2022IE163547
Respuesta: 2022IE168342 
Por parte de la OCI tiene programada una reunión para el 8 de julio de 2022 para coordinar las gestiones con miras a realizar monitoreo de la estrategia de racionalización en el SUIT</t>
  </si>
  <si>
    <t>*Drive OAC: https://drive.google.com/drive/u/0/folders/19gSd4rKI7VtdBY7MA9N8poQmhHU4-Ckx
*Isolución: Porceso comunicaciones., indicadores de gestión/ Plan de comunicaciones 2022.
*Isolución: Sistenas / MECI/ Sistema de Control Interno/ Información y Comunicación / PLan de comunicaciones 2022.</t>
  </si>
  <si>
    <t>Solicitud: 2022IE163553 
Respuesta: 2022IE169500
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</si>
  <si>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11"/>
        <rFont val="Calibri"/>
        <family val="2"/>
        <scheme val="minor"/>
      </rPr>
      <t>Informes mensuales plan de comunicaciones</t>
    </r>
    <r>
      <rPr>
        <u/>
        <sz val="11"/>
        <color theme="10"/>
        <rFont val="Calibri"/>
        <family val="2"/>
        <scheme val="minor"/>
      </rPr>
      <t xml:space="preserve">
https://drive.google.com/drive/folders/1ZukF6MFoV8boT0zcYrRg1YTYxr6T0Bgb
</t>
    </r>
  </si>
  <si>
    <t>CUMPLIENDO 
50%</t>
  </si>
  <si>
    <t>Se reporta un nivel de actualización del OAB 94,14% con indicadores 461 actualizados y del ORARBO 72,06% con 68 indicadores del distrito capital actualizados.
Se deben realizar actividades de fortalecimiento en las diferentes estrategias para alcanzar un nivel de actualización de 96% del OAB y del 81% del ORARBO, al finalizar la vigencia 2022.</t>
  </si>
  <si>
    <t>OAB 94,14%
ORARBO 72,06%</t>
  </si>
  <si>
    <t>https://drive.google.com/drive/folders/10_N76HEDF3qfSuYqdEomdehSB5oZYnY2</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</si>
  <si>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 lo que indica que la meta programada para el OAB se va cumpliendo en un 98% y para el ORARBO 89%</t>
  </si>
  <si>
    <t>CUMPLIENDO
OAB 94,14%
ORARBO 72,06%</t>
  </si>
  <si>
    <t>Esta actividad se cumplió en el primer trimestre 2022</t>
  </si>
  <si>
    <t>Se realizó una revisión para la actualización de los indicadores ODS No. 13 relacionado con Cambio Climático para el Reporte Local Voluntario de los ODS, Capítulo 3.5. Acción por el clima. Coordina: Ambiente, y del ODS No. 10 Reducción de desigualdades.
Así mismo, se dio respuesta al radicado 2022ER68029 sobre Solicitud información para el Estudio Ambiental Estratégico - ODS ambientales por parte de la Contraloria General, en relación a los proyectos de inversión: metas ODS, metas proyecto de inversión, mecanismos de coordinación, obstáculos en ejecución, programación y avance de metas, programación y avance de presupuesto.</t>
  </si>
  <si>
    <t>https://drive.google.com/drive/folders/1a8vemghs_5wlZF5FSlgQaYAK9VKFQGH2</t>
  </si>
  <si>
    <t>Se realizó una revisión para la actualización de los indicadores ODS No. 13 relacionado con Cambio Climático para el Reporte Local Voluntario de los ODS _Capítulo 3.5. Acción por el clima y del ODS No. 10 Reducción de desigualdades</t>
  </si>
  <si>
    <t>Se realizó una actividad de publicación del Plan Anticorrupción y de Atención al Ciudadano 2022 en la página web, en el menú participa, en el componente de Planeación y presupuesto participativo</t>
  </si>
  <si>
    <t>https://ambientebogota.gov.co/es/web/transparencia/planeacion-y-presupuesto-participativo</t>
  </si>
  <si>
    <t>CUMPLIENDO 
67%</t>
  </si>
  <si>
    <t>Durante los meses de mayo y junio de 2022, se ejecutaron 296  actividades de participación ciudadana, con la participación de  38.725 personas, para un total de 71.203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989 actividades de educación ambiental  donde se contó con la participación de 157.750 personas, para un total de 308.318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</si>
  <si>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 xml:space="preserve">Ver anexo - Actividad F19 Territorialización Participación 2022
Territorialización educación ambiental - 20 localidades 2022
Territorialización educación - aulas ambiental 2022
Plan de acción 7657 Mayo
Plan de Acción 7657 Junio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</si>
  <si>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r>
      <t xml:space="preserve">Solicitud: 2022IE163149 
Respuesta: 2022IE167963
</t>
    </r>
    <r>
      <rPr>
        <b/>
        <sz val="9"/>
        <rFont val="Arial"/>
        <family val="2"/>
      </rPr>
      <t>Procesos de participación</t>
    </r>
    <r>
      <rPr>
        <sz val="9"/>
        <rFont val="Arial"/>
        <family val="2"/>
      </rPr>
      <t xml:space="preserve">
Se realizaron 96  actividades de participación ciudadana, con la participación de  38.725 personas, actividades realizadas en el marco de las Comisiones Ambientales Locales, donde se planificó y desarrolló actividades con las entidades, actores y comunidades participantes en las Comisiones Ambientales Locales,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rFont val="Arial"/>
        <family val="2"/>
      </rPr>
      <t xml:space="preserve">Actividades de educación ambiental 
Se realizaron </t>
    </r>
    <r>
      <rPr>
        <sz val="9"/>
        <rFont val="Arial"/>
        <family val="2"/>
      </rPr>
      <t>989 actividades de educación ambiental, participación de 157.750 personas, en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Todas las actividades de participación y educación ambiental estan acorde con los planes de trabajo que se generan al inicio de cada vigencia, las evidencias reposan en la unidad compartida de la OPEL. 
En tal sentido, se han venido ejecutando las actividades programadas para los  meses abril a junio con 96 actividades de educación ambiental y  989 actividades de participación ciudadana representadas en informes técnicos para espacios de participación ciudadana en diferentes localidades.</t>
    </r>
  </si>
  <si>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https://drive.google.com/drive/folders/1jmuv-dnnYPnnSniZWddA96WJErobjzS8</t>
    </r>
  </si>
  <si>
    <t>CUMPLIENDO 
100%
De acuerdo con lo programado en el periodo de evaluación, dado que la acción está programada para toda la vigencia 2022</t>
  </si>
  <si>
    <t>Se anexan las actas de las CAL</t>
  </si>
  <si>
    <t>Solicitud: 2022IE163149 
Respuesta: 2022IE167963
Durante el segundo trimestre se socializó el Plan Institucional de Participación en el marco de las Comisiones Ambientales Locales en 5 de las 20 localidades: Fontibón, Candelaria, Puente Aranda, Antonio Nariño y Rafael Uribe</t>
  </si>
  <si>
    <r>
      <rPr>
        <sz val="11"/>
        <rFont val="Calibri"/>
        <family val="2"/>
        <scheme val="minor"/>
      </rPr>
      <t>Asistencias CAL</t>
    </r>
    <r>
      <rPr>
        <u/>
        <sz val="11"/>
        <color theme="10"/>
        <rFont val="Calibri"/>
        <family val="2"/>
        <scheme val="minor"/>
      </rPr>
      <t xml:space="preserve">
https://drive.google.com/drive/folders/1OQDHvPpEXRb7l20Rws4449gpQDcMfRJr</t>
    </r>
  </si>
  <si>
    <t>EN EJECUCIÓN
25%</t>
  </si>
  <si>
    <t xml:space="preserve">Durante el segundo trimestre de la vigencia 2022, el grupo se Servicio a la Ciudadania hizo presencia y &lt;asistio a las ferias de Servicio convocadas por la Secretaria General, asi: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de junio en Marruecos, se atendieron 105 ciudadanos
-Feria  de marzo en San Benito, se atendieron 10 ciudadanos
</t>
  </si>
  <si>
    <t>Solicitud: 2022IE163167
Respuesta: 2022IE172779
El grupo de Servicio a la Ciudadanía asistió a las 12 ferias de Servicio convocadas por la Secretaria General, así: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y 4 de junio en Marruecos, se atendieron 105 ciudadanos
-Feria  4 de junio en San Benito, se atendieron 53 ciudadanos</t>
  </si>
  <si>
    <r>
      <rPr>
        <sz val="9"/>
        <rFont val="Calibri"/>
        <family val="2"/>
        <scheme val="minor"/>
      </rPr>
      <t>Actas de reunión y listados de asistencias de las ferias</t>
    </r>
    <r>
      <rPr>
        <u/>
        <sz val="9"/>
        <color theme="10"/>
        <rFont val="Calibri"/>
        <family val="2"/>
        <scheme val="minor"/>
      </rPr>
      <t xml:space="preserve">
https://drive.google.com/drive/folders/13EclcFK3LoC0f_NEVer16BGPD4K80TQc</t>
    </r>
  </si>
  <si>
    <t xml:space="preserve">Esta acción se reportó cumplida en el primer trimestre </t>
  </si>
  <si>
    <t>La oficina de control Disciplinario Interno de la Secretaría Distrital de ambiente, reporto los siguientes avances en las acciones de la primera línea de defensa para el segundo cuatrimestre, correspondiente a los meses de Mayo y Junio de la siguiente manera:  
1.	Respecto a la actividad F25, durante el primer mes del segundo cuatrimestre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Igualmente,  en el segundo mes del cuatrimestre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Así mismo, La oficina de control Disciplinario Interno de la Secretaría Distrital de ambiente, reporto los siguientes avances correspondientes al trimestre de abril a junio de 2022, conforme a los soportes adjuntos.</t>
  </si>
  <si>
    <t>2022IE168550
Flash y correos</t>
  </si>
  <si>
    <t>Solicitud: 2022IE163551
Respuesta: 2022IE168550
La oficina de control disciplinario interno realizó  tres flash informativos disciplinario conforme a la programación de la vigencia 2022.</t>
  </si>
  <si>
    <r>
      <rPr>
        <sz val="11"/>
        <rFont val="Calibri"/>
        <family val="2"/>
        <scheme val="minor"/>
      </rPr>
      <t>Piezas graficas y correo enviado</t>
    </r>
    <r>
      <rPr>
        <u/>
        <sz val="11"/>
        <color theme="10"/>
        <rFont val="Calibri"/>
        <family val="2"/>
        <scheme val="minor"/>
      </rPr>
      <t xml:space="preserve">
https://drive.google.com/drive/folders/1y1I9mePKxTyiQvF-vUJL1wJUJoBN-xKw</t>
    </r>
  </si>
  <si>
    <t>Durante el segundo trimestre de la vigencia 2022, se  realizaron 26 visitas  (seguimiento) de cades la los puntos Super Cade CAD (3) , Suba (3), Bosa (3), Americas (3), Toberin (3), Engativa (3), Manitas (3) Fontbón (2), y (3) Calle 13, en estas visitas se verifó que el servicio se esta prestando acorde con la Politica Publica Distrital de Servicio a la Ciudadania</t>
  </si>
  <si>
    <t>Solicitud: 2022IE163167
Respuesta: 2022IE172779
Se sobre ejecutó la actividad, dado que en el primer cuatrimestre se planteaban 4 visitas de seguimiento a los puntos Super Cade CAD y se reportó la realización de 19 visitas; y y en el segundo cuatrimestre se planeaba realizar 4 visitas y se reportan 26 visitas en el segundo trimestre. Lo que indica que se tenia programado realizar 11 visitas en el año y se llevan 45 visitas en lo corrido del año</t>
  </si>
  <si>
    <r>
      <rPr>
        <sz val="9"/>
        <rFont val="Arial"/>
        <family val="2"/>
      </rPr>
      <t>Acta de reunión y listado de asistencia</t>
    </r>
    <r>
      <rPr>
        <u/>
        <sz val="9"/>
        <color theme="10"/>
        <rFont val="Arial"/>
        <family val="2"/>
      </rPr>
      <t xml:space="preserve">
https://drive.google.com/drive/folders/17Nj7Flj1rY-qLJjKxkbk2WcASRFnwSaE
</t>
    </r>
  </si>
  <si>
    <t>Durante el segundo trimestre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</si>
  <si>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Solicitud: 2022IE163167
Respuesta: 2022IE172779
Durante el segundo trimestre de 2022 , se continuó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 Entrenamientos y cualificacion a los servidores de manera constante y periodica, 6) Incentivos y premiación a los agentes de servicio, asi como retroalimentacion de la calidad del servicio, 7) Asistencia y participacion en ferias de servicio, 8) Infraestructura adecuada para la prestacion del servicio contando con la señalizacion de sala principal en lengua de señas, braille, etnia wayu, idioma ingles, 9) Desarrollo e implementacion  de un Chatbot para la pagina web de la entidad.</t>
  </si>
  <si>
    <r>
      <rPr>
        <sz val="11"/>
        <rFont val="Calibri"/>
        <family val="2"/>
        <scheme val="minor"/>
      </rPr>
      <t>Matriz implementación modelo de servicio</t>
    </r>
    <r>
      <rPr>
        <u/>
        <sz val="11"/>
        <color theme="10"/>
        <rFont val="Calibri"/>
        <family val="2"/>
        <scheme val="minor"/>
      </rPr>
      <t xml:space="preserve">
https://drive.google.com/drive/folders/1JtO8vZFSHbNwwK5x2Vv1HhkF65yMkBw9</t>
    </r>
  </si>
  <si>
    <t>Durante el segundo trimestre de 2022 , se llevaron a cabo 10 entrenamientos en las siguientes temáticas: Aire, Forest, radicacion, cualidficacion en temas relacionados con servicio por parte de la Secretaria General, Politica institucional antisoborno, ecourbanismo, cualificacion modulo 4, Chatbot, Transparencia. 
Lo anterior, con el proposito de mantener los servidores del grupo de Servicio a la Ciudadania cualificados en temas relacionados con la misionalidad de la entidad y conceptos de servicio, y asi garantizar la atencion de calidad, oportuna y confiable, dando cumplimiento al modelo de servicio, lo cual se verá refojado en el nivel de percecpcion y satisfaccion ciudadana con el servicio prestado por el grupo de Servicio al Ciudadano</t>
  </si>
  <si>
    <t>Solicitud: 2022IE163167
Respuesta: 2022IE172779
Durante el segundo trimestre de 2022, se realizaron 10 entrenamientos para el personal de servicio al ciudadano y correspondencia en las siguientes temáticas: 
Aire, manejo del sistema forest, cualificación en temas relacionados con servicio, Politica institucional antisoborno, ecourbanismo, Chatbot, Transparencia. 
Lo anterior, sumando a las 17 actividades reportadas en el primer trimestre, suman en total 27 actividades de las 30 programadas para la vigencia.</t>
  </si>
  <si>
    <r>
      <rPr>
        <sz val="9"/>
        <rFont val="Calibri"/>
        <family val="2"/>
        <scheme val="minor"/>
      </rPr>
      <t>Acta de reunión y relación de asistencia</t>
    </r>
    <r>
      <rPr>
        <u/>
        <sz val="9"/>
        <color theme="10"/>
        <rFont val="Calibri"/>
        <family val="2"/>
        <scheme val="minor"/>
      </rPr>
      <t xml:space="preserve">
https://drive.google.com/drive/folders/13SPQkrfpGOEtiH1gcfY-Ajz69JVozBZS</t>
    </r>
  </si>
  <si>
    <t>CUMPLIENDO
90%</t>
  </si>
  <si>
    <t>Durante el segundo trimestre de 2022, se llevó a cabo seguimiento a 5613 peticiones; asi en abril 1770, en mayo 1989 y en junio 1854,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Segun con el procedimietno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85% recibió respuesta dentro de los términos de ley, el 6% recibio respuesta fuera de termino, el 1% se encuentra sin respuesta fuera de termino  y  el 7% restante  se encuentra en termino para dar respuesta en los meses de julio y agosto de 2022;  cabe resaltar que el 94% de las peticiones registradas corresponden a los proceso misionales de la Entidad. 
Evidencia: https://ambientebogota.gov.co/es/web/transparencia/informe-de-pqrs</t>
  </si>
  <si>
    <t>https://drive.google.com/drive/u/0/folders/1l7M8jlOZQSkQ3BTfG-vrmjm-UrV8XqLw
https://ambientebogota.gov.co/es/web/transparencia/informe-de-pqrs</t>
  </si>
  <si>
    <t>Solicitud: 2022IE163167
Respuesta: 2022IE172779
Se llevó a cabo seguimiento a 5.613 PQR´S registradas ante la Entidad, se realizan alarmas semanales  y se realiza un informe mensual de la gestión y a la atención de las PQRSF realizado y publicado en la sede electrónica en https://ambientebogota.gov.co/es/web/transparencia/informe-de-pqrs
Así mismo se realiza comunicación interna del estado actual de las PQRS con radicado 2022IE131265 para el mes de abril y con radicado 2022IE162481 para el mes de mayo.</t>
  </si>
  <si>
    <r>
      <rPr>
        <sz val="9"/>
        <rFont val="Calibri"/>
        <family val="2"/>
        <scheme val="minor"/>
      </rPr>
      <t>Informes mensuales PQR segundo trimestre y radicados de informes</t>
    </r>
    <r>
      <rPr>
        <u/>
        <sz val="9"/>
        <color theme="10"/>
        <rFont val="Calibri"/>
        <family val="2"/>
        <scheme val="minor"/>
      </rPr>
      <t xml:space="preserve">
https://drive.google.com/drive/folders/1Mx7hO1sWUBSBx88BqLw81RYIhqzSFdFN</t>
    </r>
  </si>
  <si>
    <t>CUMPLIENDO
100% de los PQRSF que ingresan a la entidad con seguimiento semanal.
42% de informes mensuales de la gestión y a la atención de las PQRSF realizado y publicado.</t>
  </si>
  <si>
    <t xml:space="preserve">Durante el segundo trimestre de la vigencia 2022 se aplicaron un total de  8.797 encuestas a través de los canales de atencion presencial (3587)  telefonico (4731) y virtual (479),  los cuales respondieron a la pregunta ¿se encuentra satisfecho con el servicio prestado? y se obtuvo de esta manera un porcentaje de satisfacción promedio de  94,5%, asi: un 100% de satisfaccion mediante el canal presencial, un 100% en el canal telefonico y un 83,7% en el canal virtual.
</t>
  </si>
  <si>
    <t>Solicitud: 2022IE163167
Respuesta: 2022IE172779
Producto de la aplicación de 8.797 encuestas, se obtuvo un porcentaje de satisfacción promedio de  94,5%, representado en un 100% de satisfacción mediante el canal presencial, un 100% en el canal telefónico y un 83,7% en el canal virtual.
Se mantiene la observación de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</si>
  <si>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https://drive.google.com/drive/folders/1xOR7VCD18cH4_fyx5Kou6x7cnhcnnier</t>
    </r>
  </si>
  <si>
    <t>CUMPLIENDO
94,5%</t>
  </si>
  <si>
    <t xml:space="preserve">Durante el segundo trimestre de 2022, se recibieron 45  solicitudes mediante el correo del defensor del ciudadano, las cuales fueron radicadas en el Sistema Forest y remitidad al  grupo de Peticiones, quejas y Reclamos. </t>
  </si>
  <si>
    <t xml:space="preserve">Solicitud: 2022IE163167
Respuesta: 2022IE172779
45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y con corte a abril de 2022 </t>
  </si>
  <si>
    <r>
      <rPr>
        <sz val="9"/>
        <rFont val="Calibri"/>
        <family val="2"/>
        <scheme val="minor"/>
      </rPr>
      <t>Formato registro y control de servicio Defensor</t>
    </r>
    <r>
      <rPr>
        <u/>
        <sz val="9"/>
        <color theme="10"/>
        <rFont val="Calibri"/>
        <family val="2"/>
        <scheme val="minor"/>
      </rPr>
      <t xml:space="preserve">
https://drive.google.com/drive/folders/178U9jZf_mxa-cTDqieyJRaxNwZ8PFu2E</t>
    </r>
  </si>
  <si>
    <t>CUMPLIENDO
100% de las solicitudes reiteradas allegadas al defensor del Ciudadano gestionadas</t>
  </si>
  <si>
    <t xml:space="preserve">A través del webmaster de la DPSIA se realizó la publicación y actualización de la información que las dependencias solicitan ya sea través de la mesa de servicios o a través del correo eletrónico. </t>
  </si>
  <si>
    <t>Soportes contrato de prestación de servicios 20220667 DE 2022</t>
  </si>
  <si>
    <r>
      <rPr>
        <sz val="11"/>
        <rFont val="Calibri"/>
        <family val="2"/>
        <scheme val="minor"/>
      </rPr>
      <t>Solicitudes de publicación</t>
    </r>
    <r>
      <rPr>
        <u/>
        <sz val="11"/>
        <color theme="10"/>
        <rFont val="Calibri"/>
        <family val="2"/>
        <scheme val="minor"/>
      </rPr>
      <t xml:space="preserve">
https://drive.google.com/drive/folders/18UM5PlUhGVQ9WRuMrx1y_OfdzuduU0zM</t>
    </r>
  </si>
  <si>
    <t xml:space="preserve">La Secretaría Distrital de Ambiente a la fecha ofrece un total de 55 datos abiertos públicos en la plataforma distrital de datos abiertos  https://datosabiertos.bogota.gov.co/dataset?_organization_limit=0&amp;q=ambiente&amp;organization=sda y la fecha desde la cual recopila esa información depende del dato a consultar, puede oscilar entre la vigencia 2017 al 2019. De igual forma puede consultar los datos abiertos públicos en la plataforma nacional https://www.datos.gov.co/ 
De igual forma, la Secretaría Distrital de Ambiente posee la herramienta Visor Geográfico Ambiental https://visorgeo.ambientebogota.gov.co/ la cual es una interfaz gráfica del Sistema de Información Geográfica de la Entidad desarrollada con software libre y de código abierto, que pone a disposición capas geográficas misionales de la entidad, y permite el acceso y descarga de datos abiertos en los formatos abiertos y más conocidos de Sistemas de Información Geográfica. </t>
  </si>
  <si>
    <t>https://datosabiertos.bogota.gov.co/dataset?_organization_limit=0&amp;q=ambiente&amp;organization=sda</t>
  </si>
  <si>
    <t>Se realizó mantenimiento a los 55 datasets en la plataforma Distrital y Nacional https://datosabiertos.bogota.gov.co/dataset?_organization_limit=0&amp;q=ambiente&amp;organization=sda
Respecto a 3 nuevos datos abiertos gestionados en la plataforma Distrital se tiene planeados para el tercer cuatrimestre.</t>
  </si>
  <si>
    <r>
      <t xml:space="preserve">https://datosabiertos.bogota.gov.co/dataset?_organization_limit=0&amp;q=ambiente&amp;organization=sda
</t>
    </r>
    <r>
      <rPr>
        <sz val="11"/>
        <rFont val="Calibri"/>
        <family val="2"/>
        <scheme val="minor"/>
      </rPr>
      <t>Pantallazo 55 datasets</t>
    </r>
    <r>
      <rPr>
        <u/>
        <sz val="11"/>
        <color theme="10"/>
        <rFont val="Calibri"/>
        <family val="2"/>
        <scheme val="minor"/>
      </rPr>
      <t xml:space="preserve">
https://drive.google.com/drive/folders/1Vp-pFOPJhI307nOOrPUODcOk4uiPFIUf</t>
    </r>
  </si>
  <si>
    <t>Durante el segundo trimestre de 2022,  se asignaron 27 solicitudes de acceso a la información recepcionadas por la Secretaría Distrital de Ambiente a través de sus canales de atención de las cuales se realizó seguimiento y se publicaron 25, asi 10 en abril, 17 en mayo.</t>
  </si>
  <si>
    <t>Solicitud: 2022IE163167
Respuesta: 2022IE172779
Se ha realizado la asignación del 100% de solicitudes de acceso a la información generadas por parte de la ciudadanía en lo corrido del trimestre: 38  solicitudes de acceso (10 en abril, 17 en mayo y 11 en junio) a la información recepcionadas por la Secretaría Distrital de Ambiente a través de sus canales de atención de las cuales se realizó seguimiento y publicación en la sede electrónica de la SDA en  Transparencia/Inicio/4. Planeación, presupuesto e Informes/4.10. Informes trimestrales sobre acceso a información, quejas y reclamos/Informe de Acceso a la información.</t>
  </si>
  <si>
    <r>
      <rPr>
        <sz val="9"/>
        <rFont val="Arial"/>
        <family val="2"/>
      </rPr>
      <t xml:space="preserve">Informe de acceso
 https://drive.google.com/drive/folders/1qiGKXjOmTocNyswMANSK4ami73RqdMg8
</t>
    </r>
    <r>
      <rPr>
        <u/>
        <sz val="9"/>
        <color theme="10"/>
        <rFont val="Arial"/>
        <family val="2"/>
      </rPr>
      <t xml:space="preserve">
https://www.ambientebogota.gov.co/es/web/transparencia/informe-de-pqrs/-/document_library_display/6nLwHuCsY1JF/view/2825494</t>
    </r>
  </si>
  <si>
    <t>Se realizan reuniones con el fin de validar y ajustar la metodología que se empleará para realizar la actualización de los activos de Información y riesgos de SI de la entidad. Se realizan reuniones con el fin de validar y ajustar la metodología que se empleará para realizar la actualización de los activos de Información y riesgos de SI de la entidad.
Se elaboró propuesta Formato inventario de activos de información</t>
  </si>
  <si>
    <t>https://drive.google.com/drive/folders/1mqIgdxJKiqidhV8yGIsgnYED4jrHal0V</t>
  </si>
  <si>
    <t>Se realizaron  reuniones con el fin de validar y ajustar la metodología que se empleará para realizar la actualización de los activos de Información y riesgos de SI de la entidad.
Se elaboró propuesta del formato inventario de activos de información</t>
  </si>
  <si>
    <t xml:space="preserve">Se está a la espera del desarrollo del Comité Institucional de Gestión y Desempeño para la presentación y aprobación (Acta) y así; poder realizar él envió al Archivo de Bogotá para nueva revisión y aprobación si es caso. 
Se anexa link de acceso a la información que se remitirá al Archivo de Bogotá. </t>
  </si>
  <si>
    <t>Oficios registrados en el sistema de correspondencia FOREST, y soportes reposan en el archivo de gestión del profesional del proceso de Gestión Documental. 
Se anexa link de acceso a la información que se remitirá al Archivo de Bogotá. 
https://drive.google.com/drive/folders/1UobVsQBIOdhafGEyVuQzJU4fsDhX6TR7?usp=sharing</t>
  </si>
  <si>
    <t xml:space="preserve">Solicitud: 2022IE163147
Respuesta: 2022IE168219
El proceso reportar que se está a la espera del desarrollo del Comité Institucional de Gestión y Desempeño para la presentación y aprobación (Acta) y así; poder realizar él envió al Archivo de Bogotá para nueva revisión y aprobación si es caso. </t>
  </si>
  <si>
    <t>https://drive.google.com/drive/folders/1UobVsQBIOdhafGEyVuQzJU4fsDhX6TR7?usp=sharing</t>
  </si>
  <si>
    <t>Se realizó reunión el 04 de abril del 2022 con el area de dirección legal para revisar DTS y proyecto de resolución, EL 03 de mayo se envó correo electrónico aa la OAC Y LA DPSIA con el fin de recopilar los documentos de justificación y antencedentes del DTS, para el 06  de junio  mediante memorando a la DIRECCIÓN LEGAL se remitió el proyecto de resolución con los ajustes realizados por legal y las reunión del mes de abril   ESQUEMA DE PUBLICACION mediante proceso numero  #5412196 radicado  2022IE138355.</t>
  </si>
  <si>
    <t xml:space="preserve">1 documento, 1 correo eléctronico 1 reunión y  1 memorado cumplido en un 20%  </t>
  </si>
  <si>
    <t>memorando radicado #2022IE138355, soporte de correo electrónio y acta de reunión  https://drive.google.com/drive/u/1/folders/1OzwcnhWAt_h0X7d0vauOl_4KLkbO613W</t>
  </si>
  <si>
    <t>Solicitud: 2022IE163167
Respuesta: 2022IE172779
Respecto al acto administrativo por el cual se adopte el esquema de publicación de la SDA, el proceso reportó avances mediante reunión del 04 de abril del 2022 con la Dirección legal para revisar DTS y proyecto de resolución, el 03 de mayo se envió correo electrónico a la OAC y la DPSIA con el fin de recopilar los documentos de justificación y antecedentes del DTS, y el 06  de junio  mediante memorando 2022IE138355 se remitió a la DIRECCIÓN LEGAL el proyecto de resolución con los ajustes realizados y con radicado 2022IE147307 se respondió a la DLA sobre las observaciones.</t>
  </si>
  <si>
    <r>
      <rPr>
        <sz val="11"/>
        <rFont val="Calibri"/>
        <family val="2"/>
        <scheme val="minor"/>
      </rPr>
      <t>Memorandos, DTS, correo y acta de reunión</t>
    </r>
    <r>
      <rPr>
        <u/>
        <sz val="11"/>
        <color theme="10"/>
        <rFont val="Calibri"/>
        <family val="2"/>
        <scheme val="minor"/>
      </rPr>
      <t xml:space="preserve">
https://drive.google.com/drive/folders/1Wq637K6HHudrs6dwxQhb-jMDHnuGpSTd</t>
    </r>
  </si>
  <si>
    <t>CUMPLIENDO
20%</t>
  </si>
  <si>
    <t>Se solicitó a la DPSIA el día 07-julio-2022   remisión versión más actualizada del esquema de publicación que será adoptado en la actualización de la Resolución No. 3149 del 2015 mediante memorando dirigido con radicado 2022IE138355, se actualizó matriz ITA de la procuraduria para lo cual se realizó reunión con atención al ciudadano el día 10/05/2022, revisión y control actualización de ITA,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 a lo cual se envpio el  paso a paso en documento Word  para el cumplimiento de accesibilidad de información del a ley 1712, se envió  información de registro de activos de información proceso mediante radicado #5472774  de los procesos del SIG y atención al ciudadano, el 08 de junio  de 2022 dentro del seguimiento que realiza la SG  se realizó  ciclo de asesoría, sugerencias, preguntas y apoyo para la implementación del MENU PARTICIPA, el 24-de junio con la DIRECCIÓN LEGAL se revisó publicación de información  punto 1.8.2.  Normas, 2.1.6. Agenda Regulatoria, 2.3.2. Comentarios y documento de respuesta a  comentarios, 4.9.1. Informe sobre Defensa Pública y Prevención del Daño Antijurídico, el 13-de junio del 2022 se realizó reunión con la OCI para la publicación actualzada del seguimiento al plan de mejoramiento, se realizó el 16 de junio 2022 revisión de política derechos de autor, se realizó mediante MEMORANDO_INTERNO solicitud desde la SG a la Dirección Legal  determinación de responsable  de  politica de derechos de autor proceso  #5511619 ,mediante MEMORANDO_INTERNO DIRECCIÓN LEGAL se remitió   RESOLUCIÓN ESQUEMA DE PUBLICACION #5412196, mediante MEMORANDO_INTERNO, se remitió a la  DIRECCIÓN LEGAL  RESOLUCIÓN ESQUEMA DE PUBLICACION proceso #5412196, mediante MEMORANDO_INTERNO se solicitó actualziación de esquema de publicación acorde al nuevo proyecto de resolución proceso #5512061, mediante proceso  #5511381 se solicitó designar un delegado de comunicaciones para la publicación de contenidos del nuevo menú participa según los lineamientos de la función pública según la resolución 1519 del 2020, se revisó numeral 2.1.6. publicación de Agenda Regulatoria el 30 de junio 2022 con dirección legal.</t>
  </si>
  <si>
    <t>1 memorando,  cumplido en un  10%</t>
  </si>
  <si>
    <t>Memorando radicado 2022IE138355.https://drive.google.com/drive/u/1/folders/1OzwcnhWAt_h0X7d0vauOl_4KLkbO613W
MATRIZ ITA</t>
  </si>
  <si>
    <t>Solicitud: 2022IE163167
Respuesta: 2022IE172779
Se reportan actividades de gestión para contar con el instrumento "Esquema de publicación de la información" mediante el envió del proyecto de Resolución que adopte dicho instrumento con radicado 2022IE138355  a la Dirección legal ambiental, en tal sentido, hasta que se cuente con el esquema de publicación de la información adoptado por la SDA, se realizarán los seguimientos al cumplimiento de dicho esquema programados en este plan.
No obstante, se realizó actualización de la matriz ITA de la procuraduria con lo cual se ha efectuado seguimiento a la información en cumplimiento de la Ley 1712; así mismo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t>
  </si>
  <si>
    <t>Memorandos, matriz y actas de reunión
https://drive.google.com/drive/folders/1SfooJ-AbOy6M8oia6rjFmRXAvbl3GBoA</t>
  </si>
  <si>
    <t>Durante este 2022, entre la Oficina de Asesora de Comunicaciones y la Dirección de Planeación y Sistemas de Información Ambiental a través del INCI - Instituto Nacional Para Ciegos se brindo una programación de sobre accesibilidad, que se llevaron a cabo en 3 sesiones:
1. Taller introductorio a contenidos digitales
2. Taller de documentos digitales accesibles
3. Taller de profundización en criterios de accesibilidad
La jornada se realizó con el fin de sensibilizar y acercar a la entidad en la importancia de producir los diferentes contenidos, archivos y documentos accesibles de forma que las personas en condición de discapacidad y otros públicos tengan accesos a nuestra información.</t>
  </si>
  <si>
    <t>https://drive.google.com/drive/folders/1UVbePpGWAZDdxofr0P3sn-QkC1N2z-Xo</t>
  </si>
  <si>
    <t>Solicitud: 2022IE163553 
Respuesta: 2022IE169500
Se llevaron 3 capacitaciones sobre la "Accesibilidad web" los dias 19, 21 y 22 de abril,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Se recomienda programar y gestionar la cuarta y ultima sesión para el cumplimiento de la meta propuesta.</t>
  </si>
  <si>
    <r>
      <rPr>
        <sz val="11"/>
        <rFont val="Calibri"/>
        <family val="2"/>
        <scheme val="minor"/>
      </rPr>
      <t>listados de asistencia y presentación</t>
    </r>
    <r>
      <rPr>
        <u/>
        <sz val="11"/>
        <color theme="10"/>
        <rFont val="Calibri"/>
        <family val="2"/>
        <scheme val="minor"/>
      </rPr>
      <t xml:space="preserve">
https://drive.google.com/drive/folders/1XC0y5UAnNtfBOoIYzRmanZiEwXEwaq5M</t>
    </r>
  </si>
  <si>
    <t>CUMPLIENDO
75%</t>
  </si>
  <si>
    <t>Se hizo un análisis SEO al visor geográfico.
Se presentó un plan de trabajo al equipo de Ambiente para mejorar el posicionamiento a través de las diferentes redes sociales.
Se han venido trabajando contenidos tipo página en la sede electrónica de la entidad. Se creó una matriz con los contenidos creados en conjunto con el equipo de prensa de la entidad</t>
  </si>
  <si>
    <t>https://drive.google.com/drive/folders/1pDVnhOpT2NJyuzBdHoQNA0Iqbwxt-Ose</t>
  </si>
  <si>
    <t>El proceso reportar los análisis SEO realizados al visor geográfico, al  sede electrónica 
Así como la realización de un plan de trabajo para mejorar el posicionamiento a través de las diferentes redes sociales.
Se creó una matriz con los contenidos creados en conjunto con el equipo de prensa de la entidad y un Instructivo para subir notas en la sede electrónica</t>
  </si>
  <si>
    <r>
      <rPr>
        <sz val="9"/>
        <rFont val="Calibri"/>
        <family val="2"/>
        <scheme val="minor"/>
      </rPr>
      <t>Plan de trabajo, diagnósticos, propuestas de mejoras</t>
    </r>
    <r>
      <rPr>
        <u/>
        <sz val="9"/>
        <color theme="10"/>
        <rFont val="Calibri"/>
        <family val="2"/>
        <scheme val="minor"/>
      </rPr>
      <t xml:space="preserve">
https://drive.google.com/drive/folders/1pDVnhOpT2NJyuzBdHoQNA0Iqbwxt-Ose</t>
    </r>
  </si>
  <si>
    <t>Solicitud: 2022IE163147
Respuesta: 2022IE168219
El proceso no reportó avance</t>
  </si>
  <si>
    <t>Esta actividad no estuvo programada para ejecutarse en el primer cuatrimestre de 2022. Se encuentra prevista para realizarse en Septiuembre de 2022 (Tercer Cuatrimestre). Se solicita a la Segunda Línea de Defensa realizar ajuste de la columna "Cronograma Cuatrimestre 2022" de este documento, donde se señale el periodo precitado para cumplir con este hito. Vale la pena precisar que así quedó aprobado en el Plan anual de Auditoría aprobado por el CICCI en enero de 2022.</t>
  </si>
  <si>
    <t>No aplica, la actividad no estuvo programada para el primer cuatrimestre de 2022.</t>
  </si>
  <si>
    <t>Solicitud: 2022IE163547
Respuesta: 2022IE168342 
Esta actividad se encuentra prevista para realizarse en septiembre de 2022 (Tercer Cuatrimestre), dado que así quedó en el Plan anual de Auditoría aprobado por el CICCI en enero de 2022. En tal sentido se reprograma en este PAAC.</t>
  </si>
  <si>
    <t>SEGUIMIENTO TERCER LINEA DE DEFENSA 
II CUATRIMESTRE (mayo - agosto 2022)
Oficina de Control Interno - OCI</t>
  </si>
  <si>
    <t xml:space="preserve">Estado de la Actividad </t>
  </si>
  <si>
    <t>Cumplida</t>
  </si>
  <si>
    <t>No Cumplida</t>
  </si>
  <si>
    <t xml:space="preserve">Parcialmente </t>
  </si>
  <si>
    <t>Nivel de Cumplimiento</t>
  </si>
  <si>
    <t>0 a 59%</t>
  </si>
  <si>
    <t>ZONA BAJA</t>
  </si>
  <si>
    <t>De 60 a 79%</t>
  </si>
  <si>
    <t>ZONA MEDIA</t>
  </si>
  <si>
    <t>de 80 a 100%</t>
  </si>
  <si>
    <t>ZONA ALTA</t>
  </si>
  <si>
    <r>
      <rPr>
        <b/>
        <sz val="10"/>
        <color theme="1"/>
        <rFont val="Arial"/>
        <family val="2"/>
      </rPr>
      <t>Estado General Plan Anticorrupción y de Atención al Ciudadano - PAAC</t>
    </r>
    <r>
      <rPr>
        <sz val="10"/>
        <color theme="1"/>
        <rFont val="Arial"/>
        <family val="2"/>
      </rPr>
      <t xml:space="preserve">
Segundo Seguimiento - Corte a: 31 Agosto de 2022</t>
    </r>
  </si>
  <si>
    <t xml:space="preserve">Componente 1. </t>
  </si>
  <si>
    <t xml:space="preserve">Componente 2. </t>
  </si>
  <si>
    <t xml:space="preserve">Componente 3. </t>
  </si>
  <si>
    <t xml:space="preserve">Componente 4. </t>
  </si>
  <si>
    <t xml:space="preserve">Componente 5. </t>
  </si>
  <si>
    <t>Componente 6.</t>
  </si>
  <si>
    <t>Gestión del Riesgo de Corrupción</t>
  </si>
  <si>
    <t>Racionalización de Trámites</t>
  </si>
  <si>
    <t>Rendición de Cuentas</t>
  </si>
  <si>
    <t>Mecanismos para Mejorar la Atención al Ciudadano</t>
  </si>
  <si>
    <t>Mecanismos para la Transparencia y el Acceso a la Información</t>
  </si>
  <si>
    <t>Iniciativas adicionales</t>
  </si>
  <si>
    <t xml:space="preserve"> COMPONENTE</t>
  </si>
  <si>
    <t xml:space="preserve">ESTRATEGIA </t>
  </si>
  <si>
    <t>% Avance</t>
  </si>
  <si>
    <t>TOTAL ACTIVIDADES PAAC 2022</t>
  </si>
  <si>
    <t xml:space="preserve">Dado que se iniciaron estrategias de revisión y depuración de los indicadores en el OAB, mediante un proceso de validación completa con todas las áreas técnicas (dependencias de la SDA y entidades distritales) sobre la información publicada en el OAB, se alcanzó  con corte a julio 31 de 2022,  un nivel de actualización del OAB del 96,83% con indicadores 410 actualizados. 
Por su parte, el ORARBO bajó su nivel de actualización, pasando de % de actualización de 72,06% en junio de 2022 a 58,21% en julio de 2022, del total de indicadores del Distrito Capital, correspondiente a 67 indicadores; esto debido a que los tiempos máximos de actualización otorgado a los responsables de los indicadores ya finalizaron, y durante el mes de julio se volvió a requerir la actualización, obteniendo que al corte del mes no hubo tal modificación; al respecto se vienen realizando reuniones y mesa de trabajo, para impulsar la revisión y gestion de la actualización, por ejemplo, con la CAR se comprometió a revisar y en enviar la Ficha Técnica de los indicadores a su cargo a más tardar a finales de agosto, para continuar su revisión y validación de la información consistente de los indicadores e internamnete la SRHS y la SER se han venido realizando actualizaciones progresivas en las que se va a avanzando en su actualización. 
</t>
  </si>
  <si>
    <t xml:space="preserve">Bitácoras de actualización de los OAB en https://drive.google.com/drive/folders/18PScW7JQodOMMzyIonDP_mGnZaZKYiPc
Informes de gestión de ORARBO en https://drive.google.com/drive/folders/1u1lDPk6HD2LHtVYE01g0zRtApkHIlrYg
</t>
  </si>
  <si>
    <t>OAB 96,83%
ORARBO 58,21%</t>
  </si>
  <si>
    <t>Esta actividad de cumplió en el primer cuatrimestre</t>
  </si>
  <si>
    <t>Se realizó el informe de ODS metas trazadoras responsabilidad de la Secretaría Distrital de Ambiente, junto con el archivo de datos y gráficos, con corte a 30 de junio de 2022, enviado el 18 de agosto de 2022 y con un alcance el 23 de agosto de 2022, mediante correo electrónico a la Dirección de planes de desarrollo y fortalecimiento local de la Secretaría Distrital de Planeación - SDP, para la elaboración de este informe se realizan las revisiones, gestiones y validaciones respectivas con los indicadores publicados en el OAB.
Con este segundo informe se completa la meta establecida en este plan, de realizar Dos (2) revisiones para la actualización de los indicadores ODS de la SDA.</t>
  </si>
  <si>
    <t>Correos de envio del informe, informe ODS semestral y circular disponibles en 
https://drive.google.com/drive/folders/1TD5NWqF7GANV4fk8NydyQ8jFFW9ftnl9</t>
  </si>
  <si>
    <t>Se realizó 1 actividad de divulgación del Plan Anticorrupción y de Atención al Ciudadano 2022 mediante un espacio de capacitación sobre el PAAC realizado el 12 de agosto por parte del profesional asesor de transparencia de la subsecretaria general.</t>
  </si>
  <si>
    <t>Pieza gráfica de invitación disponible en  https://drive.google.com/drive/folders/1U6iy4vj6P5R3U1wXpIB5YBkIssNkwtaW</t>
  </si>
  <si>
    <t xml:space="preserve">CUMPLIDO
100% </t>
  </si>
  <si>
    <t xml:space="preserve">Ver anexo - Actividad F19 Territorialización Participación 2022
Territorialización educación ambiental - 20 localidades 2022
Territorialización educación - aulas ambiental 2022
Plan de acción 7657 Mayo
Plan de Acción 7657 Junio
Plan de acción 7657 Julio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</si>
  <si>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t>En el anexo al Rad.2022IE213957 de respuesta de OPEL, consta que: Durante este periodo, se ejecutaron 426  actividades de participación ciudadana, con la participación de  52.952 personas, para un total de 85.430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1.378 actividades de educación ambiental  donde se contó con la participación de 211.720 personas, para un total de 362.288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</si>
  <si>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Conforme consta en el anexo al Rad. 2022IE213957 de la OPEL: Hasta le fecha se ha realizado la socialización del Plan institucional de Participación en el marco de las Comisiones Ambientales Locales de las localidades de Fontibón, Candelaria, Puente Aranda, Antonio Nariño, Rafael Uribe, Chapinero, Barrios Unidos, san Cristobal y Usaquén.</t>
  </si>
  <si>
    <r>
      <rPr>
        <b/>
        <u/>
        <sz val="9"/>
        <rFont val="Arial"/>
        <family val="2"/>
      </rPr>
      <t>NOTA:</t>
    </r>
    <r>
      <rPr>
        <u/>
        <sz val="9"/>
        <rFont val="Arial"/>
        <family val="2"/>
      </rPr>
      <t xml:space="preserve"> El acta del 27 de enero de 2022 y sus anexos(soportan el cumplimiento de esta actividad), reposan en la DPSIA, que ejerce la Secretaría Técnica del Comité de Gestión y Desempeño Institucional.
</t>
    </r>
  </si>
  <si>
    <t xml:space="preserve">Listados de asistencia a las capacitaciones. Reposan en la Subsecretaría General.
Acta de reunión de 29 de julio de 2022, reposa en la Subsecretaria General.
3. Contrato SDA 20221619.
</t>
  </si>
  <si>
    <t>Se adjunta seguimiento al Plan de Integridad del segundo cuatrimestre.
Se remite la información por correo institucional.</t>
  </si>
  <si>
    <t>En el correo Institucional de Adriana del Pilar Rodriguez Amador del 24  de agosto de 2022, informó que se lleva a cabo el segundo seguimiento cuatrimestral al plan de gestion de integridad y al componente 6. Gestión de Integridad del presente Plan anticorrupción.</t>
  </si>
  <si>
    <t>En el correo Institucional de Adriana del Pilar Rodriguez Amador del 24  de agosto de 202 informó que: Durante el periodo se adelantaron la siguientes actividades:
1.Jornadas de sensibilización sobre política antisoborno, lucha contra la corrupción y conflicto de intereses. Plan anticorrupcción. La convocatoria se realizó por medio del correo institucional a todos los servidores de la SDA. Realizadas 3 de mayo, 29 de julio, 12 de agosto.
2. Se realizó reunión de mesas sectoriales de las política priorizadas MIPG, el día 29 de julio de 2022, donde se presentó la valoración de avances según la medición del FURAG 2021.
3. Se realizaron las gestiones administrativas para la apropiación de los recursos destinados para gestión de integridad, suscribiendose el contrato SDA 20221619. y Se solicitó la prestación del servicios de material divulgativo de los valores institucionales con el recurso establecido para ello.
4. Se elaboraron propuestas comunicacionales de divulgación de valores, cuyas piezas se encuentran en diseño.</t>
  </si>
  <si>
    <t xml:space="preserve"> En el Rad. 2022IE217456 la oficina de control Disciplinario Interno- OCID: Reportó los avances en las acciones de la primera línea de defensa para el segundo cuatrimestre, correspondiente a los meses de Mayo, Junio, Julio y Agosto actual vigencia de la siguiente manera:  
1.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3. julio del 2022, mediante correo institucional a los funcionarios y contratistas se socializo flash disciplinario con fecha 29 de julio de 2022, se socializo y se informó; “Cosa Juzgada en Materia Disciplinaria conforme a la Ley 1952 de 2019 articulo 16 y articulo 141”.  
4. Agosto del 2022, se socializo mediante correo institucional a los funcionarios y contratistas flash disciplinario correspondiente con fecha 24 de agosto de 2022, donde se informa; “Pruebas en materia disciplinaria y conforme a la ley 1952 de2019, articulo 147: Necesidad y carga de la prueba, articulo 148: Imparcialidad del funcionario en la búsqueda de la prueba y articulo 156 Apoyo técnico”.</t>
  </si>
  <si>
    <r>
      <rPr>
        <sz val="9"/>
        <rFont val="Arial"/>
        <family val="2"/>
      </rPr>
      <t xml:space="preserve">En el correo Institucional de Adriana del Pilar Rodriguez Amador del 24  de agosto de 202 informó: </t>
    </r>
    <r>
      <rPr>
        <b/>
        <sz val="9"/>
        <rFont val="Arial"/>
        <family val="2"/>
      </rPr>
      <t xml:space="preserve">ACTVIDAD CUMPLIDA </t>
    </r>
  </si>
  <si>
    <t>Hasta le fecha se ha realizado la socialización del Plan institucional de Participación en el marco de las Comisiones Ambientales Locales de las localidades de Fontibón, Candelaria, Puente Aranda, Antonio Nariño y Rafael Uribe</t>
  </si>
  <si>
    <r>
      <rPr>
        <b/>
        <sz val="9"/>
        <color theme="1"/>
        <rFont val="Arial"/>
        <family val="2"/>
      </rPr>
      <t xml:space="preserve">Conforme consta en el anexo del Rad. 2022IE217529 de la OAC: REPORTE DE INDICADORES OFICINA ASESORA DE COMUNICACIONES SEGUNDO CUATRIMESTRE 2022. (se deja constancia, que se reporta mayo, junio y julio) queda pendiente agosto, ya que el corte en la OAC es a 30 de cada mes.
</t>
    </r>
    <r>
      <rPr>
        <sz val="9"/>
        <color theme="1"/>
        <rFont val="Arial"/>
        <family val="2"/>
      </rPr>
      <t>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230 contenidos en las carteleras digitales de la entidad.
Correo institucional: Se enviaron 161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123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468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2.339 nuevos seguidores en Twitter; en Facebook 901 nuevos seguidores; en Instagram 943; en TikTok 281 y 34.200.253 visualizaciones de los videos institucionales en el canal de YouTube.
Página Web: Durante junio en la página web de la Secretaría Distrital de Ambiente www.ambientebogota.gov.co se publicaron y actualizaron 230 contenidos y se registraron 1.149.607 visitas.
Piezas gráficas: En este periodo se diseñaron y publicaron 508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124 videos y 38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(40):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 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Que bien se siente volvernos a encontrar (interna), Bájale el Volumen (externa), Libres y en Casa (externa), Distrito Silvestre (externa), Bogotá menos plástico (externa), La Basura no es basura (externa), Mujeres de Ambiente (externa), Bogotá crecimiento verde (externa), Residuo especial, manejo especial (externa), Temporada de lluvias (externa), Unidos por un nuevo aire (externa), Pilas con la bolsa roja (externa), Mujeres Sembradoras (externa) y Bogotá reverdece (externa).
Celebraciones (22):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Día del Conductor y Conductora (interna), Día Nacional de la Vida Silvestre (interna y externa), Apagón Ambiental (interna y externa), Día Internacional Libre de Bolsas Plásticas (externa), Día Internacional de la Conservación del Suelo (externa) y Día del Campesino (externa).
Eventos (16):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Gobierno joven, Taller de cambio climático con entidades nacionales y distritales, Congreso Internacional de Agua, Saneamiento y Energías Renovables e Inauguración laboratorio de economía circular del SENA.</t>
    </r>
  </si>
  <si>
    <t xml:space="preserve">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254 contenidos en las carteleras digitales de la entidad.
Correo institucional: Se enviaron 163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133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427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3.138 nuevos seguidores en Twitter; en Facebook 1512 nuevos seguidores; en Instagram 1.123; en TikTok 1.323 y 34.133.701 visualizaciones de los videos institucionales en el canal de YouTube.
Página Web: Durante junio en la página web de la Secretaría Distrital de Ambiente www.ambientebogota.gov.co se publicaron y actualizaron 326 contenidos y se registraron 1.226.523 visitas.
Piezas gráficas: En este periodo se diseñaron y publicaron 530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141 videos y 21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Primera Temporada de Lluvias (externa), Bájale el Volumen (externa), Residuos Hospitalarios (externa), Protege el Laurel de Cera (externa), Mujeres que Reverdecen (externa), Mi Promesa Es (externa), Libres y en Casa (externa), Juntos Cuidamos Teusaquillo (externa), Engativá Está Mejorando (externa), Bogotá Menos Plástico (externo), Distrito Silvestre (externa).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Celebraciones (24): Apagón Ambiental (externa e interna), Día de la Movilidad Sostenible (interna), Día Internacional del Pueblo Gitano (interna), Día de la Tierra (externa e interna), Día de la Secretaria y el secretario (interna), Día de la Concientización sobre el ruido (externa e interna), Día Nacional del Árbol (interna y externa) y Día de la Niñez (interna).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Eventos (17): Recorrido de aceite vegetal usado con Acueducto, Plantación con embajadas de EE.UU y México en el Mirador de los Nevados, Liberación en el humedal La Conejera, Evento Día Internacional de la Concientización sobre el Ruido, Encuentro entre Sembradoras de la ReactivAcción y congresistas de EE.UU,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t>
  </si>
  <si>
    <t xml:space="preserve">Se publicó y divulgó el Plan Anticorrupción y de Atención al Ciudadano de la SDA vigencia 2022,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
Igualmente, el 12 de agosto de 2022, por parte de la Subsecretaria General se  realizó una actividad de divulgación del Plan  Anticorrupción y Atención al Ciudadano.
</t>
  </si>
  <si>
    <r>
      <t xml:space="preserve">Se elaboraron por la Oficina de Control Disciplinario Interno de la SDA flash informativos preventivos disciplinarios mensuales a los servidores públicos a la SDA, por el correo institucional, en las siguientes fechas, conforme a lo programado:
</t>
    </r>
    <r>
      <rPr>
        <b/>
        <sz val="9"/>
        <color theme="1"/>
        <rFont val="Arial"/>
        <family val="2"/>
      </rPr>
      <t>31 mayo de 2022</t>
    </r>
    <r>
      <rPr>
        <sz val="9"/>
        <color theme="1"/>
        <rFont val="Arial"/>
        <family val="2"/>
      </rPr>
      <t xml:space="preserve">: Información Creación Oficina de Control Disciplinario y Funciones. art. 93 de la Ley 1952 de 2019, Decreto Distritales 450  y 451 de 2021 y art. 38 numeral 25 del Código Disciplinario. Inició desde el 16 de nov de 2020.
</t>
    </r>
    <r>
      <rPr>
        <b/>
        <sz val="9"/>
        <color theme="1"/>
        <rFont val="Arial"/>
        <family val="2"/>
      </rPr>
      <t>30 de junio de 2022:</t>
    </r>
    <r>
      <rPr>
        <sz val="9"/>
        <color theme="1"/>
        <rFont val="Arial"/>
        <family val="2"/>
      </rPr>
      <t xml:space="preserve">  Término investigación disciplinaria  Ley 1952 de 2019 art. 213 modificado por art. 36 de la Ley 2094 de 2021.
29 de julio de 2022: Cosa Juzgada art. 16 y procedencia de la revocatoria directa Art. 14, de la Ley 1952 de 2019.
</t>
    </r>
    <r>
      <rPr>
        <b/>
        <sz val="9"/>
        <color theme="1"/>
        <rFont val="Arial"/>
        <family val="2"/>
      </rPr>
      <t>24 agosto de 2022:</t>
    </r>
    <r>
      <rPr>
        <sz val="9"/>
        <color theme="1"/>
        <rFont val="Arial"/>
        <family val="2"/>
      </rPr>
      <t xml:space="preserve"> Acápite de Pruebas Ley 1952 de 2019 Artículos 147, Carga de la Prueba-148 -Imparcialidad en la Búsqueda -y 156 Apoyo Técnico.
Los soportes se verificaron en el correo institucional en las fechas señaladas y fueron remitidos por el correo institucional para este seguimiento.
</t>
    </r>
  </si>
  <si>
    <r>
      <t xml:space="preserve">
</t>
    </r>
    <r>
      <rPr>
        <sz val="9"/>
        <rFont val="Arial"/>
        <family val="2"/>
      </rPr>
      <t>*Drive OAC: https://drive.google.com/drive/u/0/folders/19gSd4rKI7VtdBY7MA9N8poQmhHU4-Ckx
*Isolución: Porceso comunicaciones., indicadores de gestión/ Plan de comunicaciones 2022.
*Isolución: Sistenas / MECI/ Sistema de Control Interno/ Información y Comunicación / PLan de comunicaciones 2022.</t>
    </r>
  </si>
  <si>
    <t>Esta actividad se encuentra prevista para realizarse en septiembre de 2022 (Tercer Cuatrimestre), dado que así quedó en el Plan anual de Auditoría aprobado por el CICCI en enero de 2022. En tal sentido se reprograma en este PAAC. No obstante, mediante el Rad. 2022IE217459 de la Oficina de Control Interno se comunicó el inicio de la evaluación al Código de Integridad, la cual se realizará en septembre de 2022, conforme a lo programado.</t>
  </si>
  <si>
    <t>Se ha socializado el Plan Institucional de Participación Ciudadana, conforme informó la Oficina de Participación, Eduicación y Localidades  -OPEL hasta le fecha se ha realizado la socialización en el marco de las Comisiones Ambientales Locales de las localidades - CAL de Candelaria (24 mayo), Puente Aranda(10 mayo 2022), Antonio Nariño (14 junio 2022), Rafael Uribe (16 junio 2022), Chapinero (16 junio 2022), Barrios Unidos (21 julio de 2022), San Cristobal (27 julio de 2022) y Usaquén (21 julio de 2022).
Recomendación: Enviar información correspondiente al cuatrimestre junto con las evidencias correspondientes, e igualmente enviar como evidencia, en todas las oportunidades el acta de reunión y la relación de asistencia que es parte integrante, lo anterior, debido a que en los documentos anexos al Rad. 2022IE213957,  se envió la relación de asistencia, pero no el acta, en los siguientes casos: Rafael Uribe, Barrios Unidos, Chapinero, San Cristiobal y Usaquen
En el primer cuatrimestre tenia un avance de 0 y en este cuatrimestre  24.75%, debido a que no se remitió información de agosto de 2022 y esté es es el avance anual.</t>
  </si>
  <si>
    <t>Se ha realizado presencia institucional en ferias y eventos de servicio al ciudadano, organizadas por la Alcaldía Mayor de Bogotá y/u otras entidades, como lo señaló la Primera y Segunda Línea de Defensa, durante el segundo trimestre (Abril, mayo y junio) de 2022, al asistir el Grupo del Servicio a la Ciudadanía, a las ferias de Servicio convocadas por la Secretaria General, para  Informar a los ciudadanos sobre los trámites y servicios que ofrece la secretaria distrital de ambiente y se verificaron las actas de las ferias de servicios y relaciones de asistencia de los usuarios atendidos en el 2022, que constan en el siguiente enlace: https://drive.google.com/drive/folders/13EclcFK3LoC0f_NEVer16BGPD4K80TQc y que corresponden al segundo cuatrimestre:
- Feria 13 y 14 de mayo en localidad de Santafe
- Feria 18 y  19 de mayo Soy empresario- Camara de Comercio de Bogotá
- Feria  19 de mayo en Fontibon
-Feria 20 y 21 de mayo en San Cristobal
-Feria 24 de mayo en la UNAL
-Feria 4 de junio en la fraguita
-Feria 3 y 4 de junio en Marruecos
-Feria  4 de junio en San Benito
En este cuatrimestre se reportó el avance de mayo y junio de 2022 y no de julio y agosto de 2022, por parte de la Primera y Segunda Línea de Defensa, por tanto, el índice de cumplimiento es de la mitad, es decir,  del 16.5 % y venía un cumplimiento del 25, por esto el avance al año es de 41.5 %. No se encontró el soporte de la feria de San Benmito del 4 de junio, está duplicada la de la Fraguita
Recomendaciones: Diligenciar en todas su partes las relaciones de asistencia anexas a las actas, como fecha, hora de inicio y terminación, lugar de realizacion y tema tratado. 
 El reporte del avance y las evidencias del PAAC debe ser por el cuatrimestre tanto para la Primera como la Segunda Línea de Defensa
Controlar que el archivo incluido en el enlace de consulta corresponda a la realidad.</t>
  </si>
  <si>
    <r>
      <t xml:space="preserve">Se desarrollaron procesos de participación y se realizaron actividades de educación ambiental, conforme al plan de acción programado para la vigencia 2022, según el  Rad.2022IE213957 y su anexo de la Oficina de Participación, Educación y Localidades - OPEL, que se revisó y en el que informó que durante este periodo, se ejecutaron las siguientes actividades:  
</t>
    </r>
    <r>
      <rPr>
        <b/>
        <sz val="9"/>
        <color theme="1"/>
        <rFont val="Arial"/>
        <family val="2"/>
      </rPr>
      <t xml:space="preserve">426 de participación ciudadana, con la participación de 52.952 personas, para un total de 85.430 personas durante la vigencia. </t>
    </r>
    <r>
      <rPr>
        <sz val="9"/>
        <color theme="1"/>
        <rFont val="Arial"/>
        <family val="2"/>
      </rPr>
      <t xml:space="preserve">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color theme="1"/>
        <rFont val="Arial"/>
        <family val="2"/>
      </rPr>
      <t>1.378 de educación ambiental, con la participación de 211.720 personas, para un total de 362.288 personas durante la vigencia</t>
    </r>
    <r>
      <rPr>
        <sz val="9"/>
        <color theme="1"/>
        <rFont val="Arial"/>
        <family val="2"/>
      </rPr>
      <t xml:space="preserve">.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
    </r>
    <r>
      <rPr>
        <b/>
        <sz val="9"/>
        <color theme="1"/>
        <rFont val="Arial"/>
        <family val="2"/>
      </rPr>
      <t>Recomendaciones:</t>
    </r>
    <r>
      <rPr>
        <sz val="9"/>
        <color theme="1"/>
        <rFont val="Arial"/>
        <family val="2"/>
      </rPr>
      <t xml:space="preserve"> Remitir la información de avance de tido el cuatrimestre junto con las evidencias
                En el primer cuatrimestre tenía un cumplimiento de 33 y en este periodo es de 24.75 debido a que no se remitió la información de agosto de 2022, así tiene un acumulado de cumplimiento anual de 57.75%
</t>
    </r>
  </si>
  <si>
    <r>
      <t xml:space="preserve">
Se recibió un correo institucional del 24 de agosto de 2022 en el señaló el avance, pero sin soportes, pese a que se se solicitó por el Rad. 2022IE208660 y se reiteró por correo institucional del 6 de septiembre de 2023. No obstante, esta Oficina de Control Interno - OCI encontró, conforme a la información recibida, que se realizaron jornadas de sensibilización sobre la politica instuitucional antisoborno y conficto de intereses el 3 de mayo de 2022 de 7.00 am a 8.09 am y  de Plan Anticorrpción y de Atención al Ciudadano -PAAC el 12 de agosto de 2022 de 7 am 8.00 am. 
El primer cuatrimestre tenía un cumplimiento del 33 % y este mes se da un cumplimiento de la mitad del cuatrimestre,  es decir, 16.5, debido a que se informó el avance, pero no se remitieron los soportes y solo se encontraron algunos. Así da un avance de 49.5 al año.
</t>
    </r>
    <r>
      <rPr>
        <b/>
        <sz val="9"/>
        <color theme="1"/>
        <rFont val="Arial"/>
        <family val="2"/>
      </rPr>
      <t xml:space="preserve">Recomendaciones: </t>
    </r>
    <r>
      <rPr>
        <sz val="9"/>
        <color theme="1"/>
        <rFont val="Arial"/>
        <family val="2"/>
      </rPr>
      <t>El responsable de remitir la información debe remitiir los soportes correspondientes , para agilizar la evaluación y seguimiento, debido al poco plazo que hay para hacer este informe</t>
    </r>
  </si>
  <si>
    <t>A partir de la revisión efectuada en el aplicativo SUIT, se identificó, que aun no se ha realizado la socializacion de las mejoras de los tramites, toda vez que estas acciones dependen de la puesta en funcionamiento de las mejoras de racionalización, definidas para cada tramite</t>
  </si>
  <si>
    <r>
      <t xml:space="preserve">La Oficina de Control Interno, realizó la revisión de información de tramités priorizados directamente en el aplicativo SUIT
Al corte del seguimiento, se identificaron 36 trámites priorizados con 3 acciones de mejora a implementar: 
</t>
    </r>
    <r>
      <rPr>
        <b/>
        <sz val="9"/>
        <color theme="1"/>
        <rFont val="Arial"/>
        <family val="2"/>
      </rPr>
      <t xml:space="preserve">TRAMITE. Permiso de vertimientos - MEJORA A IMPLEMENTAR: Mejora de tipo tecnológica con el propósito de que el trámite para el ciudadano, sea virtualizado completamente.
</t>
    </r>
    <r>
      <rPr>
        <sz val="9"/>
        <color theme="1"/>
        <rFont val="Arial"/>
        <family val="2"/>
      </rPr>
      <t xml:space="preserve">De acuerdo al Plan de Trabajo, se evidencian avances sobre la definición de criterios para racionalización del trámite "Permiso de Vertimientos". Se deberá verificar en el próximo seguimiento, la adopción de la propuesta presentada por la Secretaría de Hábitat y el cumplimiento de los compromisos establecidos en reunión del 16-may-2022, y avance de la solicitud de automatización del trámite. Se recomienda adoptar esquemas de seguimiento a compromisos y firma en los documentos de acta suscritos. </t>
    </r>
    <r>
      <rPr>
        <b/>
        <sz val="9"/>
        <color theme="1"/>
        <rFont val="Arial"/>
        <family val="2"/>
      </rPr>
      <t xml:space="preserve">
TRAMITE. Evaluación de Estudios de Ruido - MEJORA A IMPLEMENTAR: Mejora tecnológica con la finalidad de que el trámite sea virtualizado en todas sus etapas para el ciudadano.</t>
    </r>
    <r>
      <rPr>
        <sz val="9"/>
        <color theme="1"/>
        <rFont val="Arial"/>
        <family val="2"/>
      </rPr>
      <t xml:space="preserve">
Se identificó el desarrollo de acciones que sustentan avance en la mejora tecnológica para el tramite "Evaluación de Estudios de Ruido", se anexó soporte de capacitación sobre la inscripción de nuevos trámites u OPAS en el SUIT (4/08/2021 - Anexo1), no correspondiente al periodo evaluado. Se recomienda documentar el Plan de Trabajo que incluya las actividades ya adelantadas y las que se encuentran pendientes por ejecutar durante la vigencia 2022. 
</t>
    </r>
    <r>
      <rPr>
        <b/>
        <sz val="9"/>
        <color theme="1"/>
        <rFont val="Arial"/>
        <family val="2"/>
      </rPr>
      <t xml:space="preserve">
TRAMITE. Evaluación de Estudios de Ruido - MEJORA A IMPLEMENTAR: Aumento de un punto adicional para la atención presencial de los ciudadanos.
CONCLUSIÓN: 
</t>
    </r>
    <r>
      <rPr>
        <sz val="9"/>
        <color theme="1"/>
        <rFont val="Arial"/>
        <family val="2"/>
      </rPr>
      <t>El registro de nueve (9) puntos de atención presencial disponibles como situación actual del trámite, no es concordante con la realidad de la Entidad al inicio de la vigencia 2022.  La nueva sede reportada como avance del Plan de Trabajo 2022 y que corresponde a Super CADE Calle 13 - AC 13 No. 37-35, tuvo apertura el 5 de agosto de 2021; es decir, el año anterior al de la estrategia de racionalización (2022). De igual forma, este registro no está actualizado en el SUIT.</t>
    </r>
  </si>
  <si>
    <t xml:space="preserve">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</si>
  <si>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Esta actividad se encuentra cumplida desde el primer cuatrimestre de la vigencia 2022; sin embargo, se identificó:
1. Memorando 2022IE74869 del 13 de julio de 2022, mediante el cual se da alcance al Memorando 2022IE67541 del 28 de marzo de 2022, definiendo los tiempos y  monitoreos a realizar por la primera y segunda línea de defensa al mapa de riesgos institucional con corte al mes de agosto de 2022.
2. Memorando 2022IE95073 del 1 de agosto de 2022, mediante el cual se socializa la versión No. 2 del Mapa de Riesgos, la cual puede consultarse en el link: Transparencia/Inicio/4. Planeación, presupuesto e Informes/4.3. Plan de acción/4.3.2 Plan Anticorrupción y de Atención al Ciudadano (PAAC)/PAAC/2022/2. Mapa de riesgos.
Se mantiene la recomendación, en relación a: Revisar el Mapa de Riesgos durante el ultimo cuatrimestre de la vigencia, para dar cumplimiento a este criterio y publicar la versión revisada y aprobaba, antes del 31 de enero de la siguiente vigencia.</t>
  </si>
  <si>
    <t>No Programada en el Periodo</t>
  </si>
  <si>
    <t xml:space="preserve">Se documentó Matriz de Monitoreo Plan Anticorrupción y Atención al Ciudadano PAAC - Segundo Cuatrimestre y se remite para la respectiva publicación.
Se documentó de igual forma Matriz de revisión a Riesgos de Corrupción de la SDA y se remitió para la respectiva publicación.
Se registro seguimiento tercera línea de defensa en aplicativo ISOLUCIÖN, sobre Riesgos de Gestión </t>
  </si>
  <si>
    <t xml:space="preserve">
En el presente seguimiento se identificó: 
*Correo electrónico del 18 de julio de 2022, convocando jornada del 25 de julio de 2022 para Revisión Politica Antisoborno
*Acta de reunión y relación de asistencia - SENSIBILIZACIÓN, DIVULGACIÓN Y ACLARACIÓN DE DUDAS E INQUIETUDES SOBRE LA IMPLEMENTACIÓN DE LA POLITICA INSTITUCIONAL ANTISOBORNO - 25 de julio de 2022 - Presentación respectiva
* Correo electrónico del 18 de julio de 2022 - CONSULTA INSTITUCIONAL SOBRE LINEAMIENTOS ANTISOBORNO
Se identificó Informe de seguimiento a la Politica Antisoborno con Radicado No. 2022IE187465 del 26 de julio de 2022, realizado por la Oficina de Control Interno,  mediante el cual se hicieron las observaciones y recomendaciones pertinentes, en torno al comportamiento de la politica al interior de la SDA.  </t>
  </si>
  <si>
    <t>No se reportó avance por parte de la primera línea de defensa, se reitera la recomendación de la Segunda línea de Defensa, en relación a: Iniciar la actividad de socialización y evaluación de la Cartilla de inducción y reinducción de la SDA, dado que la actividad estaba programada para iniciar en el segundo cuatrimetre del año (mayo-agosto) .</t>
  </si>
  <si>
    <t>Se continuó publicando la información relacionada a la ley 1712 de transparencia y acceso a la información solicitada por las dependencias durante el mes de junio, julio y lo corrido de agosto de 2022,  registradas en la mesa de servicios de la SDA.
Adicionalmente, en el mes de julio de 2022 se implementó la pauta CC20 de accesibilidad web en la sede electrónica correspondiente a Permitir control de contenidos con movimiento y parpadeo en el slider principal-</t>
  </si>
  <si>
    <t>Soportes contrato de prestación de servicios 20220667 de 2022, mediante IAAP de radicados forest 2022IE172588 y 2022IE207124
https://www.ambientebogota.gov.co/es/web/sda/inicio
Reporte mesa de servicios casos de publicación web registrados disponibles en 
https://drive.google.com/drive/folders/1k00flcaKLuJqSkiGFiqhd3T-oH8PvUm8</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</si>
  <si>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para los meses de mayo, junio, julio y agosto los cuales están disponibles en las siguientes rutas: 
Mayo - junio: https://drive.google.com/drive/folders/18UM5PlUhGVQ9WRuMrx1y_OfdzuduU0zM
Julio-agosto:  https://drive.google.com/drive/folders/1k00flcaKLuJqSkiGFiqhd3T-oH8PvUm8
Se evidencia en los soportes de excel seguimiento a solicitudes y tramite de respuesta. Se recomienda fortalecer los mecanismos de autocontrol en la consolidación de resultados, que permitan determinar cuatrimestralmente  el porcentaje de publicación en la sección de transparencia y acceso a la información de las SDA, de acuerdo con la formula definida para medir la ejecución de la actividad ((No. de publicaciones realizadas en la sección de transparencia de la sede electrónica / No. de publicaciones solicitadas en el sección de transparencia) x 100).</t>
  </si>
  <si>
    <t>Durante el mes de julio y lo corrido de agosto de 2022, se ha mantenido disponible los 55 datasets en la plataforma Distrital.
Respecto a 3 nuevos datos abiertos gestionados en la plataforma Distrital se tiene planeados para el tercer cuatrimestre.</t>
  </si>
  <si>
    <t>55 datasets mantenidos y actualizados en la plataforma Distrital.</t>
  </si>
  <si>
    <t>Para el cumplimiento de esta actividad, se espera como resultado 3 nuevos datos abiertos gestionados en la plataforma Distrital y Nacional y mantener y actualizar 55 datasets en la plataforma Distrital y Nacional.  Para el periodo de mayo a agosto, se observó que la Secretaría Distrital de Ambiente ofrece un total de 55 datos abiertos públicos en la plataforma distrital de datos abiertos los cuales pueden ser consultados en la plataforma  nacional de datos abiertos, en el link: https://datosabiertos.bogota.gov.co/dataset?_organization_limit=0&amp;q=ambiente&amp;organization=sdasí mismo, respecto a los 3 nuevos datos abiertos gestionados, se reportó que será gestionado en tecercer cuatrimestre.  De acuerdo con lo programado esta actividad se continua ejecutando en III cuatrimestre 2022, en donde se espera  por parte de la primera linea de defensa aportar soportes repecto a los 3 nuevos datos abiertos gestionados en la plataforma distrital.</t>
  </si>
  <si>
    <t xml:space="preserve">No se recibió comunicación adicional en respuesta al radicado No. :2022IE208660 cuyo plazo venciò el 29 de agosto de 2022. </t>
  </si>
  <si>
    <t>Se observó la  realización de asignación y seguimiento a las solicitudes de acceso a la información, para lo cual se aportaron informes de acceso a la Información de los meses de abril y mayo disponibles en el enlace:  https://drive.google.com/drive/u/0/folders/1v_HWs99LRZxiAMexP-zKAPa-QAXNslJK
al consultar el portal wev de la entidad, se observó que se han generado  durante II cuatrimetre 3 informes de acceso a la información de los meses abril a julio. Los cuales se encuentran publicados en el enlace: https://www.ambientebogota.gov.co/es/web/transparencia/informe-de-pqrs/-/document_library_display/6nLwHuCsY1JF/view/2825494, incluido el informe de julio que no estaba registrado en la carpeta compartida. se observa un cumplimiento del 25% por cuanto no se aporta informe del mes de agosto.</t>
  </si>
  <si>
    <t>Se continuó la elaboración de la metodología de Activos de Información en versión preliminar, la cual está en revisión y validación por parte del asesor de TI.</t>
  </si>
  <si>
    <t>https://drive.google.com/drive/folders/1AIIZX_DlDP4ZHH3xJj04X-xLo-uu0mRF</t>
  </si>
  <si>
    <t xml:space="preserve">Se observa que respecto a la elaboración de los Instrumentos de Gestión de la Información, se aportan documentos correspondientes : Ajudas de memoria de tema activos de información y riesgos, propuesta de formato de invntarios de activos de información  y un documento Guía para la  identificación de activos de información (borrador), dado que la meta definida corresponde al 100% de actualización del cuadro de activos de información, índice de información clasificada y reservada actualizada de acuerdo a las modificaciones de los procedimientos y activos de información adoptados en la entidad, y de acuerdo con las evidencias aportadas, se observa un avance del 20% en relación con el 50% esperado para este cuatrimestre, por cuanto no se ha formalizado ninguno de los intrumentos enunciados (Guia para identificación e inventario propuesto para activos de información), sin embaro se aportaron evidencias de gestiones tendientes a su formalización. Por lo anterior se recomienda al proceso adelantar las acciones necesarias tendientes a dar cumplimiento a la programación de revisión de tal manera que para el último cuatrimestre se asegure el cumplimiento de la  meta programada.
</t>
  </si>
  <si>
    <t>Se aporta mediante radicado No. 2022IE220716 del 29 de agosto de 2022, correo electrónico  correo electrónico  del 25 de julio en el que se solicita incluir en ella sesiòn del comite del 3 de agosto temas de gestiòn documental tales cómo : 
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t>
  </si>
  <si>
    <t>Radicado No. 2022IE220716 del 29 de agosto de 2022
Correos electrónicos</t>
  </si>
  <si>
    <t>Esta actividad se encontraba programada para ser ejecutada en primer cuatrimestre, para el periodo mayo - agosto, se aporta radicado No. 2022IE220716 del 29 de agosto de 2022, correo electrónico  correo electrónico  del 25 de julio en el que se solicita incluir en ella sesión del comite del 3 de agosto temas de gestión documental tales cómo: 
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A la fecha,  la entidad no cuenta con TRD aprobadas en la vigencia 2022.</t>
  </si>
  <si>
    <r>
      <t xml:space="preserve">Durante el mes de julio, desde el profesional asesor de Transparencia de la subsecretaria se revisaron los criterios de accesibilidad web de acuerdo con la Resolución 1519 del 2020 anexo 1 sobre criterios de accesibilidad en documentos digitales para publicación, con los jefes de la OAC y la DPSIA.
Se revisó el documento técnico de soporte de modificación de la Resolución 3149 de 2015 esquema de publicación enviado a la Dirección legal para revisión el 14-07-2022.
</t>
    </r>
    <r>
      <rPr>
        <b/>
        <sz val="9"/>
        <color theme="1"/>
        <rFont val="Arial"/>
        <family val="2"/>
      </rPr>
      <t xml:space="preserve">Oficina Asesora de Comunicaciones: </t>
    </r>
    <r>
      <rPr>
        <sz val="9"/>
        <color theme="1"/>
        <rFont val="Arial"/>
        <family val="2"/>
      </rPr>
      <t>la DPSIA en conjunto con la OAC tienen actualizado el esquema de publicación a a agosto de 2022 . Por su parte la adopción dele esquema viene siendo liderado por la Subsecretaría General.</t>
    </r>
  </si>
  <si>
    <r>
      <t xml:space="preserve">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t>
    </r>
    <r>
      <rPr>
        <b/>
        <sz val="9"/>
        <color theme="1"/>
        <rFont val="Arial"/>
        <family val="2"/>
      </rPr>
      <t>Oficina de sistemas:</t>
    </r>
    <r>
      <rPr>
        <sz val="9"/>
        <color theme="1"/>
        <rFont val="Arial"/>
        <family val="2"/>
      </rPr>
      <t xml:space="preserve"> 
Radciado No. 2022IE217529
https://docs.google.com/spreadsheets/d/1TcOU3QJF1e_-PYeHdI5R7YAy16LhEeaZ/edit#gid=291811949</t>
    </r>
  </si>
  <si>
    <t xml:space="preserve">Para el periodo comprendido entre mayo y agosto de 2022, se informó que se realizó  la revisión  de la resolución 3149 de 2019 "esquema de publicación, respecto de la cual se aporta acta de reunión del 4 de abril de 2022, así como radicados de gestiones realizadas entre la Subsecretaria General y  la Dirección Legal Ambiental, para continuar con el proceso de revisión. De igual manera se aporta documento excel de consolidación de información de esquema de publicación. No obstante lo anterior, A la fecha no se cuenta con un acto administrativo por el cual se adopte el esquema de publicación actualizado y por ende no es ha adoptado en la entidad  para vigencia 2022 el esquema de publicación de información en la web de la SDA. Se recomienta fortalecer las medidas de autocontrol relacionadas con gestionar oportunamente los documentos y actos administrativos definidos para dar cumplimiento a la actividad en mención. </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</si>
  <si>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 remitido a la Dirección Legal, de igual manera , se informó la realización de reuniones de trabajo para ajustes y correcciones al proyecto de resolución frente a cual se aportó documento acta  del 4 de abril de 2022; así mismo,  no obstante, teniendo en cuenta que finalmente no se evidenció soporte de seguimiento realizado para II cuatrimestre, especificamente lo relacionado con matriz actualizada de seguimiento de conformidad con el esquema de publicación,  y dado que a la fecha no ha adoptado formalmente el esquema de publicación que se encuenrra en actualización, no se observa cumplimiento de la actividad programada.</t>
  </si>
  <si>
    <t>La cuarta y ultima sesión para el cumplimiento de la meta propuesta, se tiene programada para el cuarto trimestre 2022.</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</si>
  <si>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 la última actividad esta programada para realizarse en el III cuatrimestre de la vigencia.</t>
  </si>
  <si>
    <t>Cumplida en 1er  trimestre 2022</t>
  </si>
  <si>
    <t>Se observó que  respecto al segundo cuatrimestre se informa que con las actividades ejecutadas en primer cuatrimestre, se da cumplimiento al 100%de  la actividad definida, para lo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 sin embargo,  de acuerdo con la  meta registrada  se debe realizar una (1) actividad de promoción o divulgación de la sección de transparencia y acceso a la información publica a usuarios internos y externos una vez cada cuatrimestre.   Por lo anterior, no se observan soportes que de cuenta de la ejecución de la actividad para segundo cuatrimestre, de acuerdo con la meta definida.</t>
  </si>
  <si>
    <t xml:space="preserve">Se entregó informe de resultados parciales de la estrategia SEO de la plataforma OAB y de la sede electrónica de la SDA.
Se desarrolló un dashboard de análisis SEO para el Visor Geográfico con base en los datos proporcionados por Google Analytics.
Se plantearon estrategias de comunicación con la OAB para mejorar su reconocimiento de marca por parte de medios de comunicación e instituciones académicas.
Se crearon artículos enfocados en SEO para la OAB, el Visor Geográfico y la sede electrónica (ambientebogotá.gov.co) 
Se desarrolló un reporte de métricas e indicadores de SEO en Google Data Studio. Se adjuntan los resultados de julio en ambiente.gov.co, oab.ambiente.gov.co y orarbo.gov.co y visor geográfico.
Se desarrolló informe de los problemas técnicos del sitio ambientebogota.gov.co en la herramienta Screaming Frog se adjunta resumen de los resultados.
</t>
  </si>
  <si>
    <t>https://drive.google.com/drive/folders/1NxJxAtraNOXiRZaQzLMaNDlyKwcU7S4x</t>
  </si>
  <si>
    <t>Se observaron soportes de resultados parciales de las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reporte de métricas e indicadores de SEO en Google Data Studios, soporte de  dashboard de análisis SEO para el Visor Geográfico con base en los datos proporcionados por Google Analytics, soporte de resumen de  informe de los problemas técnicos del sitio ambientebogota.gov.co en la herramienta Screaming Frog, los cuales fueron verificados en el enlace: https://drive.google.com/drive/folders/1NxJxAtraNOXiRZaQzLMaNDlyKwcU7S4x</t>
  </si>
  <si>
    <t>De acuerdo con lo informado por la primera línea de defensa, se realizaron 26 visitas de seguimiento al servicio prestado en los diferentes puntos de atención presenciales de la SDA, se tenían programadas 4 visitas de seguimiento en el segundo cuatrimestre, durante el seguimiento se verificaron actas de reunión de las 26 visitas reportadas de abril a junio   en la ruta: https://drive.google.com/drive/folders/17Nj7Flj1rY-qLJjKxkbk2WcASRFnwSaE. De acuerdo con el reporte de segunda línea esta meta se encuentra sobre ejecutada,  dado que se tenia programado realizar once (11) visitas en el año y se han realizado a la fechacincuenta y cuatro (54) visitas, por lo que se recomienda fortalecer los mecanismos de autocontrol frente a la planeación y definición de metas por actividad y componente, asegurandose que lo definido se ajuste a la operación del proceso, otorgando resultados que no sobre estimen la gestión requerida para la metas  programadas.</t>
  </si>
  <si>
    <t>De acuerdo con lo reportado por la primera y segunda línea de defensa, frente a la implementación acciones del  modelo de servicio al ciudadano para la SDA, acorde a los lineamientos dados por la Secretaria General, se observó que durante el segundo trimestre de 2022 , se continuó implementando 9 acciones del Modelo de Servicio a la Ciudadanía, para lo cual se aportó matriz de implementación de modelo de servicio (formato excel), dispuesto en la ruta: https://drive.google.com/drive/folders/1JtO8vZFSHbNwwK5x2Vv1HhkF65yMkBw9,  sin embargo, dentro de dicho documento no se observó registro de porcentajes de avance o ejecución, fechas de inicio o finalización, productos asociados o soportes que de cuenta de las actividades realizadas durante el periodo comprendido de abril a junio de 2022,  así como las evidencias de las actividades adelantadas.  Esta situación se reportó  y se observó de igual manera en el seguimiento realizado durante primer cuatrimestre 2022. Por lo anterior, se recomienda fortalecer los mecanismos de autocontrol que  permitan contar con la evidencia suficiente respecto a la implementación del modelo de servicio de la entidad.</t>
  </si>
  <si>
    <t>Se observó que se realizaron actividades de entrenamiento a los servidores del grupo servicio a la ciudadanía, en cumplimiento a la política distrital de servicio al ciudadano, reportando 10 es decir el 33% correspondiente a este cuatrimestre, del total de las 30 actividades programadas para la vigencia. Las 10 actividades realizadas en este periodo de mayo a agosto, corresponden  a las siguientes temáticas:
Aire, manejo del sistema forest, cualificación en temas relacionados con servicio, Politica institucional antisoborno, ecourbanismo, Chatbot, Transparencia.  disponibles en la ruta: https://drive.google.com/drive/folders/13SPQkrfpGOEtiH1gcfY-Ajz69JVozBZS. Se observa que respecto a lo programado para el cuatrimestre 33% se cumplio, así mismo, se observo que de 30 actividades al año se han ejecutado 27, teniendo en cuenta que a la fecha deberian haber ejecutado 20 activdiades, se evidencia un avance superior al programado por la cantidad de actividades realizadas en primer cuatrimestre (17 de 10) es decir  que  con corte a II cuatrimestre la meta presenta un avance anual porcentual del 85%.</t>
  </si>
  <si>
    <t>Se observo la realización de seguimiento a la oportunidad de las PQRS  que ingresan a través de los diferentes canales de atención de la SDA, para lo cual se aportan dos (2) informes de PQRS de  abril y mayo,  disponibles en la ruta : https://drive.google.com/drive/folders/1Mx7hO1sWUBSBx88BqLw81RYIhqzSFdFN, 
Se consultó en el enlace: https://ambientebogota.gov.co/es/web/transparencia/informe-de-pqrs, en donde no se observó el informe del mes de junio y julio. 
Así mismo, se observó que para el mes de mayo y abril,  se generaron dos comunicaciones internas  del estado actual de las PQRS con radicado 2022IE131265 para el mes de abril y con radicado 2022IE162481el mes de mayo. Respecto a los soportes asociados a la actividad,  no se aportan soportes de Comunicaciones electrónico (sic) correspondiente a alertas semanales a los diferentes procesos del periodo abril a junio de 2022..
Teniendo en cuenta que para el primer cuatrimestre, unicamente se reportaron los informes de enero, febrero y marzo, y que para el mes II cuatrimestre se reportaron los informes de abril,  y mayo, se registra un cumplimiento total para la vigencia del 41% frente a la totalidad de informes a presentar (12)  al año, lo anterior teniendo en cuenta que con corte a segundo cuatrimestre sólo han presentado 5 de los cuales  cuatro correponden al primer cuatrimestre es decir 33% y uno corresponde al segundo cuatrimestre que corresponde a un 8% de avance en el cuatrimestre.</t>
  </si>
  <si>
    <t xml:space="preserve">Teniendo en cuenta que los Informes de percepción y satisfacción ciudadana mensual son la fuente de información para determinar el %  en el que se mantuvo la satisfacción de atención en la sala de Servicio a la Ciudadanía y vía telefónica y presencial, y  por ende realizar el calculo  del % cuatrimestral, respecto al sumatoria de los resultados de satisfacción de los usuarios encuestados versus el No. total de encuestas diligenciadas por los ciudadanos multiplicado por cien, y dado que a la segundo cuatrimestre, solo se reportaron 2 de 4 informes correspondientes al mes de mayo y junio , disponibles en el enlace: https://drive.google.com/drive/folders/1xOR7VCD18cH4_fyx5Kou6x7cnhcnnier
Por lo anterior,  no es posible determinar si se mantuvo  98%  de satisfacción para el cuatrimestre,  por tal razón se calcula el 17% de avance respecto a la cantidad de informes entregados (2 de 4) lo que evidencia un cumplimiento parcial de lo progamado para II cuatrimestre. </t>
  </si>
  <si>
    <t>Se observó que para II cuatrimestre 2022, se aportaron tres documentos en excel denominados "Formato de Registro y Control  el servicio en la SDA", de los meses abrill, mayo y junio, en los mencionados formatos, disponibles en la ruta: https://drive.google.com/drive/folders/178U9jZf_mxa-cTDqieyJRaxNwZ8PFu2E. 
De acuerdo a la información aportada,  no es posible identficar el tramite dado a las solicitudes reiteradas o allegadas al Defensor del Ciudadano de la SDA, así como tampoco identificar que se atendieron el 100% durante el periodo mayo a agosto de 2022.  Teniendo en cuenta que las solicitudes se reciben a través del correo electrónico defensordelciudadano@ambientebogota.gov.co, se estableció cómo soporte un "informe de gestión del Defensor del Ciudadano", el cual no esta disponible dentro de los soportes remitidos. Dado lo anterior no es posible verificar el % de avance o cumplimiento de esta actividad durante el periodo objeto de seguimiento. Se recomienda fortalecer las medidas de autocontrol, que permitan identificar  que las solicitudes,  reiteradas allegadas al buzon de correo del Defensor del Ciudadano, se radicaron  en el sistema FOREST y remitieron al Grupo de Peticiones, Quejas y Reclamos, para su respectivo trámite, de tal manera que sea posible identificar  que hayan sido atendidas en términos y asegurar la oportunidad en las respuestas dadas a la ciudadanía.</t>
  </si>
  <si>
    <t xml:space="preserve">No se recibió comunicación adicional en respuesta al radicado No. 2022IE208660 de fecha 17 de agosto de 2022,  cuyo plazo venció el 29 de agosto de 2022. </t>
  </si>
  <si>
    <t>% AVANCE
Acumulado</t>
  </si>
  <si>
    <t xml:space="preserve">Se identificó: 
1: Correo electrónico del 11 de agosto de 2022, que tiene por Asunto: SOCIALIZACIÓN CIRCULAR No. 00018 del 2 de diciembre de 2020 - SDAD (Te invitamos a conocer los Lineamientos generales sobre conflicto de interés en relación con el MIPG y Comité de Control Interno de laSecretaria Distrital de Ambiente)... El conflicto de interés es definido por el Consejo de Estado, como una situación en la que la conducta de un servidor público obtiene unbeneficio en menoscabo del interés general, sin declararse impedido en alguna gestión en el ejercicio de sus obligaciones y deberes delcargo, ya sea en favor propio, familiar o de un tercero y en perjuicio de la función pública. Es por esto que la norma exige que, ante unasituación de interés propio de la función encomendada y los intereses particulares del servidor público, este se deba declarar impedido.
2. Pieza de Comunicación Circular Interna  No. 00018 del 2 de diciembre de 2020.
3. Memorando 2022IE163147 de julio 7 de 2022, dando respuesa a Segunda Línea de Defensa, mediante el cual se anaxan los siguientes soportes: 
*Correo electrónico de fecha 8 de junio de 2022 "Aquí te contamos cómo realizar la actualización de la Declaración General de Conflicto de Intereses"
*Correo electrónico de fecha 8 de junio de 2022 - SOCIALIZACION CIRCULAR 015 DEL 6 DE JUNIO DE 2022.
*Boletín No. 14  - Para estar en Ambiente #14 🌿De lunes 2 a domingo 8 de mayo de 2022 - Anunaciando Jornada de sensibilización Politica Institucional Antisoborno y Conflicto de Intereses para el 3 de mayo de 2022.
*Documento de formulación sin seguimiento, del Plan de Adecuación y Sostenibilidad del MIPG
*Correo electrónico de fecha 6 de juio de 2022 - Asunto: "Hasta el 31 de julio puedes realizar tu Declaración de Bienes y Rentas"
*Boletín No. 16  - Para estar en Ambiente #16 🌿De lunes 16 a domingo 22 de mayo de 2022 - En la SDA te contamos ¿Qué debes hacer si te encuentras inmerso en un conflicto de intereses?
El área responsable, indica que 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La OCI, solicita el archivo de seguimiento al Plan de trabajo Gestión de conflicto de intereses 2021-2022, dado que no se anexó a las evidencias de éste seguimiento. Al respecto, no se recibio el soporte respectivo. 
Se recomienda en la descripción del seguimiento trimestral o cuatrimestral, no repetir información sobre avances de periodos anteriores, sino centrarse en las acciones propias del periodo; de igual forma, anexar en cada reporte, el seguimiento con avance porcentual y evidencias del Plan de Trabajo Gestión Conflicto de Interess 2021-2022. </t>
  </si>
  <si>
    <r>
      <t xml:space="preserve">Conforme al Rad. 2022IE217529 de la Oficina Asesora de Comunicaciones- OAC ejecuta el Plan de Comunicaciones 2022 a través de dos líneas estratégicas. A continuación, se relacionan las actividades realizadas correspondiente a cada línea, conforme consta en el sigueinte enlace   https://drive.google.com/drive/u/0/folders/19gSd4rKI7VtdBY7MA9N8poQmhHU4-Ckx
</t>
    </r>
    <r>
      <rPr>
        <b/>
        <sz val="9"/>
        <color theme="1"/>
        <rFont val="Arial"/>
        <family val="2"/>
      </rPr>
      <t xml:space="preserve">1. Línea de comunicación organizacional e interna </t>
    </r>
    <r>
      <rPr>
        <sz val="9"/>
        <color theme="1"/>
        <rFont val="Arial"/>
        <family val="2"/>
      </rPr>
      <t xml:space="preserve">
</t>
    </r>
    <r>
      <rPr>
        <b/>
        <sz val="9"/>
        <color theme="1"/>
        <rFont val="Arial"/>
        <family val="2"/>
      </rPr>
      <t>Carteleras digitales:</t>
    </r>
    <r>
      <rPr>
        <sz val="9"/>
        <color theme="1"/>
        <rFont val="Arial"/>
        <family val="2"/>
      </rPr>
      <t xml:space="preserve">  Publicación de 341 
</t>
    </r>
    <r>
      <rPr>
        <b/>
        <sz val="9"/>
        <color theme="1"/>
        <rFont val="Arial"/>
        <family val="2"/>
      </rPr>
      <t xml:space="preserve">Correo institucional: </t>
    </r>
    <r>
      <rPr>
        <sz val="9"/>
        <color theme="1"/>
        <rFont val="Arial"/>
        <family val="2"/>
      </rPr>
      <t xml:space="preserve">Se enviaron 231  mensajes a través del correo comunicacioninterna@ambientebogota.gov.co  
</t>
    </r>
    <r>
      <rPr>
        <b/>
        <sz val="9"/>
        <color theme="1"/>
        <rFont val="Arial"/>
        <family val="2"/>
      </rPr>
      <t>Fondos de pantalla 3</t>
    </r>
    <r>
      <rPr>
        <sz val="9"/>
        <color theme="1"/>
        <rFont val="Arial"/>
        <family val="2"/>
      </rPr>
      <t xml:space="preserve"> en los computadores de la Secretaría de Ambiente.
</t>
    </r>
    <r>
      <rPr>
        <b/>
        <sz val="9"/>
        <color theme="1"/>
        <rFont val="Arial"/>
        <family val="2"/>
      </rPr>
      <t>2. Línea de comunicación externa e informativa</t>
    </r>
    <r>
      <rPr>
        <sz val="9"/>
        <color theme="1"/>
        <rFont val="Arial"/>
        <family val="2"/>
      </rPr>
      <t xml:space="preserve">
</t>
    </r>
    <r>
      <rPr>
        <b/>
        <sz val="9"/>
        <color theme="1"/>
        <rFont val="Arial"/>
        <family val="2"/>
      </rPr>
      <t>Comunicados de prensa y notas:</t>
    </r>
    <r>
      <rPr>
        <sz val="9"/>
        <color theme="1"/>
        <rFont val="Arial"/>
        <family val="2"/>
      </rPr>
      <t xml:space="preserve"> Se elaboraron 170 
</t>
    </r>
    <r>
      <rPr>
        <b/>
        <sz val="9"/>
        <color theme="1"/>
        <rFont val="Arial"/>
        <family val="2"/>
      </rPr>
      <t>Monitoreo de medios</t>
    </r>
    <r>
      <rPr>
        <sz val="9"/>
        <color theme="1"/>
        <rFont val="Arial"/>
        <family val="2"/>
      </rPr>
      <t xml:space="preserve">: Conforme al monitoreo de medios realizado durante el periodo, la Secretaría Distrital de Ambiente- 372.
</t>
    </r>
    <r>
      <rPr>
        <b/>
        <sz val="9"/>
        <color theme="1"/>
        <rFont val="Arial"/>
        <family val="2"/>
      </rPr>
      <t xml:space="preserve">Convocatoria a medios: </t>
    </r>
    <r>
      <rPr>
        <sz val="9"/>
        <color theme="1"/>
        <rFont val="Arial"/>
        <family val="2"/>
      </rPr>
      <t xml:space="preserve"> 99 convocatorias a medios de comunicación 
</t>
    </r>
    <r>
      <rPr>
        <b/>
        <sz val="9"/>
        <color theme="1"/>
        <rFont val="Arial"/>
        <family val="2"/>
      </rPr>
      <t>Redes Sociales</t>
    </r>
    <r>
      <rPr>
        <sz val="9"/>
        <color theme="1"/>
        <rFont val="Arial"/>
        <family val="2"/>
      </rPr>
      <t xml:space="preserve">: con nuevos seguidores en Twitter; en Facebook  Instagram, TikTok y visualizaciones de los videos institucionales en el canal de YouTube.
</t>
    </r>
    <r>
      <rPr>
        <b/>
        <sz val="9"/>
        <color theme="1"/>
        <rFont val="Arial"/>
        <family val="2"/>
      </rPr>
      <t>Página Web</t>
    </r>
    <r>
      <rPr>
        <sz val="9"/>
        <color theme="1"/>
        <rFont val="Arial"/>
        <family val="2"/>
      </rPr>
      <t xml:space="preserve">: En la página web de la SDA www.ambientebogota.gov.co se publicaron y actualizaron 290 contenidos.
</t>
    </r>
    <r>
      <rPr>
        <b/>
        <sz val="9"/>
        <color theme="1"/>
        <rFont val="Arial"/>
        <family val="2"/>
      </rPr>
      <t>Piezas gráficas</t>
    </r>
    <r>
      <rPr>
        <sz val="9"/>
        <color theme="1"/>
        <rFont val="Arial"/>
        <family val="2"/>
      </rPr>
      <t xml:space="preserve">: se diseñaron y publicaron 729 piezas de comunicación a través de los canales internos y externos 
</t>
    </r>
    <r>
      <rPr>
        <b/>
        <sz val="9"/>
        <color theme="1"/>
        <rFont val="Arial"/>
        <family val="2"/>
      </rPr>
      <t xml:space="preserve">Material audiovisual: </t>
    </r>
    <r>
      <rPr>
        <sz val="9"/>
        <color theme="1"/>
        <rFont val="Arial"/>
        <family val="2"/>
      </rPr>
      <t xml:space="preserve">Se produjeron 196 contenidos audiovisuales distribuidos así:  videos y animaciones sobre los diferentes temas de interés de la SDA. 
</t>
    </r>
    <r>
      <rPr>
        <b/>
        <sz val="9"/>
        <color theme="1"/>
        <rFont val="Arial"/>
        <family val="2"/>
      </rPr>
      <t>Campañas, eventos y celebraciones</t>
    </r>
    <r>
      <rPr>
        <sz val="9"/>
        <color theme="1"/>
        <rFont val="Arial"/>
        <family val="2"/>
      </rPr>
      <t xml:space="preserve">:113
En el  Rad.  2022IE217529 no se reportó la gestión realizada en agosto de 2022, sino de mayo, junio y julio de 2022, pero en la evidencias estaba la de agosto,  por eso para este cuatrimestre se da un cumplimiento del 33% y como en el primer cuatrimestre dio un cumplimiento del 25, el avance del año es de 58%.
</t>
    </r>
    <r>
      <rPr>
        <b/>
        <sz val="9"/>
        <color theme="1"/>
        <rFont val="Arial"/>
        <family val="2"/>
      </rPr>
      <t xml:space="preserve">Recomendaciones: </t>
    </r>
    <r>
      <rPr>
        <sz val="9"/>
        <color theme="1"/>
        <rFont val="Arial"/>
        <family val="2"/>
      </rPr>
      <t>Reportar dentro de la oportunidad requerida por la Oficina de Control Interno los avances de todo el cuatrimestre junto con los soportes correspondientes.</t>
    </r>
  </si>
  <si>
    <r>
      <t xml:space="preserve">
Se actualizaron los indicadores ambientales dispuestos en el Observatorio Ambiental de Bogotá-OAB y en el Observatorio Regional Ambiental y de Desarrollo Sostenible del Río Bogotá-ORARBO, con un reporte de actualización con corte a julio de 2022 del: 
</t>
    </r>
    <r>
      <rPr>
        <b/>
        <sz val="9"/>
        <color theme="1"/>
        <rFont val="Arial"/>
        <family val="2"/>
      </rPr>
      <t>96.83 %:OAB-</t>
    </r>
    <r>
      <rPr>
        <sz val="9"/>
        <color theme="1"/>
        <rFont val="Arial"/>
        <family val="2"/>
      </rPr>
      <t xml:space="preserve"> </t>
    </r>
    <r>
      <rPr>
        <b/>
        <sz val="9"/>
        <color theme="1"/>
        <rFont val="Arial"/>
        <family val="2"/>
      </rPr>
      <t xml:space="preserve">Observatorio Ambiental de Bogotá. </t>
    </r>
    <r>
      <rPr>
        <sz val="9"/>
        <color theme="1"/>
        <rFont val="Arial"/>
        <family val="2"/>
      </rPr>
      <t xml:space="preserve"> De los 410 indicadores, están actualizados 397 y no actualizados 13 
 </t>
    </r>
    <r>
      <rPr>
        <b/>
        <sz val="9"/>
        <color theme="1"/>
        <rFont val="Arial"/>
        <family val="2"/>
      </rPr>
      <t>58.21%: ORARBO-</t>
    </r>
    <r>
      <rPr>
        <sz val="9"/>
        <color theme="1"/>
        <rFont val="Arial"/>
        <family val="2"/>
      </rPr>
      <t xml:space="preserve"> </t>
    </r>
    <r>
      <rPr>
        <b/>
        <sz val="9"/>
        <color theme="1"/>
        <rFont val="Arial"/>
        <family val="2"/>
      </rPr>
      <t>Observatorio Regional Ambiental y de Desarrollo Sostenible del Río Bogotá:</t>
    </r>
    <r>
      <rPr>
        <sz val="9"/>
        <color theme="1"/>
        <rFont val="Arial"/>
        <family val="2"/>
      </rPr>
      <t xml:space="preserve"> con 67 indicadores del Distrito Capital, de los cuales están actualizados 39 y no actualizados 28.
Lo anterior, conforme a las Bitácoras de actualización de los OAB y los Informes de avance de los Observatorios, ubicados en  en enlaces: https://drive.google.com/drive/folders/18PScW7JQodOMMzyIonDP_mGnZaZKYiPc   y  https://drive.google.com/drive/folders/1u1lDPk6HD2LHtVYE01g0zRtApkHIlrYg ,  por tanto, el porcentaje de cumplimiento al año es de 66%
La Dirección de Planeación y Sistemas de Información Ambiental-  DPSIA envió el enlace de evidencias, pero no está compartido y se debió esperar a que lo compartieran, adicional a que allí hay gran cantidad de archivos que se deben revisar hasta encontrar el que tiene la evidencia, lo que demora la revisión o el seguimiento.
</t>
    </r>
    <r>
      <rPr>
        <b/>
        <sz val="9"/>
        <color theme="1"/>
        <rFont val="Arial"/>
        <family val="2"/>
      </rPr>
      <t>Recomendaciones</t>
    </r>
    <r>
      <rPr>
        <sz val="9"/>
        <color theme="1"/>
        <rFont val="Arial"/>
        <family val="2"/>
      </rPr>
      <t xml:space="preserve">
Enviar por forest o correo instiitucional únicamente los archivos que tienen la evidencia y no por enlace porque éste archivo se puede modificar.
Enviar los avances y soportes del cuatrimestre, que es el periodo de seguimiento, lo anterior, debido a que no se remitió el de agosto de 2022
 En el primer cuatrimestre tenía un cumplimiento de 33 y en este periodo es de 24.75 debido a que no se remitió la información de agosto de 2022, así tiene un acumulado de cumplimiento anual de 57.75%
</t>
    </r>
  </si>
  <si>
    <r>
      <t xml:space="preserve">Se actualizaron los indicadores de seguimiento de los Objetivos de Desarrollo Sostenible - ODS, realizando los reportes requeridos y publicándolos en el Observatorio Ambiental de Bogotá, de acuerdo con los indicadores ODS concertados con la Secretaría Distrital de Planeación, para lo cual se revisaron los correos institucionales dirigidos a la Secretaria Distrital de Planeación, del </t>
    </r>
    <r>
      <rPr>
        <b/>
        <sz val="9"/>
        <color theme="1"/>
        <rFont val="Arial"/>
        <family val="2"/>
      </rPr>
      <t>18 de agosto de 2022</t>
    </r>
    <r>
      <rPr>
        <sz val="9"/>
        <color theme="1"/>
        <rFont val="Arial"/>
        <family val="2"/>
      </rPr>
      <t xml:space="preserve">, por medio del cual se remitió el documento informe ODS metas trazadoras de responsabilidad de esta entidad, ,con corte a 30 de junio de 2022 y del </t>
    </r>
    <r>
      <rPr>
        <b/>
        <sz val="9"/>
        <color theme="1"/>
        <rFont val="Arial"/>
        <family val="2"/>
      </rPr>
      <t>22 de agosto de 2022</t>
    </r>
    <r>
      <rPr>
        <sz val="9"/>
        <color theme="1"/>
        <rFont val="Arial"/>
        <family val="2"/>
      </rPr>
      <t xml:space="preserve"> del reporte del Indicador Meta trazadora No. 29: porcentaje de reducción en la concentración promedio ponderado de material particulado PM10 y PM2.5 en la ciudad. 
 Lo anterior, de conformidad con los soportes que constan en el enlace: https://drive.google.com/drive/folders/1TD5NWqF7GANV4fk8NydyQ8jFFW9ftnl9 y https://oab.ambientebogota.gov.co/todos-los-indicadores/
Se encuentra cumplido al 100%, no obstante que estaba programado para los dos últimos cuatrimestres.
</t>
    </r>
  </si>
  <si>
    <t>SUB-
COMPONENTE</t>
  </si>
  <si>
    <t>No. 
Actividades</t>
  </si>
  <si>
    <t xml:space="preserve">la Oficina de Control Interno, realizó la revisión de información de trámites priorizados directamente en el aplicativo SUIT. Al corte del seguimiento, se identificaron 36 trámites priorizados; sin embargo, al momento de cargar el seguimiento a la Estrategia de Racionalización, se evidenció cambios en la información registrada en el aplicativo SUIT por parte de la SDA, por lo cual, en reunión del 7 de septiembre de 2022, se informó por parte de la Subsecretaría General, que la Estrategia de Racionalización, se redujo a 3 trámites priorizados, dadas las indagaciones realizadas por la Oficina de Control Interno y verificadas por su parte con el Departamento Administrativo de la Función Pública – DAFP. </t>
  </si>
  <si>
    <t xml:space="preserve">Código Actividad </t>
  </si>
  <si>
    <t xml:space="preserve">% Acumulado </t>
  </si>
  <si>
    <t>Promedio</t>
  </si>
  <si>
    <t xml:space="preserve">Responsable </t>
  </si>
  <si>
    <t>MAPA DE RIESGOS DE CORRUPCIÓN</t>
  </si>
  <si>
    <t>PROCESO</t>
  </si>
  <si>
    <t xml:space="preserve">IDENTIFICACIÓN DEL RIESGO </t>
  </si>
  <si>
    <t>RIESGO INHERENTE</t>
  </si>
  <si>
    <t xml:space="preserve">VALORACIÓN DEL RIESGO </t>
  </si>
  <si>
    <t>RIESGO RESIDUAL</t>
  </si>
  <si>
    <t>OPCIONES DE MANEJO</t>
  </si>
  <si>
    <t>PLAN DE MANEJO DEL RIESGO</t>
  </si>
  <si>
    <r>
      <rPr>
        <b/>
        <sz val="16"/>
        <color theme="1"/>
        <rFont val="Arial Narrow"/>
        <family val="2"/>
      </rPr>
      <t xml:space="preserve">PLAN DE CONTINGENCIA
</t>
    </r>
    <r>
      <rPr>
        <sz val="16"/>
        <color theme="1"/>
        <rFont val="Arial Narrow"/>
        <family val="2"/>
      </rPr>
      <t>(en caso que se materialice)</t>
    </r>
  </si>
  <si>
    <t>SEGUIMIENTO OFICINA DE CONTROL INTERNO (3RA LINEA DE DEFENSA)
2 do Cuatrimestre 2022</t>
  </si>
  <si>
    <t>CAUSA /VULNERABILIDAD</t>
  </si>
  <si>
    <t xml:space="preserve">RIESGO </t>
  </si>
  <si>
    <t>CONSECUENCIA</t>
  </si>
  <si>
    <t xml:space="preserve">CLASIFICACIÓN DEL RIESGO </t>
  </si>
  <si>
    <t xml:space="preserve">CALIFICACIÓN DEL RIESGO </t>
  </si>
  <si>
    <t xml:space="preserve">EVALUACIÓN DEL RIESGO </t>
  </si>
  <si>
    <t>Responsable Reporte</t>
  </si>
  <si>
    <t>PROBABILIDAD</t>
  </si>
  <si>
    <t xml:space="preserve">IMPACTO </t>
  </si>
  <si>
    <t>ZONA DE RIESGO</t>
  </si>
  <si>
    <t>VERIFICACIÓN DE CONTROLES ESTABLECIDOS</t>
  </si>
  <si>
    <t>ZONA DE
 RIESGO</t>
  </si>
  <si>
    <t>ACCIONES A TOMAR</t>
  </si>
  <si>
    <t>RESPONSABLE</t>
  </si>
  <si>
    <t>FECHA DE CUMPLIMIENTO</t>
  </si>
  <si>
    <t xml:space="preserve">PRODUCTO /EVIDENCIA DE CUMPLIMIENTO/INDICADOR PARA EVALUAR ACCIONES
IMPLEMENTADAS  </t>
  </si>
  <si>
    <t>¿SE MATERIALIZÓ EL RIESGO?</t>
  </si>
  <si>
    <t>COMENTARIOS</t>
  </si>
  <si>
    <t>FECHA</t>
  </si>
  <si>
    <t>DESCRIBA EL O LOS CONTROLES ESTABLECIDOS</t>
  </si>
  <si>
    <t>TIPO DE CONTROL ESTABLECIDO</t>
  </si>
  <si>
    <t>EVALUACIÓN DEL DISEÑO DEL CONTROL</t>
  </si>
  <si>
    <t>EVALUACIÓN DE LA EJECUCIÓN DEL CONTROL</t>
  </si>
  <si>
    <t>EVALUACIÓN DE LA SOLIDEZ DEL CONTROL</t>
  </si>
  <si>
    <t>Debido a …</t>
  </si>
  <si>
    <t>Puede ocurrir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</si>
  <si>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</si>
  <si>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</si>
  <si>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</si>
  <si>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</si>
  <si>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</si>
  <si>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</si>
  <si>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</si>
  <si>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</si>
  <si>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</si>
  <si>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</si>
  <si>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</si>
  <si>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</si>
  <si>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</si>
  <si>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</si>
  <si>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</si>
  <si>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</si>
  <si>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Eficacia= Índice de cumplimiento de actividades</t>
  </si>
  <si>
    <t>DIRECCIONAMIENTO ESTRATEGICO</t>
  </si>
  <si>
    <t>1. Intereses propios o presiones externas en los procesos de toma de decisiones para alterar resultados de la ejecución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</si>
  <si>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</si>
  <si>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t>
  </si>
  <si>
    <t>Corrupción</t>
  </si>
  <si>
    <t>POSIBLE</t>
  </si>
  <si>
    <t>CATASTROFICO</t>
  </si>
  <si>
    <t>EXTREMA</t>
  </si>
  <si>
    <t>1.La SPCI  presenta para evaluación y aprobación al  Comité Institucional de Gestión y Desempeño los nuevos lineamientos estratégicos,  publica la información y realiza seguimiento mensual a su implementación a travez de informes de seguimiento verificando que esté acorde a los  resultados de la ejecución institucional con el fin de evitar posibles actos de corrupción.  en caso de encontrar alguna inconsistencia se solicita mediante comunicación interna el  ajuste correspondiente</t>
  </si>
  <si>
    <t>Preventivo</t>
  </si>
  <si>
    <t xml:space="preserve">FUERTE
entre 96 y 100 </t>
  </si>
  <si>
    <t>FUERTE
(siempre se ejecuta)</t>
  </si>
  <si>
    <t>FUERTE = 100
fuerte + fuerte</t>
  </si>
  <si>
    <t>SI</t>
  </si>
  <si>
    <t>FUERTE
igual a 100</t>
  </si>
  <si>
    <t>RARA VEZ</t>
  </si>
  <si>
    <t>Extrema</t>
  </si>
  <si>
    <t>Reducir</t>
  </si>
  <si>
    <t>1 Realizar la verificación por medio de mesas de trabajo del ajuste a las novedades identificadas en la información presentada por los gerentes de  proyecto.</t>
  </si>
  <si>
    <t>Subdirección de Proyectos y Cooperación Internacional.</t>
  </si>
  <si>
    <t>Acta de Reunión</t>
  </si>
  <si>
    <t xml:space="preserve">1. Informar de manera inmediata a las partes interesadas y a la alta gerencia, así como a los entes de control o autoridades competentes sobre la conducta, presión o desviación presentada.
</t>
  </si>
  <si>
    <t>El proceso reporta la NO materialización del riesgo</t>
  </si>
  <si>
    <t>Frente a la acción: "Realizar la verificación por medio de mesas de trabajo del ajuste a las novedades identificadas en la información presentada por los gerentes de proyecto", se observó en la revisión aleatoria realizada que las actas de las mesas de trabajo de los proyectos 7711 y 7820 no contaron con el total de firmas requeridas en el listado de asistencia que hace parte integral de estas, generando incertidumbre frente a la asistencia de los participantes relacionados en tales listas, por lo que se recomienda ajustar tal aspecto para que la evidencia sea suficiente y de ser necesario en todos los proyectos . De otra parte el proyecto 7711 no contó con actas del mes de mayo y junio de 2022.
En cuanto al control se evidenció la implementación de la herramienta Tablero de Control con la cual se realiza el seguimiento mensual de todos los proyectos ejecutados por la SDA a nivel de varios aspectos contemplados y consolidados en los reportes generados por esta.</t>
  </si>
  <si>
    <t xml:space="preserve">YENNY DIARIRA HERRENO </t>
  </si>
  <si>
    <t>Evaluación del control</t>
  </si>
  <si>
    <t>2. información manipulada, generada y enviada por las dependencias que no se ajuste a la realidad de la gestión institucional.</t>
  </si>
  <si>
    <t>2. Informar a la segunda y tercera línea de defensa sobre el hecho encontrado.</t>
  </si>
  <si>
    <t xml:space="preserve">No </t>
  </si>
  <si>
    <t>3. Utilización de soportes o evidencias no correspondientes a la gestión institucional</t>
  </si>
  <si>
    <t>investigaciones disciplinarias, fiscales y penales y procesos sancionatorios por parte de los organismos de control</t>
  </si>
  <si>
    <t xml:space="preserve">Sí </t>
  </si>
  <si>
    <t xml:space="preserve">4. Vulnerabilidad en las herramientas sistematizadas para la planeación de la inversión y planeación estratégica.   </t>
  </si>
  <si>
    <t>5. Conflicto de intereses</t>
  </si>
  <si>
    <t>COMUNICACIONES</t>
  </si>
  <si>
    <t>Conflictos de interés al modificar, sustraer o adicionar información para publicar en los medios de comunicación de la SDA</t>
  </si>
  <si>
    <t>Posibilidad de manipular y ocultar información asociada a la publicación en los canales de comunicación dispuestos por la entidad,  que no corresponda a la realidad institucional a los grupos de interés en beneficio propio o de un particular.</t>
  </si>
  <si>
    <t>Perdida de imagen, reputación, credibilidad y confianza institucional</t>
  </si>
  <si>
    <t>IMPROBABLE</t>
  </si>
  <si>
    <t>MAYOR</t>
  </si>
  <si>
    <t>Alta</t>
  </si>
  <si>
    <t>El Jefe de la Oficina de Comunicaciones,  cada vez que se va a publicar información en los diferentes canales internos y/o externos de la entidad,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</si>
  <si>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El supervisor de los contratos de la OAC, verifica en el IAAP mensual junto con la previa aprobación de los coordinadores de cada equipo de producción comunicacional, que los colaboradores de la OAC quienes son los encargados de la información a tratar, reporten por escrito que no se presentó ningún conflicto de interés, quedando como soporte en caso de algún acto de corrupción.</t>
  </si>
  <si>
    <t>Jefe Oficina Asesora de Comunicaciones</t>
  </si>
  <si>
    <t>Cuentas de cobro</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</si>
  <si>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 Informar a la segunda y tercera línea de defensa sobre el hecho encontrado.</t>
  </si>
  <si>
    <t>NO</t>
  </si>
  <si>
    <t>Con base a la evidencia inspeccionada, se logró corroborar la intervención en el grupo de Whatsapp "Comunicaciones SDA 2022" del Jefe de la Oficina Asesora de Comunicaciones, quien instruye sobre autorizaciones, diligencias y eventos a su equipo de trabajo, en aras de lograr una adecuada logística de las publicaciones y noticias de la SDA.
Sin perjuicio de lo anterior, debe tenerse en cuenta que una de las causas del riesgo es "No atender los lineamientos previamente establecidos conforme al protocolo de la Oficina Asesora de Comunicaciones", sobre la cual no se observó evidencia, por tanto, no es posible determinar si se siguieron los pasos de este protocolo para aminorar el eventual impacto de los riesgos a nivel del proceso de comunicaciones.
De otra parte, no se pudo constatar de qué manera se evita la influencia o presiones de terceros o el manejo de los conflictos de interés, por lo que se recomienda fortalecer la evidencia asociada.</t>
  </si>
  <si>
    <t>CARLOS EDUARDO BUITRAGO</t>
  </si>
  <si>
    <t>influencia o presiones de terceros.</t>
  </si>
  <si>
    <t>Desinformación a los grupos de interés.</t>
  </si>
  <si>
    <t>No atender los  lineamientos previamente establecidos conforme al protocolo de la Oficina Asesora de Comunicaciones.</t>
  </si>
  <si>
    <t>Investigaciones administrativas, disciplinarias, penales o fiscales</t>
  </si>
  <si>
    <t>GESTIÓN DEL TALENTO HUMANO</t>
  </si>
  <si>
    <t>Imposicion de autoridad competente</t>
  </si>
  <si>
    <t>Posibilidad de vinculación al servicio público de personas sin el cumplimiento de los requisitos legales por imposición de autoridad competente, presentación de documentos inhabiles y falta de verificación de requisitos de conformidad con el manual de funciones y competencias laborales y normativa vigente.</t>
  </si>
  <si>
    <t>Responsabilidad disciplinaria y penal para el nominador</t>
  </si>
  <si>
    <t>Los profesionales del grupo de talento humano de la dirección de gestión corporativa verifican cada vez que se requiera el cumplimiento de los requisitos revisando la documentación frente al manual de funciones y competencias laborales, en cuanto a estudios y experiencia y frente a la normativa para determinar la ausencia de impedimentos e inhabilidades para ejercer funciones públicas. como evidencia queda el formato cumplimiento de requisitos PA01-PR16-F2 correspondiente al procedimiento selección y nombramiento ordinario, periodo de prueba y provisional, formato que reposa en la historia laboral del servidor público.</t>
  </si>
  <si>
    <t>MODERADO</t>
  </si>
  <si>
    <t>Moderado</t>
  </si>
  <si>
    <t xml:space="preserve">Cuando existan incumplimiento en los requisitos conforme al manual de funciones, se solicitará al postulado la documentación faltante, En caso que no cumpla con dichos requisitos se informara al Director de Gestión Corporativo - DGC vía correo electrónico. </t>
  </si>
  <si>
    <t>Director de Gestión Corporativa</t>
  </si>
  <si>
    <t>Correo electrónico informando sobre el incumplimiento.</t>
  </si>
  <si>
    <t>* Informar a la segunda y tercera línea de defensa sobre el hecho encontrado.</t>
  </si>
  <si>
    <t>No</t>
  </si>
  <si>
    <t>Se identifican 4 Certificaciones de verificación de requisitos, que corresponden a las personas que se vncularon a la SDA en el periodo evaluado y mediante los cuales se definó que no se evidencio incumplimiento de los requisitos exigidos en el Manual de funciones y Competencias Laborales vigente.
La redacción del control, no identifica las acciones a desarrollarse en caso de desviación. Se recomienda revisar el Diseño del Control.</t>
  </si>
  <si>
    <t xml:space="preserve">ANGELA MILLAN </t>
  </si>
  <si>
    <t>Presentacion de documentso de contenido inexacto</t>
  </si>
  <si>
    <t>Responsabilidad desciplinaria por parte de los responsables del proceso</t>
  </si>
  <si>
    <t>Falta de verificacion de los requisitos por parte del profesional responsable</t>
  </si>
  <si>
    <t>Responsabilidad fiscal en la medida que se deban reintegrarse dineros al erario publico</t>
  </si>
  <si>
    <t>Comportamientos no eticos o ilegales del profesional que verifica los documentos</t>
  </si>
  <si>
    <t xml:space="preserve">Revocatoria directa </t>
  </si>
  <si>
    <t>GESTIÓN FINANCIERA</t>
  </si>
  <si>
    <t>Falta de ética y valores en el personal que revisa, aprueba y autoriza los tramites de pago  y efectúa las evaluaciones económicas y financieras de los procesos contractuales.</t>
  </si>
  <si>
    <t>Posibilidad de recibir o solicitar dádivas o beneficio a nombre propio o de terceros para realizar pagos sin el lleno de los requisitos financieros ni el cumplimiento de los términos estipulados en el procedimiento de trámite de pagoso durante el proceso de evaluación económica y financiera de los procesos contractuales.</t>
  </si>
  <si>
    <t>Inicio de procesos disciplinarios y/o sancionatorios</t>
  </si>
  <si>
    <t>MODERADA</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</si>
  <si>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</si>
  <si>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MENOR</t>
  </si>
  <si>
    <t>BAJA</t>
  </si>
  <si>
    <t>* Identificar la necesidad de adoptar nuevos controles.
* Realizar capacitaciones enfocadas a prevenir la corrupción fomentando medidas y conceptos relacionados con la ética, los valores, la transparencia, la integridad y seguridad de la información..</t>
  </si>
  <si>
    <t>Subdirector(a) Financiero</t>
  </si>
  <si>
    <t xml:space="preserve">El riesgo identificado es pertinente a la naturaleza y objetivo del proceso. El primer control propuesto para el riesgo se encuentra bien diseñado al cumplir las características y atributos.
Seguimiento a controles: Se aportaron evidencias, en el siguiente enlace: https://drive.google.com/drive/folders/1PIgCDkQTs26pdL-KCCZQSXVXOq9kOFfG. 
Se observan los listados generados desde el aplicativo Forest de los pagos tramitados durane el segundo cuatrimestre.
Definir claramente las excepciones establecidas en el control, cuáles son los pagos que puedan generar inconvenientes a la gestión de la entidad y cuáles son los pagos que puede autorizar la Subdirectora para que se atiendan con prioridad y cómo se identifican, de manera tal que se facilite el seguimiento por cualquiera de las otras dos lineas de defensa.
De acuerdo a las evidencias aportadas no se observó materialización del riesgo.
Seguimiento a acciones: Seencontraron en el siguiente link https://drive.google.com/drive/folders/1Qy10C-mpNpJXs53ImuFOFMxbdNlF31rs, las actas de reunion de autocontrol del proceso, en donde se realiza entre otros seguimiento a pagos y a la implementación del Plan antisoborno.
Se recomienda realizar capacitaciones fomentando medidas y conceptos relacionados con la ética, los valores, la transparencia, la integridad y seguridad de la información o motivar y evidenciar la participación del personal del proceso en las capacitaciones que dicta la Subsecretaria General y los gestores de integridad, relacionados con Política antisoborno, conflicto de intereses, etica y valores.
</t>
  </si>
  <si>
    <t xml:space="preserve">SARA STELLA MOYANO </t>
  </si>
  <si>
    <t>Presión, complicidad o abuso de poder.</t>
  </si>
  <si>
    <t>Peculado por apropiacion, causando detrimento patrimonial</t>
  </si>
  <si>
    <t>Detrimento de la imagen institucional</t>
  </si>
  <si>
    <t>GESTIÓN TECNOLÓGICA</t>
  </si>
  <si>
    <t>Mal manejo de contraseñas y privilegios en la administración de los sistemas de información de la SDA</t>
  </si>
  <si>
    <t xml:space="preserve">Alteración malintencionada o uso indebido de la información gestionada en los sistemas de información, para un beneficio propio </t>
  </si>
  <si>
    <t xml:space="preserve">Pérdida o modificación de información que se gestiona en la entidad. 
Investigaciones fiscales, penales y disciplinarias. </t>
  </si>
  <si>
    <t>El grupo de infraestructura de TI mantiene un catalogo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</si>
  <si>
    <t>Mantener protegidas las contraseñas y otorgar los privilegios de los usuarios para la administración de los sistemas de información de la SDA</t>
  </si>
  <si>
    <t>Director de Planeación y Sistemas de Información Ambiental</t>
  </si>
  <si>
    <t>catalogo o inventario de la administración de los sistemas de información 
 historial de log o registro del sistema de información</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</si>
  <si>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</si>
  <si>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El proceso reporta la NO materialización del riesgo.</t>
  </si>
  <si>
    <t>Control No. 1: Se observó mediante evidencia el cumplimiento del control en cuanto a la actualización del inventario de administración de los sistemas de información; de igual manera frente a la asignación de roles a los usuarios según los requerimientos y funciones; en cuanto a la administración y gestión de usuarios, no se observó en la evidencia la gestión de usuarios de acuerdo con el tiempo de contratación debido a que no se presentaron en los ejemplos, los usuarios con las fechas de activación y vigencia de los mismos. 
Control No. 2: No se observó evidencia de la trazabilidad mencionada sobre el apliactivo Observatorio Ambiental de Bogotá, se recomienda incluir evidencia del log de auditoría del mismo.
Acción para abordar riesgos: Se observó de acuerdo con la evidencia como se otorgan los privilegios y roles de los usuarios para la administración de los sistemas de información de la SDA. No se obtuvo acceso a la evidencia denominada “Acceso VPN” y “Permisos IBOCA”.</t>
  </si>
  <si>
    <t>Carencia en la administración de las licencias de los Sistemas de información o aplicativos o con administración compartida o no centralizada</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</si>
  <si>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</si>
  <si>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Detectivo</t>
  </si>
  <si>
    <t>GESTIÓN ADMINISTRATIVA</t>
  </si>
  <si>
    <t>Estudios previos para direccionar la contratación</t>
  </si>
  <si>
    <t xml:space="preserve">Posibilidad de recibir o solicitar dadivas para direccionar la adjudicación de un proceso hacia un grupo en particular para favorecer a una persona natural o juridica.  
</t>
  </si>
  <si>
    <t>Pérdida de credibilidad y de confianza en la Entidad.</t>
  </si>
  <si>
    <t>PROBABLE</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</si>
  <si>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</si>
  <si>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Se emiten lineamientos constantemente a las dependencias sobre el cumplimiento de requisitos para la contratación y estructuracion de estudios previos.</t>
  </si>
  <si>
    <t>Lineamientos de contratación</t>
  </si>
  <si>
    <t>No se pudo evidenciar.</t>
  </si>
  <si>
    <t>El riesgo identificado es pertinente a la naturaleza y objetivo del proceso. El control propuesto para el riesgo se encuentra bien diseñado al cumplir las características y atributos.
No se encontraron evidencias de la aplicacion del control, en la carpeta que se adjuntó en el siguiente enlace: https://drive.google.com/drive/folders/1xOyv22b0wHG74OAZSQQA9wKNwcT26KFd.
Se recomienda adjuntar las evidencias que permitan observar la aplicación del control.
Seguimiento a acciones: Se encontraron en la carpeta los radicados emitidos por la Subdirección Contractual relacionada con lineamientos y buenas practicas contractuales, que se han emitido en el segundo cuatrimestre. https://drive.google.com/drive/folders/1Y_4Z1LvCGAngPQ0lKXiW5PkwrdGmxC4K.</t>
  </si>
  <si>
    <t>No garantizar los principios de publicidad y transparencia  de la información contractual.</t>
  </si>
  <si>
    <t>Investigaciones disciplinarias, administrativas y penales.</t>
  </si>
  <si>
    <t>Decisiones ajustadas a intereses particulares</t>
  </si>
  <si>
    <t>Perdida de transparencia y honestidad de la entidad</t>
  </si>
  <si>
    <t>Falta de ética y valores del servidor</t>
  </si>
  <si>
    <t>GESTIÓN CONTRACTUAL</t>
  </si>
  <si>
    <t>Falta de ética y valores en el personal que revisa y aprueba la documentación en los tramites contractuales.</t>
  </si>
  <si>
    <t>Posibilidad de recibir o solicitar dádivas o beneficio a nombre propio o de terceros para direccionar la contratación a favor de un tercero o de violar las normas comerciales de libre competencia.</t>
  </si>
  <si>
    <t>Inicio de procesos disciplinarios y/o sancionatorios.</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</si>
  <si>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</si>
  <si>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Lineamientos emitidos constantemente a las dependencias sobre el cumplimiento de requisitos para la contratación.</t>
  </si>
  <si>
    <t>Subdirector(a) Contractual</t>
  </si>
  <si>
    <r>
      <t xml:space="preserve">El riesgo identificado es pertinente a la naturaleza y objetivo del proceso. El control propuesto para el riesgo se encuentra bien diseñado al cumplir las características y atributos. Este riesgo no se evidencia materializado.
</t>
    </r>
    <r>
      <rPr>
        <sz val="10"/>
        <color theme="1"/>
        <rFont val="Arial Narrow"/>
        <family val="2"/>
      </rPr>
      <t>Se aportaron evidencias, en el siguiente enlace: https://drive.google.com/drive/folders/14vOX5Z8H9ph4EHXK3F85PKomdEfZSxLQ</t>
    </r>
    <r>
      <rPr>
        <b/>
        <sz val="10"/>
        <color theme="1"/>
        <rFont val="Arial Narrow"/>
        <family val="2"/>
      </rPr>
      <t xml:space="preserve">
Seguimiento a Controles. S</t>
    </r>
    <r>
      <rPr>
        <sz val="10"/>
        <color theme="1"/>
        <rFont val="Arial Narrow"/>
        <family val="2"/>
      </rPr>
      <t>e pudo establecer que se aplica el control tal como se planteó, para evitar la materialización del riesgo, debido a que mediante el Rad. 2022IE2176</t>
    </r>
    <r>
      <rPr>
        <b/>
        <u/>
        <sz val="10"/>
        <color theme="1"/>
        <rFont val="Arial Narrow"/>
        <family val="2"/>
      </rPr>
      <t>1</t>
    </r>
    <r>
      <rPr>
        <sz val="10"/>
        <color theme="1"/>
        <rFont val="Arial Narrow"/>
        <family val="2"/>
      </rPr>
      <t xml:space="preserve">9 y no 2022IE217629 del 16.08.2022 el Subdirector Contractual, informó que en el periodo de mayo a agosto de 2022 no se han presentado quejas, denuncias o reclamos relacionados con “posibilidad de direccionar la contratación a favor de un tercero o de violarlas normas comerciales de libre competencia”. 
</t>
    </r>
    <r>
      <rPr>
        <b/>
        <sz val="10"/>
        <color theme="1"/>
        <rFont val="Arial Narrow"/>
        <family val="2"/>
      </rPr>
      <t xml:space="preserve">Seguimiento Acciones </t>
    </r>
    <r>
      <rPr>
        <sz val="10"/>
        <color theme="1"/>
        <rFont val="Arial Narrow"/>
        <family val="2"/>
      </rPr>
      <t xml:space="preserve">Se evidenció que la Subdirección Contractual dió lineamientos a las dependencias de la entidad sobre el cumplimiento de requisitos para la contratación, como en los siguientes radicados:
</t>
    </r>
    <r>
      <rPr>
        <b/>
        <sz val="10"/>
        <color theme="1"/>
        <rFont val="Arial Narrow"/>
        <family val="2"/>
      </rPr>
      <t xml:space="preserve">2022IE109894 </t>
    </r>
    <r>
      <rPr>
        <sz val="10"/>
        <color theme="1"/>
        <rFont val="Arial Narrow"/>
        <family val="2"/>
      </rPr>
      <t xml:space="preserve">del 10.05.2022 se dieron buienas practicas para el trámite de modificaciones contractuales.
</t>
    </r>
    <r>
      <rPr>
        <b/>
        <sz val="10"/>
        <color theme="1"/>
        <rFont val="Arial Narrow"/>
        <family val="2"/>
      </rPr>
      <t xml:space="preserve">2022IE128023 </t>
    </r>
    <r>
      <rPr>
        <sz val="10"/>
        <color theme="1"/>
        <rFont val="Arial Narrow"/>
        <family val="2"/>
      </rPr>
      <t xml:space="preserve">del 27.05.2022 se solicitó información y se dieron lineamientos sobre las posibles modificaciones contractuales que se requieran adelantar respecto de los contratos y/o convenios interadministrativos en ejecución.
</t>
    </r>
    <r>
      <rPr>
        <b/>
        <sz val="10"/>
        <color theme="1"/>
        <rFont val="Arial Narrow"/>
        <family val="2"/>
      </rPr>
      <t>2022IE138384</t>
    </r>
    <r>
      <rPr>
        <sz val="10"/>
        <color theme="1"/>
        <rFont val="Arial Narrow"/>
        <family val="2"/>
      </rPr>
      <t xml:space="preserve"> del 07.06.2022 se realizó reiteración de las buenas prácticas del Rad. 2022IE109894, para el trámite de modificaciones contractuales.
</t>
    </r>
    <r>
      <rPr>
        <b/>
        <sz val="10"/>
        <color theme="1"/>
        <rFont val="Arial Narrow"/>
        <family val="2"/>
      </rPr>
      <t>2022IE142401</t>
    </r>
    <r>
      <rPr>
        <sz val="10"/>
        <color theme="1"/>
        <rFont val="Arial Narrow"/>
        <family val="2"/>
      </rPr>
      <t xml:space="preserve"> del 10.06.2022 se dieron nuebnas practicas contractuales, para la liquidación de contratos y/o convenios.
</t>
    </r>
    <r>
      <rPr>
        <b/>
        <sz val="10"/>
        <color theme="1"/>
        <rFont val="Arial Narrow"/>
        <family val="2"/>
      </rPr>
      <t xml:space="preserve">2022IE145332 </t>
    </r>
    <r>
      <rPr>
        <sz val="10"/>
        <color theme="1"/>
        <rFont val="Arial Narrow"/>
        <family val="2"/>
      </rPr>
      <t xml:space="preserve">del 14.06.2022 se socializaron los lineamientos generales que se deben tener en cuenta para efectuar las respectivas publicaciones en el Sistema Electrónico para la Contratación Pública – portal SECOP I y SECOP II así como en la Tienda Virtual del Estado Colombiano.
</t>
    </r>
    <r>
      <rPr>
        <b/>
        <sz val="10"/>
        <color theme="1"/>
        <rFont val="Arial Narrow"/>
        <family val="2"/>
      </rPr>
      <t>2022IE191601</t>
    </r>
    <r>
      <rPr>
        <sz val="10"/>
        <color theme="1"/>
        <rFont val="Arial Narrow"/>
        <family val="2"/>
      </rPr>
      <t xml:space="preserve"> del 28.07.2022 se comunicaron buenas prácticas contractuales – publicación de los documentos de ejecución contractual en el sistema electrónico para la contratación pública - portal SECOP I – SECOP II y TVEC. - matriz de publicaciones mes de junio. 
</t>
    </r>
    <r>
      <rPr>
        <b/>
        <sz val="10"/>
        <color theme="1"/>
        <rFont val="Arial Narrow"/>
        <family val="2"/>
      </rPr>
      <t>Recomendaciones.</t>
    </r>
    <r>
      <rPr>
        <sz val="10"/>
        <color theme="1"/>
        <rFont val="Arial Narrow"/>
        <family val="2"/>
      </rPr>
      <t xml:space="preserve"> Adjuntar evidencias sobre los estudios previos remitidos por las dependencias, para aprobación de la Subdirección Contractual, quien verificará que los requisitos propendan a la libre concurrencia y si se detectó alguna limitación a la pluralidad oferente el trámite debe ser devuelto a la dependencia para que sea subsanado o señalar que no se presentó. </t>
    </r>
  </si>
  <si>
    <t>06.09.2022</t>
  </si>
  <si>
    <t>IRELVA CANOSA</t>
  </si>
  <si>
    <t>Pérdida de credibilidad en la Entidad.</t>
  </si>
  <si>
    <t>Publicación indebida de los procesos de contratación.</t>
  </si>
  <si>
    <t>Enriquecimiento ilícito de servidores públicos.</t>
  </si>
  <si>
    <t>Contacto de los proveedores al evaluadores que propicie la dirección
de los procesos</t>
  </si>
  <si>
    <t>Favorecimiento a terceros y/o servidores públicos.</t>
  </si>
  <si>
    <t>SERVICIO A LA CIUDADANÍA</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</si>
  <si>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</si>
  <si>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</si>
  <si>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t>
  </si>
  <si>
    <t>CASI SEGURO</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</si>
  <si>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</si>
  <si>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ALTA</t>
  </si>
  <si>
    <t xml:space="preserve">Realizar sensibilizaciones a todos los servidores del grupo de Servicio a la Ciudadanía en el marco de  las autoevaluaciones del proceso como primera línea de defensa, sobre los riesgos del proceso y las implicaciones que pueda tener la posible materialización del riesgo de corrupción. </t>
  </si>
  <si>
    <t>Subsecretaria General-Servicio a la Ciudadanía</t>
  </si>
  <si>
    <t>31/12/2022</t>
  </si>
  <si>
    <t>Actas y listados de asistencia de las autoevaluaciones</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</si>
  <si>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</si>
  <si>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Subsecretaria General -Servicio a la Ciudadanía</t>
  </si>
  <si>
    <t>El riesgo identificado es pertinente a la naturaleza y objetivo del proceso. El control propuesto para el riesgo se encuentra bien diseñado al cumplir las características y atributos.
Seguimiento a controles:
Se aportaron evidencias, en el siguiente enlace:https://drive.google.com/drive/folders/12vlnieXQyU8d5iK9BdP8Af20P6N3S7WY. Se observó que para acceder a los trámites y/o servicios de la entidad, el grupo de Servicio a la Ciudadanía registra los datos del peticionario en el formato de control de atención. 
Seguimiento a acciones:
En las actas de las reuniones de autocontrol del proceso como primera línea de defensa, se observó que se revisan los riesgos del proceso y se enfatiza el cumplimiento de los controles. https://drive.google.com/drive/folders/11dkS5hkqIn-_tFmTDlE2gsqZ-WFpw3Og.
De acuerdo a las evidencias aportadas no se observó materialización del riesgo.</t>
  </si>
  <si>
    <t>Conflicto de interés.</t>
  </si>
  <si>
    <t>Investigaciones administrativas, disciplinarias, penales o fiscales.</t>
  </si>
  <si>
    <t>Recepción de dádivas.</t>
  </si>
  <si>
    <t>Percepción y satisfacción negativa en el servicio prestado.</t>
  </si>
  <si>
    <t>Influencia o presiones de terceros.</t>
  </si>
  <si>
    <t>Complicidad en actuaciones.</t>
  </si>
  <si>
    <t>METROLOGÍA MONITOREO Y MODELACIÓN</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</si>
  <si>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</si>
  <si>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</si>
  <si>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 xml:space="preserve">Toma de decisiones erróneas                                  
Procesos disciplinarios y sanciones 
Pérdida de credibilidad de la Entidad
Uso inadecuado de recursos     </t>
  </si>
  <si>
    <t>Improbable</t>
  </si>
  <si>
    <t>Catastrofico</t>
  </si>
  <si>
    <t>El profesional SIG de la dependencia gestiona sensibilización sobre el código de integridad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</si>
  <si>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Rara vez</t>
  </si>
  <si>
    <t>Moderada</t>
  </si>
  <si>
    <t>Evitar</t>
  </si>
  <si>
    <t xml:space="preserve">Analizar las causas
Revisar la ejecución de los controles establecidos en el procedimiento interno.
Analizar del impacto que tuvo la materialización.
</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</si>
  <si>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</si>
  <si>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31/11/2022</t>
  </si>
  <si>
    <t>Acta de reunión de la jornada de análisis de causas con la revisión de los controles del procedimiento interno e impacto de la situación, planillas de asistencia para remitir a Control Interno Disciplinario y a la Oficina Asesora Jurídica.</t>
  </si>
  <si>
    <t>Informar a la segunda y tercera línea de defensa sobre el hecho encontrado</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</si>
  <si>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</si>
  <si>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Llama la atención que la primera línea de defensa haya declarado la acción como "En curso" y que registre fecha de cumplimiento errónea de "31-nov-2022", dado que los controles sobre riesgos de corrupción deben funcionar de continuo en los periodos correspondientes.
Al margen de lo anterior, se inspeccionó la evidencia aportada del control 1, correspondiente a archivo comprimido contentivo de 4 archivos. Dos de ellos no fue posible accederlos por presunto daño (Evaluación de la Eficacia Código de Ética.pdf y Listado de Asistencia de Sensibilización código de integridad.pdf). El remanente correspondió a acta inducción del 26 de agosto de 2022, de la cual llama la atención que está dirigida al grupo administrativo del CAVRFFS de la Subdirección de Silvicultura, Flora y Fauna Silvestre, en vez del grupo de la Subdirección de Calidad de Aire, Auditiva y Visual con la que está asociado el proceso de Metrología, Monitoreo y Modelación, además que a la sesión asistieron 7 contratistas, en vez de la totalidad de los equipos de trabajo, en el entendido que son espacios para refuerzo de la gestión de riesgos de corrupción y soborno.
El otro archivo que se observó fue el del material de la capacitación, en donde se abordó, para propósito del riesgo asociado, la política anti-soborno y sus componentes. Aunado a ésto, la evaluación aplicada, la cual va dirigida a abordar temas generales de MIPG y conocimiento de la Entidad, más no de la manera de afrontar riesgos de corrupción en materia de metrología.
Ahora bien, esta OCI recomienda diseñar controles más robustos para mitigar posibles riesgos de corrupción, dado que los espacios de capacitación por sí solos no contribuyen a evitar la comisión de una conducta corrupta. De la misma manera, no se observa cómo este control ataca la causa relacionada con: tratamiento inapropiado de datos generados a partir de la realización de actividades de metrología, monitoreo o medición</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</si>
  <si>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</si>
  <si>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</si>
  <si>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Formato PA10-PR08-M1 "Convenio de confidencialidad Laboratorio Ambiental de la SDA" de todas las personas que hacen parte del laboratorio.</t>
  </si>
  <si>
    <t>Se observaron evidencias de Carpeta "Transversal", "Emisión de Ruido", "RMCAB" y "Fuentes Móviles", correspondientes a la suscripción del formato PA10-PR08-M1 "Convenio de Confidencialidad Laboratorio Ambiental de la SDA", tanto por parte de algunos contratistas de la SDA, como por entes externos como algunas Alcaldías Locales, la Policía Nacional y la Secretaría de Seguridad, Convivencia y Justicia. Uno de los formatos no contaba con fecha de suscripción (Alcaldía de Usaquen Jurídica), lo cual es una desviación menor.
Se identifica gestión de la causa de manejo de conflictos de interés, lo cual se observó en el literal e) del formato, no obstante, no se identificó evidencia para la gestión de la causa relacionada con competencia del personal que ejecuta labores de metrología, monitoreo y modelación, por lo que se recomienda en subsiguientes oportunidades allegarla.</t>
  </si>
  <si>
    <t>GESTIÓN DISCIPLINARIA</t>
  </si>
  <si>
    <t>lFalta de etica o valores del personal, abogados, que tienen a cargo los expedientes</t>
  </si>
  <si>
    <t xml:space="preserve">Posibilidad de recibir o solicitar dádivas o beneficio a nombre propio o de terceros, para favorecer u obtener, una decisión favorable o la pérdida o sustracción de documentos que hacen parte del expediente. </t>
  </si>
  <si>
    <t>Perdida de credibilifdad y confienza interna y externa</t>
  </si>
  <si>
    <t>El jefe de la oficina de control disciplinario interno permanentemente recuerda a todo el equipo que conforma la oficina, no recibir o solicitar dádivas, regalos o beneficio a nombre propio o de terceros con el fin de evitar la materialización del riesgo de corrupción lo cual iría en detrimento de la oficina y de la confianza depositada en la misma por parte de la ciudadanía, usuarios e investigados,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</si>
  <si>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Con el fin de fortalecer el control la jefe de la Oficina de Control Disciplinario Interno – OCDI, refuerza la socialización mediante correo electrónico a los integrantes del equipo donde relaciona lo expuesto frente a la política antisoborno del distrito capital.</t>
  </si>
  <si>
    <t>Jefe Oficina Control Disciplinario Interno</t>
  </si>
  <si>
    <t>Correo electrónico Política antisoborno</t>
  </si>
  <si>
    <t>Informar a la segunda y tercera línea de defensa sobre el hecho encontrado.</t>
  </si>
  <si>
    <r>
      <t xml:space="preserve">El riesgo identificado es pertinente a la naturaleza y objetivo del proceso. El control propuesto para el riesgo se encuentra bien diseñado al cumplir las características y atributos. Este riesgo no se evidencia materializado.
Se aportaron evidencias, en el siguiente enlace: https://drive.google.com/drive/folders/15CkFw67aSyTSlwTwdXevYy2ERZejoV7Z
Se reviisaron los siguientes documentos de controles y acciones: 
</t>
    </r>
    <r>
      <rPr>
        <b/>
        <sz val="11"/>
        <color rgb="FF000000"/>
        <rFont val="Arial"/>
        <family val="2"/>
      </rPr>
      <t xml:space="preserve">Correo institucional del 12,08.2022 </t>
    </r>
    <r>
      <rPr>
        <sz val="11"/>
        <color rgb="FF000000"/>
        <rFont val="Arial"/>
        <family val="2"/>
      </rPr>
      <t xml:space="preserve">como refuerzo de la acción enviado por la Jefe de la Oficina de Control Interno Disciplinario a los integrantes de su Oficina OCDI, recordando la reunión en la que se trató el tema antisoborno y lucha contra la corrupción, el cual fue dentro de las fechas establecidas.
</t>
    </r>
    <r>
      <rPr>
        <b/>
        <sz val="11"/>
        <color rgb="FF000000"/>
        <rFont val="Arial"/>
        <family val="2"/>
      </rPr>
      <t>Actas del 13 y 25 de mayo de 2022,</t>
    </r>
    <r>
      <rPr>
        <sz val="11"/>
        <color rgb="FF000000"/>
        <rFont val="Arial"/>
        <family val="2"/>
      </rPr>
      <t xml:space="preserve"> cuyo objeto fue el segimiento al Plan Anticorrpción y Atencion al Ciudadano-PAAC, control de riesgos de perdida de expedientes de la Oficina de Control Disciplinario y socialización de la politica antisoborno para el Distrito, con el fin de evitar cualquier soborno y acatar la politica del tema y la necesidad de reportar al jefe de la oficina cualquier hecho de corrupción.
</t>
    </r>
    <r>
      <rPr>
        <b/>
        <sz val="11"/>
        <color rgb="FF000000"/>
        <rFont val="Arial"/>
        <family val="2"/>
      </rPr>
      <t>Acta del 23.06.2022</t>
    </r>
    <r>
      <rPr>
        <sz val="11"/>
        <color rgb="FF000000"/>
        <rFont val="Arial"/>
        <family val="2"/>
      </rPr>
      <t xml:space="preserve"> cuyo objeto fue "Revisar y ajustar los riesgos de gestión, corrupción y sus respectivos controles del proceso Gestión disciplinaria, según recomendaciones de la Secretaria General de la alcaldía mayor de Bogotá y la Oficina de Control Interno y los temas tratados fueron: – OCI.1. Revisión redacción riesgos de gestión y corrupción. 2. Revisión y ajuste atributos de controles para los riesgos de gestión y de corrupción según Guía del Departamento Administrativo de la Función Pública – DAFP en su versión 4. 3. Revisión de las medidas de tratamiento para los riesgos de gestión y de corrupción.
</t>
    </r>
    <r>
      <rPr>
        <b/>
        <sz val="11"/>
        <color rgb="FF000000"/>
        <rFont val="Arial"/>
        <family val="2"/>
      </rPr>
      <t>Acta del 13.07.2022</t>
    </r>
    <r>
      <rPr>
        <sz val="11"/>
        <color rgb="FF000000"/>
        <rFont val="Arial"/>
        <family val="2"/>
      </rPr>
      <t xml:space="preserve"> entre los temas tratados reserva de expedientes disciplinarios y politica antisoborno
</t>
    </r>
    <r>
      <rPr>
        <b/>
        <sz val="11"/>
        <color rgb="FF000000"/>
        <rFont val="Arial"/>
        <family val="2"/>
      </rPr>
      <t>Acta del 01.08.2022</t>
    </r>
    <r>
      <rPr>
        <sz val="11"/>
        <color rgb="FF000000"/>
        <rFont val="Arial"/>
        <family val="2"/>
      </rPr>
      <t xml:space="preserve"> objetivo socializar la politica antisoborno para el Distrito, con el fin de evitar cualquier soborno y evitar la perdida de expedientes disciplinarios
La jefe de la oficina de control disciplinario interno permanentemente recuerda a todo el equipo que conforma la oficina, no recibir o solicitar dádivas, regalos o beneficio a nombre propio o de terceros con el fin de evitar la materialización del riesgo de corrupción
</t>
    </r>
    <r>
      <rPr>
        <b/>
        <sz val="11"/>
        <color rgb="FF000000"/>
        <rFont val="Arial"/>
        <family val="2"/>
      </rPr>
      <t>Recomendaciones</t>
    </r>
    <r>
      <rPr>
        <sz val="11"/>
        <color rgb="FF000000"/>
        <rFont val="Arial"/>
        <family val="2"/>
      </rPr>
      <t>: Usar los formatos establecidos para las actas y relación de asistencia, debido a que las del 13 y 23 de mayo, 13 de julio y 1 de agosto de 2022 no son las adoptadas por el Sistema Integrado de Gestión de la entidad y publicadas en el aplicativo Isolucion</t>
    </r>
  </si>
  <si>
    <t>Presión, complicidad o abuso de poder</t>
  </si>
  <si>
    <t xml:space="preserve">Compulsión de copias a fiscalía y demas entes de control,  a fin de que determinen e investiguen dicho comportamiento. </t>
  </si>
  <si>
    <t>Contacatar a los sujetos procesales con el fin solicitar dadivas o beneficios.</t>
  </si>
  <si>
    <t>Favorecimiento a terceros o servidores publicos</t>
  </si>
  <si>
    <t>Falta de trasparaencia y hostidad del proceso en si.</t>
  </si>
  <si>
    <t>PARTICIPACIÓN Y EDUCACION AMBIENTAL</t>
  </si>
  <si>
    <t>Proselitismo político en actividades de participación y educación ambiental</t>
  </si>
  <si>
    <t>Posibilidad de utilizar los espacios de participación ciudadana y educación ambiental con fines políticos para favorecimiento de intereses particulares.</t>
  </si>
  <si>
    <t xml:space="preserve">Desnaturalizacion de los espacios de participación ciudana y educacion ambiental
</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</si>
  <si>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</si>
  <si>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Dar lineamiento al equipo de trabajo de la OPEL en caso de presentarse campañas electorales o proselitismo político dentro de las acciones de participación y educación ambiental. Este lineamiento se dará de manera semestral a todo el equipo</t>
  </si>
  <si>
    <t>Jefe de oficina y Coordinadores de equipo</t>
  </si>
  <si>
    <t>Actas de reunión</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</si>
  <si>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</si>
  <si>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</si>
  <si>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Se identificó el desarrollo de acciones de manejo y control sobre la situación registrada mediante documento de "Memoria de Reunión", del 16 de junio de 2022 y la Denuncia contra servidora pública presentada por la Oficina de Participación y Educación a la Oficina de Control Discilinario Interno mediante Radicado 2022IE152455 del 22 de junio de 2020. Al respecto se emitió por parte de la Oficina de Control Interno, solicitud de información a la Oficina de Control Disciplinario Interno mediante radicado No. 2022IE230098 de fecha 7 de septiembre de 2022, a través del cual se requiere: 
a) El estado y avance de este proceso, con el fin de establecer, con la información disponible, las conclusiones en torno a la evaluación que hace la Oficina de control Interno como tercera línea de defensa, frente a la eventual materialización del riesgo en comento.
b) La respuesta de fondo que la Oficina de Control Disciplinario Interno dio a las ciudadanas que radicaron la queja con radicado 2022ER148634, en el entendido que, preliminarmente, se les manifestó acuse de recibo de la queja y que se realizaría el reparto para tomar la decisión que en derecho corresponda.
c) Si la Oficina de Control Disciplinario Interno notificó el concepto de respuesta a la Oficina de Participación, Educación y Localidades, a fin de que ésta tuviera elementos rigurosos para definir la materialización o no del riesgo de corrupción informado en el radicado 2022IE152455 del 22 de junio de 2022. En caso afirmativo, por favor compartirlo; si el asunto tiene reserva, agradecemos darnos su concepto global del evento.
Por otra parte, se revisaron las actas de reunión de autoevaluación suministradas como evidencia del control, correspondientes a 31 de mayo, 29 de junio y 1 de agosto de 2022, a través de las cuales se identifica seguimiento al comportamiento de los riesgos tanto de gestión como de corrupción. 
Se recomienda fortalecer el Diseño de Controles, en el marco de la “Guía para la Administración del riesgo y el diseño de controles en entidades públicas” del DAFP Versión 5 – 2020.</t>
  </si>
  <si>
    <t>Intereses particulares para fines políticos.</t>
  </si>
  <si>
    <t xml:space="preserve">Afectación de la imagen institucional </t>
  </si>
  <si>
    <t>No uso del derecho pleno de la participación ciudadana en la toma de decisiones para la gestión institucional.</t>
  </si>
  <si>
    <t>PLANEACION AMBIENTAL</t>
  </si>
  <si>
    <t xml:space="preserve">
Poca articulación entre las Entidades, localidades y los sectores que participan en las diferentes etapas.
</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</si>
  <si>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</si>
  <si>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 xml:space="preserve">Investigaciones o procesos disciplinarios o sancionatorios por parte de organismos de control.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</si>
  <si>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</si>
  <si>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t xml:space="preserve">Una vez realizado el analisis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</si>
  <si>
    <t>Director (a) Planeación y Sistemas de Información Ambiental /Subdirector (a) de Políticas y Planes Ambientales</t>
  </si>
  <si>
    <t>Comunicaciones oficiales, a travez de los diferentes medios con los que cuenta la Entidad.</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</si>
  <si>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</si>
  <si>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El proceso reportó la NO materialización del riesgo</t>
  </si>
  <si>
    <t>Frente al control No.1 se observó la existencia de la matriz de instrumentos priorizados diligenciada por el periodo correspondiente en lo cual no se presentaron alertas o reportes a considerar.
Frente al Control No.2, se observó la actualización de información relacionada con las mesas de trabajo realizadas en el mes de abril respecto del primer trimestre de 2022, para el periodo evaluado no se observaron aun avances o reportes de las actividades realizadas.
Acción para abordar riesgos: Para este en particular no se observó reporte alguno relacionado asi como evidencia debido a que segun la primera línea no se presentaron durante el periodo desviaciones a reportar.
En todo caso frente a las desviaciones, sería bueno incluir en el control ejemplos de cuales podrian ser esas posibles desviaciones con el fin de dar entendimiento al objetivo del control, teniendo en cuenta que podría ser muy amplio el universo de situaciones a reportar.</t>
  </si>
  <si>
    <t xml:space="preserve">
Favorecimiento de una decisión politica respecto a la formulación, ajuste, actualización, seguimiento y/o evauación de una politica pública o instrumento de planeación ambiental. </t>
  </si>
  <si>
    <t xml:space="preserve">
Asignación incorrecta de recursos
Afectación negativa de la imagen institucional, insatisfacción de la ciudadania  y pérdida de credibilidad en la institución.</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</si>
  <si>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</si>
  <si>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 xml:space="preserve">MODERADO
entre 86 y 95 </t>
  </si>
  <si>
    <t xml:space="preserve">Por Influencia o presiones de terceros o funcionarios con poder de decisión en la elaboración y aprobación de documentos, así como ajustes o modificaciones a los resultados en las diferentes etapas en las Políticas públicas o instrumentos de planeación Ambiental. </t>
  </si>
  <si>
    <t>D: Conflicto de Intereses</t>
  </si>
  <si>
    <t xml:space="preserve">Que se oculte o manipule la información reportada por la entidades frente a la aplicación públicas ambientales e instrumentos de planeación ambiental. </t>
  </si>
  <si>
    <t>GESTIÓN AMBIENTAL Y DESARROLLO RURAL</t>
  </si>
  <si>
    <t>Confianza excesiva en los servidores públicos.</t>
  </si>
  <si>
    <t xml:space="preserve">
Posibilidad de recibir o solicitar cualquier dádiva o beneficio a nombre propio o de terceros a fin de otorgar beneficios tributarios a privados sin el total cumplimiento de los requisitos exigidos en los trámites asociados a descuentos en el pago del  impuesto predial y  del impuesto de renta.</t>
  </si>
  <si>
    <t>Fallas inducidas en la gestión de los trámites.</t>
  </si>
  <si>
    <t>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el equipo técnico de incentivos tributarios de la Subdirección de Ecourbanismo y Gestión Ambiental Empresarial (SEGAE) genera el insumo técnico sumado al insumo técnico generado por las demás dependencias de control  en caso de requerirse para la certificación o acreditación de las inversiones de control, para que el Comité Gestión Control (resolución 6935 del 2010 y resolución 5537 del 2011) cada vez que sea generada una solicitud asociada a efectos de pago del impuesto predial y descuento en el impuesto de renta, sea quien lleve  a cabo la toma de decisiones de fondo asociadas a las solicitudes de incentivos tributarios (efectos de pago del impuesto predial y descuento en el impuesto de renta), las cuales quedan consignadas en el acta de reunión del Comité Gestión Control y posteriormente conforme con la decisión de fondo tomada, se efectuará la emisión del acto administrativo de aprobación o negación de solicitud de acreditación o certificación ambiental para acceder al beneficio tributario de descuento del impuesto de renta o comunicación oficial con decisión de fondo para la clasificación de impacto ambiental para efectos de pago del impuesto predial.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</si>
  <si>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 xml:space="preserve">Realizar citación extraordinaria para el Comité Gestión Control </t>
  </si>
  <si>
    <t>Subdirector de Ecourbanismo y Gestión Ambiental Empresarial
Grupo Técnico Incentivos Tributarios</t>
  </si>
  <si>
    <t>Comunicación oficial</t>
  </si>
  <si>
    <t xml:space="preserve">.  Analizar causas
. Analizar el impacto en caso de la materialización.
. Informar a la segunda y tercera línea de defensa sobre el hecho encontrado.
. Ajustar controles establecidos inicialmente.
</t>
  </si>
  <si>
    <t>Subdirector de Ecourbanismo y Gestión Ambiental Empresarial
Grupo Técnico Incentivos Tributarios</t>
  </si>
  <si>
    <t>Revisados los reportes de primera y segunda línea de defensa para el segundo cuatrimestre de 2022, se observa:
Frente al control No. 1. No se han presentado ante el comité de gestión y control conceptos de solicitudes asociadas a los trámites de descuentos en el pago del impuesto predial y del impuesto de renta. 
Frente a las acciones No.1 y 2. Dado que no se ha presentado ante el comité los conceptos de solicitudes, no se ha activado la acción relacionada con la citación extraordinaria para la evaluación, ni respecto a Informar de manera inmediata al Subdirector de la dependencia, con el fin de tomar las medidas y correctivos necesarios.</t>
  </si>
  <si>
    <t>FRANCISCO JAVIER ROMERO</t>
  </si>
  <si>
    <t>Debilidades en la cultura de la probidad.</t>
  </si>
  <si>
    <t>Favorecimiento o perjuicios a terceros involucrados.</t>
  </si>
  <si>
    <t>El profesional universitario de la Subdirección de Ecourbanismo y Gestión Ambiental Empresarial lleva a cabo la aplicación de los procedimientos  PM03-PR46 Acreditación o Certificación de las inversiones en control, conservación y mejoramiento del medio ambiente  y PM03-PR48  Clasificación de Impacto Ambiental para efectos de pago del impuesto predial  con sus respectivos controles, cada vez que se requieran revisar las solicitudes para certificación o acreditación de las inversiones de control del medio ambiente y conservación y mejoramiento del medio ambiente para obtener el descuento de impuesto de renta y clasificación de impacto ambiental para efectos de pago del impuesto predial, con el fin de cumplir a cabalidad con lo definido en los procedimientos PM03-PR46 y PM03-PR48 a través de la verificación de éstos en la plataforma ISOLUCION. A su vez, cada vez que ingrese un colaborador nuevo al equipo de incentivos tributarios de la Subdirección de Ecourbanismo y Gestión Ambiental Empresarial (SEGAE) se socializarán los procedimientos PM03-PR46 y PM03-PR48 diligenciando el formato PE03-PR05-F3 Acta de reunión y relación de asistencia.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</si>
  <si>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Informar de manera inmediata al Subdirector de la dependencia, con el fin de tomar las medidas y correctivos necesarios.</t>
  </si>
  <si>
    <t>Revisados los reportes de primera y segunda línea de defensa para el segundo cuatrimestre de 2022.
Frente al control No. 2. Se encuentra en tramite la solicitud No. 2022ER108803 TEXTILES LAFAYETTE S.A.S. para la certificación por inversiones en control, conservación y mejoramiento del medio ambiente debido a que se no se han cumplido la totalidad de los requisitos, situación que no ha permitido la generación del informe técnico ni presentación ante el comité.
Respecto al aparte del control “...Cada vez que ingrese un colaborador nuevo al equipo de incentivos tributarios de la Subdirección de Ecourbanismo y Gestión Ambiental Empresarial (SEGAE) se socializarán los procedimientos PM03-PR46 y PM03-PR48 diligenciando el formato PE03-PR05-F3 Acta de reunión y relación de asistencia.” No se presento información al respecto.
Frente a la acciones No. 1 y 2. Se observa que no se ha activado la acción relacionada con la citación extraordinaria para la evaluación, ni respecto a Informar de manera inmediata al Subdirector de la dependencia, con el fin de tomar las medidas y correctivos necesarios.
Recomendaciones:
Incluir en la descripción del seguimiento de la primera y segunda linea de defensa el cumplimiento de las actividades de socialización de los procedimientos PM03-PR46 y PM03-PR48 cada vez que ingrese un colaborador nuevo.</t>
  </si>
  <si>
    <t>Fallas y debilidades de integridad pública.</t>
  </si>
  <si>
    <t>Pérdida de la credibilidad y deterioro de la imagen institucional.</t>
  </si>
  <si>
    <t>Conflicto de interés</t>
  </si>
  <si>
    <t>Afectación de la integridad de las entidades y la confianza de los ciudadanos en la administración.</t>
  </si>
  <si>
    <t>EVALUACIÓN, CONTROL Y SEGUIMIENTO</t>
  </si>
  <si>
    <t>Falta de ética profesional en el ejercicio de las obligaciones y funciones de los profesionales que interviene en el proceso de evaluación y seguimiento.</t>
  </si>
  <si>
    <t>Posbilidad de favorecer a un tercero en el otorgamiento de permisos y trámites ambientales sin el cumplimiento de los requisitos legales o a priorizarlos.</t>
  </si>
  <si>
    <t>Sanciones de tipo penal, fiscal y/o disciplinario Afectación a los derechos de los otros usuarios Deterioro de la imagen institucional</t>
  </si>
  <si>
    <t xml:space="preserve">1-2 Listados de asistencia de las capacitaciones 
3- Forest parametrizado,  modulo de trámite de Licencia ambiental creado </t>
  </si>
  <si>
    <t>La establecida en la politica de Riesgos de la Entidad</t>
  </si>
  <si>
    <t xml:space="preserve">DIRECCIÓN DE CONTROL AMBIENTAL </t>
  </si>
  <si>
    <t xml:space="preserve">Otorgamiento dadivas a funcionarios. Presiones externas privadas y públicas. </t>
  </si>
  <si>
    <t>Pérdida de imagen Institucional Sanciones disciplinarias y penales Impactos socio-ambientales Adversos</t>
  </si>
  <si>
    <t>Conflicto de Intereses</t>
  </si>
  <si>
    <t>CONTROL Y MEJORA</t>
  </si>
  <si>
    <t>Conflictos de interés desconocidos.</t>
  </si>
  <si>
    <t>Posibilidad de que el recurso humano adscrito a la Oficina de Control Interno oculte, distorsione o tergiverse situaciones observadas en el desarrollo de los diferentes trabajos del plan anual de auditoria  para favorecer a un tercero o en beneficio propio.</t>
  </si>
  <si>
    <t>No reflejar la realidad de la evaluación practicada a un proceso y/o actividad.</t>
  </si>
  <si>
    <t>Diligenciar matriz de seguimiento al plan anual de auditoría</t>
  </si>
  <si>
    <t>Jefe de Oficina de Control Interno</t>
  </si>
  <si>
    <t>31 de diciembre de 2021</t>
  </si>
  <si>
    <t>Matriz diligenciada con los registros del seguimiento realizado de manera mensual</t>
  </si>
  <si>
    <t>Jefe Oficina de Control Interno</t>
  </si>
  <si>
    <t>31 de agosto de 2022</t>
  </si>
  <si>
    <t>SEGUIMIENTO DE SEGUNDA LINEA</t>
  </si>
  <si>
    <t>Presiones sociales o económicas.</t>
  </si>
  <si>
    <t>Sanciones administrativas, disciplinarias, penales y de otro tipo.</t>
  </si>
  <si>
    <t>Realizar procesos de capacitación y entrenamiento en las normas que componen el Marco Internacional para la Práctica Profesional de Auditoría Interna.</t>
  </si>
  <si>
    <t>Registros de la ejecución de las actividades de capacitación</t>
  </si>
  <si>
    <t>Intención o racionalización del personal o colaboradores del proceso</t>
  </si>
  <si>
    <t>Perdida de credibilidad y reputación institucional</t>
  </si>
  <si>
    <t>GESTIÓN JURÍDICA</t>
  </si>
  <si>
    <t>Procesos Judiciales  representados por un apoderado de la SDA que se encuentre incurso en un conflicto de interés</t>
  </si>
  <si>
    <t xml:space="preserve">
Posibilidad de afectación económica debido que algún proceso judicial sea representado por un apoderado de la SDA que se encuentre incurso en un conflicto de interés para favorecer a un tercero.</t>
  </si>
  <si>
    <t>Favorecimiento a un tercero</t>
  </si>
  <si>
    <r>
      <rPr>
        <sz val="10"/>
        <color theme="1"/>
        <rFont val="Arial"/>
        <family val="2"/>
      </rPr>
      <t>El coordinador del Grupo de Procesos Judiciales solicitará</t>
    </r>
    <r>
      <rPr>
        <sz val="10"/>
        <color theme="1"/>
        <rFont val="Arial"/>
        <family val="2"/>
      </rPr>
      <t xml:space="preserve">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r>
  </si>
  <si>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</si>
  <si>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Director Legal Ambiental</t>
  </si>
  <si>
    <t xml:space="preserve">Cuentas de cobro </t>
  </si>
  <si>
    <t xml:space="preserve"> Informar a la segunda y tercera línea de defensa sobre el hecho encontrado.</t>
  </si>
  <si>
    <t>GESTIÓN DOCUMENTAL</t>
  </si>
  <si>
    <t>Falta de ética y valores en el personal que manipulan la documentación.</t>
  </si>
  <si>
    <t xml:space="preserve">Posibilidad de recibir o solicitar dadivas o beneficio a nombre propio o de terceros por la pérdida o alteración de la información de un expediente en el archivo de la SDA.   </t>
  </si>
  <si>
    <t>El auxiliar administrativo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y el formato de control de consulta y préstamo de documentos  (PA06-PR03-F1) y el acta de transferencia documental (PA06-PR05-M1). Dicha información se socializa a jefes de dependencia a través de un reporte.</t>
  </si>
  <si>
    <t xml:space="preserve">
Trimestralmente el auxiliar administrativo del grupo Gestión documental verifica que los expedientes del archivo central y archivo de gestión cumplan con los lineamientos del procedimiento de organización documental, en caso de presentarse alguna anomalía se genera una alerta a quien corresponda mediante correo electrónico o se diligencia un acta de transferencia con las observaciones pertinentes.</t>
  </si>
  <si>
    <t>Auxiliar administrativo del grupo Gestión documental</t>
  </si>
  <si>
    <t xml:space="preserve"> Director de Gestión Corporativa</t>
  </si>
  <si>
    <t>Ausencia de controles en el proceso de Gestión documental.</t>
  </si>
  <si>
    <t>Desgaste administrativo y pérdida de recursos para la reconstrucción de expedientes.</t>
  </si>
  <si>
    <t>El profesional Especializado de la DGC del proceso de Gestión Documental, dentro del plan de trabajo para la vigencia incluye capacitaciones a realizar trimestralmente a los funcionarios y contratistas sobre los procedimientos consulta, préstamo y atención de solicitudes de reproducción de copias de documentos (PA06-PR03), transferencias documentales (PA06-PR05), pérdida y reconstrucción de expedientes (PA06-PR17) y organización documental (PA06-PR18), donde se establecen lineamientos y controles del manejo documental. Si se presentara la no participación de muchos de los servidores, esta información es remitida a los jefes de las dependencias para que sea replicada dentro de los equipos de trabajo, como evidencia quedan las actas, listas de asistencia, presentaciones y comunicaciones oficiales.</t>
  </si>
  <si>
    <t>FUERTE
entre 96 y 101</t>
  </si>
  <si>
    <t>Complicidad en actuaciones para perdida de la información en los expedientes.</t>
  </si>
  <si>
    <t>Pérdida de memoria documental institucional, Pronunciamientos inadecuado.</t>
  </si>
  <si>
    <t>Pérdida de la trazabilidad de la información.</t>
  </si>
  <si>
    <t>REPORTE PRIMERA LÍNEA DE DEFENSA
Ampliación de Información (agosto 1 al 25 de 2022)
(Responsable de la actividad - Líder de proceso)</t>
  </si>
  <si>
    <t>En el correo Institucional del 24  de agosto de 2022 se informó que se llevó a cabo el segundo seguimiento cuatrimestral al plan de gestion de integridad y al componente 6. Gestión de Integridad,  en el que se encontró que se remitió el avance de algunas actividades, pero no se anexaron  los soportes correspondientes pese a que se solicitó por Rad. 2022IE208660 y se reiteró por correo institucional del 6 de septiembre de 2022. En el enlace  https://docs.google.com/spreadsheets/d/1svyAwlUNepuIvejeJkZTKFOkG1pQ__Ug/edit#gid=1209629138,  que señaló la Segunda Linea de Defensa se encontró el avance del plan de integridad solo hasta el primer cuatrimestre de 2022, pero nada de este cuatrimestre. El Plan de Integridad está integrado por 4 ejes o componentes, resaltados, en el que se encuentran las siguientes actividades, en las que se enoontró lo señalado a continuación:
1. Comunicación: Con dos actividades, pero una para este cuatrimestre: "Ejecutar la campaña divulgativa de los valores de integridad", la cual no se evidenció se haya ejecutado. La cartilla de inducción a colaboradores, que señaló la primera Linea de Defensa no es de este año y desde el año pasado se encuentra publicada en el aplicativo Isolucion, por lo tanto, el avance es de cero. El diseño de piezas comunicativas estaba progremado realizar el primer cuatrimestre de 2022 y no en este cuatrimestre
2. Afianzamiento de valores y principios: Las actividades realizadas para fomentar e interiorizar los valores de integridad en los servidores de la SDA, consitieron según la primera Linea de Defensa en adelantar jornadas de sensibilización sobre política antisoborno y conflicto de intereses, lucha contra la corrupción y plan anticorrupción, que incluyen el referente del Código de Integridad Institucional., realizadas: 3 de mayo, 29 de julio, 12 de agosto. pero no remitió los soportes correspondiente. No obstante, sta Oficina de Control Interno - OCI encontró, conforme a la información recibida, que se realizaron jornadas de sensibilización sobre la politica instiitucional antisoborno y conflicto de intereses el 3 de mayo de 2022 de 7.00 am a 8.09 am y  de Plan Anticorrupción y de Atención al Ciudadano -PAAC el 12 de agosto de 2022 de 7 am 8.00 am, pero no se encontró el soporte del realizado el 29 de julio de 2022. Por lo anterior, Como cada eje vale 8.25 %, en este eje se evidenciaron 2 de 3, el avance es de 5.5%.
3. Articulación Institucional e Interinstitucional: Tiene programado 3 actividades para este cuatrimestre: Articulación con el  MIPG – FURAG, Articular actividades para el fortalecimiento  de los valores institucionales con el Comité de Convivencia Laboral y Dirección de Gestión Corporativa y Articulación institucional e interinstucional para el desarrollo de iniciativas asociadas a la gestión de integridad. Para la primera actividad la primera Linea de Defensa informo que Se participó e informó sobre la gestión adelantada,  en la  reunión realizada el 29 de julio de 2022,  para mesas sectoriales de las políticas priorizadas del MIPG, teniendo en cuenta los resultados FURAG de la gestión 2021, obtenidos para las entidades que conforman el sector ambiente en el Distrito Capital, pero no aportó evidencia; en la segunda actividad no se informó nada y en la tercera actividad informó la 1re lines de Defensa que  Se adelantaron las gestiones administrativas de contratación, suscribiendose el contrato SDA 20221619 suscrito con la Empresa Logística y Gestión de Negoscios S.A.S. Se solicitaron los servicios de publicidad con los recursos destinados para material divulgativo con los valores institucionales, pero no aportó evidencia. Esta Oficina revisó el contrato señalado SDA 20221619 no se encontró relación con la actividad señalada de articulación institucional e interinsticional para el desarrollo de iniciativas asociadas a la gestión de integridad, debido a que el mismo tiene por objeto: Prestar por sus propios medios, con plena autonomía técnica y administrativa sus servicios profesionales en el desarrollo de las actividades derivadas de las distintas etapas de los procesos contractuales que se adelantan en la Subdirección Contractual. Razón por la cual el avance de este periodo es de cero 
4.Fortalecimiento de la gestión de Integridad en la entidad, el cual tiene programada para este cuatrimestre la actividad de " Reconocimiento a las buenas prácticas y comportamientos de los servidores de la SDA" del cual no se informoe´avance, por lo cual se tiene como cero
Por lo anterior, el avance del cuatrimestre es de 5. 5% y el anual es de 39%, teniendo en cuenta que el avance del primer cuatrimestre fue de 33%.
Recomendación:  Remitir el avance de todas las acciones correspomdientes al cuatrimestre, junto con los soportes correspondientes en la oportunidad requerida por la Oficina de Control Interno para facilitar el seguimiento, respecto de todas las actividades señaladas en cada uno de los ejes o componentes programaados para el cuatrimestre</t>
  </si>
  <si>
    <t>El técnico o asistencial de acuerdo con sus funciones/obligaciones,  realizar el reparto; realiza el reparto diarios de las solicitudes de permisos y los trámites través del aplicativo FOREST,  de acuerdo al consecutivo al profesional responsable, con el fin de promover la rotación de los procesos asignados. 
Desviación: 
En caso que el control no se ejecute el líder del proceso, enviará un correo electrónico solicitando se realice el reparto.</t>
  </si>
  <si>
    <t>1. Realizar dos (2) socializaciones a todo el personal que integran el proceso, respecto al código de ética, normas, que rigen la función publica y sus implicaciones legales por no cumplimiento. 
2. Realizar dos (2) talleres, para consolidar las competencias de los profesionales en el manejo del FOREST.
3. Parametrizar en el FOREST  el trámite de licencia ambiental  las actividades y los  profesionales que interviene en la evaluación y seguimiento, capacitados en su aplicación</t>
  </si>
  <si>
    <t>Dirección de Control Ambiental - Dirección de Planeación Ambiental y Sistemas de Información - Subsecretaria General y de Control Disciplinario</t>
  </si>
  <si>
    <t>Revisados los reportes de primera y segunda línea de defensa para el segundo cuatrimestre de 2022, se observa:
Frente al control No. 1. Las evidencias aportadas “Matriz seguimiento proceso” no se incluye la totalidad de los registros del seguimiento desde las filas del 59 al 66 a solicitudes de permisos y los trámites través del aplicativo FOREST, adicionalmente se aportan las matrices de seguimiento para “Permisos causes” no se observa situación particular y “Tramite de clasificación impacto ambiental” que no incluye los registros de seguimiento en las columnas “Revisión 1 y Revisión 2”.
Además se aporta evidencia acta del 21 de febrero de 2022, respecto al cumplimiento de los términos de los tramites y permisos de la SCAAV, pero no para el periodo evaluado ni para los demás tramites de las demás dependencias SCASP, SRHS y SSFFS. 
Se concluye que la dispersión de la información en diferentes herramientas de seguimiento no facilita evidenciar la promoción de la rotación de los procesos asignados, pretendida en la descripción del control. 
Frente a las acciones No.1 y 2. se aporto evidencias de cumplimiento y la acción No.3 “Parametrizar en el FOREST el trámite de licencia ambiental las actividades y los profesionales que interviene en la evaluación y seguimiento, capacitados en su aplicación” no fue posible evidenciar avance o implementación.
Se recomienda:
1. Frente al Riesgo y controles revisar lo indicado en el informe final de la auditoria procedimientos fuentes móviles radicado 2022IE222688 de 31de agosto de 2022.
2. Frente al reporte primer línea de defensa, realizar descripción detallada de como aplica el control y si este promueve la rotación de los procesos asignados.
3. Frente al reporte segunda línea de defensa, incluir la descripción del cumplimiento del control.
4. Como buena practica fortalecer el seguimiento del control mediante socialización a las Subdirecciones respecto al cumplimiento las dinámicas de los tramites y sus términos.</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</si>
  <si>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existir alguna inhabilidad, el jefe de la OCI reasigna el trabajo a otro miembro del equipo, dejando con evidencia el formato de "Declaración de conflicto de intereses, confidencialidad y compromisos del auditor" firmado por los auditores y el correo electrónico de reasignación del trabajo de auditoria.</t>
  </si>
  <si>
    <t>Informar de manera inmediata a las partes interesadas, a la alta referencia, así como a los entes de control o autoridades competentes sobre la situación presentada.
*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</si>
  <si>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SEGUIMIENTO DE SEGUNDA LÍNEA DE DEFENSA
Se observa la aplicación de los tres (3) controles para evitar la materialización del riesgo, el proceso realiza el seguimiento aportando la información suficiente y necesaria para verificar su ejecución, además carga en la carpeta correspondiente las evidencias de la aplicación de los controles. Reporta en los tiempos correspondientes y de acuerdo a los lineamientos establecidos. Los controles se encuentran bien diseñados y cumplen con los atributos que establece la guía de administración de riesgos del DAFP.
Con respecto a las acciones la información es clara y se puede verificar su cumplimiento con las evidencias aportadas por el proceso. 
El proceso reporta la NO materialización del riesgo</t>
  </si>
  <si>
    <t>Cada vez que se ejecute un trabajo de auditoria de aseguramiento el jefe de la OCI asigna un supervisor de mayor experiencia encargado de verificar el contenido de los informes frente a la evidencia. En caso de aprobarlo lo envía a revisión y aprobación del jefe de la OCI, quien a su vez revisa, aprueba y emite el informe. En caso de detectar alguna desviación se solicita al auditor y al líder de auditoria las aclaraciones y ajustes a que haya lugar, dejando como evidencia los informes borrador con comentarios del supervisor y el informe definitivo de auditoria</t>
  </si>
  <si>
    <t xml:space="preserve">El equipo auditor cada vez que ejecuta una auditoria de aseguramiento efectúa una reunión preliminar y otra de cierre donde comunica a los auditados los resultados obtenidos del trabajo para corroborar la pertinencia de las observaciones. En caso de que sean aceptadas se incluyen en el informe final de auditoria, en caso contrario, se analizan los argumentos y se obtiene evidencia adicional para ratificarlos o descartarlos y se deja como evidencia el acta de la reunión o la grabación de la sesión y el informe definitivo de auditoria
</t>
  </si>
  <si>
    <t xml:space="preserve">El riesgo identificado es pertinente a la naturaleza y objetivo del proceso. El control propuesto para el riesgo se encuentra bien diseñado.
Se aportaron evidencias, en el siguiente enlace: https://drive.google.com/drive/folders/1Uq9EJGkvxF3eATCseqmdRt3wTG7kl9Jn, con lo se pudo establecer que se aplica el control tal como se planteó, para evitar la materialización del riesgo, tal como se verificó en los siguientes documentos: 
En los contratos de prestación de servicios vigencia 2022, de los apoderados judiciales: Andrea Cristina Buchely Moreno-CTO SDA-CPS-20220322, Maribel de las Misericordias Mesa Correa-CTO SDA-CPS-20220603, Nina María Padrón Ballestas-CTO SDA-CPS-20221105, Marco Sanabria Pulido-CTO SDA-CPS-20220876, Laura Paola Rivera-CTO SDA-CPS-20221334 se incluyó la siguiente cláusula: Manifestar al Supervisor del contrato cualquier conflicto de intereses, existente o sobreviniente, en el que se encuentre incurso en relación con los procesos judiciales y extrajudiciales de toda índole, asignados a su cargo”. 
* La coordinadora del grupo de Procesos Judiciales, verificó mensualmente en las cuentas de cobro tramitadas por los apoderados el cumplimiento de la obligación sobre manifestación de cualquier conflicto de intereses, como se verificó en los radicados 2022IE146560, 2022IE201114, 2022IE146562, 2022IE110080, 2022IE197046, 2022IE165012, 2022IE135609, 2022IE103019, 2022IE197283, 2022IE164368, 2022IE135611,2022IE163054, 2022IE175969, 2022IE201104, 2022IE175995, 2022IE106217, 2022IE197286, 2022IE132327 y 2022IE175973, de los mencionados contratistas o apoderados judiciales, del segundo cuatrimestre (Abril - agosto de 2022)
</t>
  </si>
  <si>
    <t xml:space="preserve">correos electrónicos y actas de transferencia </t>
  </si>
  <si>
    <r>
      <t xml:space="preserve">A pesar de evidenciar que el control 1 esta sustentado con el consolidado de inventario de transferencias 2022; se mantiene la recomendación en relación a una nueva valoración del riesgo, para identificar ¿Cómo controlar en tiempo real, la vulneración de información en un expediente?,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En relación al control No. 2, se identificó cambio de periodicidad en comparación con el seguimiento del primer cuatrimestre de 2022, así: 
</t>
    </r>
    <r>
      <rPr>
        <b/>
        <sz val="11"/>
        <color rgb="FF000000"/>
        <rFont val="Calibri"/>
        <family val="2"/>
        <scheme val="minor"/>
      </rPr>
      <t>Control Anterior:</t>
    </r>
    <r>
      <rPr>
        <sz val="11"/>
        <color rgb="FF000000"/>
        <rFont val="Calibri"/>
        <family val="2"/>
        <scheme val="minor"/>
      </rPr>
      <t xml:space="preserve"> El profesional Especializado de la DGC del proceso de Gestión Documental realiza capacitaciones </t>
    </r>
    <r>
      <rPr>
        <b/>
        <sz val="11"/>
        <color rgb="FF000000"/>
        <rFont val="Calibri"/>
        <family val="2"/>
        <scheme val="minor"/>
      </rPr>
      <t>semestrales .....</t>
    </r>
    <r>
      <rPr>
        <sz val="11"/>
        <color rgb="FF000000"/>
        <rFont val="Calibri"/>
        <family val="2"/>
        <scheme val="minor"/>
      </rPr>
      <t xml:space="preserve">
</t>
    </r>
    <r>
      <rPr>
        <b/>
        <sz val="11"/>
        <color rgb="FF000000"/>
        <rFont val="Calibri"/>
        <family val="2"/>
        <scheme val="minor"/>
      </rPr>
      <t>Control Ajustado:</t>
    </r>
    <r>
      <rPr>
        <sz val="11"/>
        <color rgb="FF000000"/>
        <rFont val="Calibri"/>
        <family val="2"/>
        <scheme val="minor"/>
      </rPr>
      <t xml:space="preserve"> El profesional Especializado de la DGC del proceso de Gestión Documental, dentro del plan de trabajo para la vigencia incluye capacitaciones a realizar </t>
    </r>
    <r>
      <rPr>
        <b/>
        <sz val="11"/>
        <color rgb="FF000000"/>
        <rFont val="Calibri"/>
        <family val="2"/>
        <scheme val="minor"/>
      </rPr>
      <t>trimestralmente.....</t>
    </r>
    <r>
      <rPr>
        <sz val="11"/>
        <color rgb="FF000000"/>
        <rFont val="Calibri"/>
        <family val="2"/>
        <scheme val="minor"/>
      </rPr>
      <t xml:space="preserve">
Al respecto , se identificó presentación de capacitación efectuada según Actas de Capacitación de fechas 9,11,16,18 y 23 de mayo de 2022; sin embargo, se recomienda revisar ¿De qué manera se asegura a través de las capacitaciones realizadas, que un funcionario o contratista acceda a recibir o solicitar dadivas o beneficio a nombre propio o de terceros por la pérdida o alteración de la información de un expediente en el archivo de la SDA?
Posibilidad de recibir o solicitar dadivas o beneficio a nombre propio o de terceros por la pérdida o alteración de la información de un expediente en el archivo de la SDA. 
</t>
    </r>
  </si>
  <si>
    <t>Sigla</t>
  </si>
  <si>
    <t>Consecutivo</t>
  </si>
  <si>
    <t>Versión</t>
  </si>
  <si>
    <t>Fecha del Riesgo</t>
  </si>
  <si>
    <t>Proceso</t>
  </si>
  <si>
    <t>Objetivo del Proceso</t>
  </si>
  <si>
    <t>Descripción del Riesgo</t>
  </si>
  <si>
    <t>Alcance</t>
  </si>
  <si>
    <t>Impacto</t>
  </si>
  <si>
    <t>Causa Inmediata</t>
  </si>
  <si>
    <t>Causa Raíz</t>
  </si>
  <si>
    <t>Clasificación del Riesgo</t>
  </si>
  <si>
    <t>Calificación Inherente</t>
  </si>
  <si>
    <t>Controles</t>
  </si>
  <si>
    <t>Calificación Residual</t>
  </si>
  <si>
    <t>Acciones de control</t>
  </si>
  <si>
    <t>Posibilidad de Ocurrencia</t>
  </si>
  <si>
    <t>Zona</t>
  </si>
  <si>
    <t>Medidas de Respuesta</t>
  </si>
  <si>
    <t>Descripción del Control</t>
  </si>
  <si>
    <t>Tipo</t>
  </si>
  <si>
    <t>Implementación</t>
  </si>
  <si>
    <t>Documentación</t>
  </si>
  <si>
    <t>Frecuencia</t>
  </si>
  <si>
    <t>Evidencia</t>
  </si>
  <si>
    <t>Probabilidad</t>
  </si>
  <si>
    <t>1ª Línea de defensa</t>
  </si>
  <si>
    <t>2ª Línea de defensa</t>
  </si>
  <si>
    <t>3ª Línea de defensa</t>
  </si>
  <si>
    <t>SC. 2019</t>
  </si>
  <si>
    <t>SERVICIO A LA CIUDADANÍA (2019)</t>
  </si>
  <si>
    <t>Garantizar el acceso a los diferentes grupos de interés a un servicio oportuno y de calidad a través de los canales de atención habilitados para los tramites y/o servicios ofrecidos por la entidad dando cumplimiento a la Política Publica Distrital de Servicio a la Ciudadanía</t>
  </si>
  <si>
    <t>Posibilidad de afectación reputacional por dificultades presentadas a los ciudadanos y grupos de interés al acceder a los trámites y servicios de la entidad debido a interrupciones o inadecuada atención en los canales habilitados.</t>
  </si>
  <si>
    <t>Este proceso inicia con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</si>
  <si>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Reputacional</t>
  </si>
  <si>
    <t>Dificultades presentadas a los ciudadanos y grupos de interés al acceder a los trámites y servicios de la entidad.</t>
  </si>
  <si>
    <t>Interrupciones o inadecuada atención en los canales habilitados.</t>
  </si>
  <si>
    <t>Usuarios, productos y prácticas</t>
  </si>
  <si>
    <t>Alto</t>
  </si>
  <si>
    <t>Reducir: Mitigar Reducir: Transferir</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</si>
  <si>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</si>
  <si>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Manual</t>
  </si>
  <si>
    <t>Documentado</t>
  </si>
  <si>
    <t>Continua</t>
  </si>
  <si>
    <t>Con registro</t>
  </si>
  <si>
    <t>Fecha:</t>
  </si>
  <si>
    <t>Media</t>
  </si>
  <si>
    <t>Acciones para Abordar Riesgos-413</t>
  </si>
  <si>
    <t>Resultado:</t>
  </si>
  <si>
    <t xml:space="preserve">Durante el segundo cuatrimestre de 2022, se realizaron los controles pertinentes a este riesgo, cada vez que un ciudadano requirió atención en cualquiera de los canales habilitados, el agente de Servicio a la Ciudadanía realiza la atención pertinente y esta es registrada en el formato PA09-PR04-F1 Formato registro y control del servicio de la SDA, y adicionalmente se divulgó y socializó con los ciudadanos atendidos, cado uno de los puntos de atención, así como las líneas de canal telefónico y correo de atención al ciudadano para la atención virtual,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 </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</si>
  <si>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se muestra que efectivamente se ejecuta como está definido en el riesgo ya que se generaron los certificados de confiabilidad mensual de la Guía de Trámites y Servicios, con el fin de garantizar que la información ahí contenida actualizada adicionalmente, en el documento “PA09-PR04-F1 Formato registro y control del servicio de la SDA” se consigna la información brindada al solicitante frente a los otros canales de atención con lo que cuenta la entidad y mediante los cuales puede acceder a los trámites y servicios de la misma en caso de que uno de los canales presente posibles interrupciones, en la revisión de los adjuntos, se evidencia que estos coindicen con las establecidas en los criterios del control, quedando pendiente los formatos de registro y control del servicio de la SDA correspondientes al mes de agosto debido a que este mes no ha finalizado, estos adjuntos reflejan la efectiva ejecución del mismo, de la misma manera no se evidencia la materialización del riesgo en el segundo cuatrimestre.</t>
  </si>
  <si>
    <t>El riesgo identificado es pertinente a la naturaleza y objetivo del proceso. El control propuesto para el riesgo se encuentra bien diseñado al cumplir las características y atributos. Se aportaron evidencias, en Isolucion en el siguiente link: https://isolucion.ambientebogota.gov.co/Isolucionsda/RiesgosDafpV5/RiesgosDafpV5.aspx?IdRiesgo=Mzc3&amp;TipoModulo=Mw==#, con lo que se observó que mensualmente la SDA emite certificados de confiablidad en donde entre otras cosas actualiza las líneas móviles y certifica que la información publicada en la guía de trámites y servicios y del mapa callejero, se encuentra actualizados.</t>
  </si>
  <si>
    <t>Usuario:</t>
  </si>
  <si>
    <t xml:space="preserve">María Alejandra Franco Reyes </t>
  </si>
  <si>
    <t>Administrador1</t>
  </si>
  <si>
    <t>Sara Stella Moyano</t>
  </si>
  <si>
    <t>Plan de contingencia-Riesgos DAFP-1011</t>
  </si>
  <si>
    <t>Posibilidad de afectación reputacional por emisión de respuestas inoportunas desde las áreas competentes debido a retrasos en la radicación, asignación y seguimiento de las PQRS ingresadas a través de los diferentes canales de atención habilitados.</t>
  </si>
  <si>
    <t>Reputacional.</t>
  </si>
  <si>
    <t>Emisión de respuestas inoportunas desde las áreas competentes.</t>
  </si>
  <si>
    <t>Retrasos en la radicación, asignación y seguimiento de las PQRS ingresadas a través de los diferentes canales de atención habilitados.</t>
  </si>
  <si>
    <t>Mayor</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</si>
  <si>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</si>
  <si>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Baja</t>
  </si>
  <si>
    <t>Acciones para Abordar Riesgos-414</t>
  </si>
  <si>
    <t xml:space="preserve">Seguimiento Controles: Durante el segundo cuatrimestre de 2022, se realizó la radicación del 100 por ciento de PQRS ingresadas a la entidad en el sistema de información Forest, así, en mayo 1989, en junio 1854, en julio 1749, y en agosto a la fecha no se tiene su totalidad debido a que el cierre se general con corte a 31 de agosto 1770 para un total de 5592 a corte de julio, las cuales a su vez fueron redireccionadas a las áreas o procesos competentes para su respectivo trámite, las cuales quedaron asignadas el mismo día de su radicación. Así mismo, se realizaron las alarmas semanales, las cuales fueron enviados a los líderes y enlaces de PQRF de los diferentes procesos, con el propósito de minimizar las respuestas fuera de término expedidas por la Entidad. De acuerdo a lo anterior, se realizó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De acuerdo a lo anteriormente expuesto se evidencia que el riesgo no fue materializado. Evidencia controles: Seguimiento y alarmas semanales </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</si>
  <si>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muestra que efectivamente se aplica como está establecido en el control ya que se radica y asigna inmediatamente las PQRS recibidas, así mismo se remite una alerta preventiva e informativa vía correo electrónico con la información de las solicitudes pendientes por tramitar y se presenta un informe mes vencido sobre la gestión de las PQRS que muestra el porcentaje de cumplimiento, adicionalmente en el monitoreo de segunda línea de defensa se revisan que las evidencias adjuntas en el seguimiento de este control quedando pendiente el número de las PQR´S ingresadas durante el mes de agosto debido a que este mes no ha finalizado, estos adjuntos reflejan la efectiva ejecución del mismo, de la misma manera no se evidencia la materialización del riesgo en el segundo cuatrimestre.</t>
  </si>
  <si>
    <t xml:space="preserve">El riesgo identificado es pertinente a la naturaleza y objetivo del proceso. Los controles propuestos para el riesgo se encuentra bien diseñados al cumplir las características y atributos. Se aportaron evidencias, en el siguiente link: https://isolucion.ambientebogota.gov.co/Isolucionsda/RiesgosDafpV5/RiesgosDafpV5.aspx?IdRiesgo=Mzc4&amp;TipoModulo=Mw==#. Se observó que diariamente la Subsecretaria General está radicando las PQRs recibidas en Forest y anexa el registro debidamente identificado con número de recibido, realiza seguimientos y comunica alarmas por Forest o correo electrónico. Así mismo, se observó que se hace seguimiento a dichas radicaciones y se efectúan correcciones en caso de ser necesario. </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</si>
  <si>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</si>
  <si>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Plan de contingencia-Riesgos DAFP-1012</t>
  </si>
  <si>
    <t>Seguimiento control: Durante el segundo cuatrimestre de 2022, el profesional apoyo a la coordinación realizó el monitoreo de la radicación y la asignación realizada por todos los agentes de servicio a las PQRS ingresas en la entidad, este cuadro es diligenciado diariamente para evitar la materialización del riesgo, ya que si se encuentra alguna anomalía esta es corregida inmediatamente evitando retraso en la radicación y asignación de las PQRS, de esta manera se da cumplimiento a los controles y se evidencia que el riesgo no fue materializado. Evidencias: Cuadro de gestión.</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</si>
  <si>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se muestra que efectivamente se aplica como está establecido en el control ya que se monitorea la radicación y la asignación realizada por los agentes de servicio a las PQRS recibidas mediante un cuadro de gestión el cual es diligenciado diariamente con la validación de asignación y corrección a radicaciones realizadas, adicionalmente en el monitoreo de segunda línea de defensa se revisa que las evidencias adjuntas en el seguimiento de este control y estas reflejan la efectiva ejecución del mismo, de la misma manera no se evidencia la materialización del riesgo en el cuatrimestre del monitoreo.</t>
  </si>
  <si>
    <t xml:space="preserve">El riesgo identificado es pertinente a la naturaleza y objetivo del proceso. Los controles propuestos para el riesgo se encuentra bien diseñados al cumplir las características y atributos. Se aportaron evidencias, en el siguiente link: https://isolucion.ambientebogota.gov.co/Isolucionsda/RiesgosDafpV5/RiesgosDafpV5.aspx?IdRiesgo=Mzc4&amp;TipoModulo=Mw==#. Se observó que diariamente la Subsecretaria General está radicando las PQRs recibidas en Forest y anexa el registro debidamente identificado con número de recibido, realiza seguimientos y comunica alarmas por Forest o correo electrónico. Así mismo, se observó que se hace seguimiento a dichas radicaciones y se efectúan correcciones en caso de ser necesario </t>
  </si>
  <si>
    <t>SIG 2019</t>
  </si>
  <si>
    <t>SISTEMA INTEGRADO DE GESTIÓN (2019)</t>
  </si>
  <si>
    <t>Coordinar el Sistema Integrado de Gestión SIG-MIPG de la Secretaría Distrital de Ambiente a través de la definición de lineamientos y asesoría para la implementación, seguimiento y mejora del SIG-MIPG, en cumplimiento de los objetivos institucionales, la integridad del sistema, la cultura del autocontrol y la autoevaluación de la gestión de manera permanente.</t>
  </si>
  <si>
    <t>Posibilidad de afectación reputacional debido a la desarticulación, inoportunidad y desacierto en la implementación de lineamientos e instrumentos asociados al sistema por desconocimiento de la normativa vigente, objetivos y metas institucionales relacionadas con la implementación, monitoreo y mejora del SIG-MIPG.</t>
  </si>
  <si>
    <t>Inicia con la identificación de necesidades del SIG-MIPG, continúa con la coordinación y ejecución de actividades para la implementación, sostenibilidad y seguimiento del SIG-MIPG, termina con la identificación de acciones para mejorar el desempeño del proceso SIG.</t>
  </si>
  <si>
    <t>Desarticulación, inoportunidad y desacierto en la implementación de lineamientos e instrumentos asociados al sistema.</t>
  </si>
  <si>
    <t>Desconocimiento de la normativa vigente, objetivos y metas institucionales relacionadas con la implementación, monitoreo y mejora del SIG-MIPG.</t>
  </si>
  <si>
    <t>Ejecución y administración de procesos</t>
  </si>
  <si>
    <t>Menor</t>
  </si>
  <si>
    <t>El enlace SIG del proceso, verifica las novedades de la normativa relacionada con la implementación, monitoreo y mejora del SIG-MIPG a través de la consulta en las páginas web del Departamento Administrativo de la Función Publica y la Secretaria General de la Alcaldía Mayor de Bogotá y en caso de encontrar novedades, se realiza la actualización del normograma correspondiente.</t>
  </si>
  <si>
    <t>Acciones para Abordar Riesgos-415</t>
  </si>
  <si>
    <t xml:space="preserve">Acción: Para este segundo cuatrimestre del presente año, se verificó la implementación de los lineamientos e instrumentos con la aprobación de la actualización documental para dada uno de los procesos de la SDA a fin de evidenciar su completa aplicación. Los soportes con los radicados se encuentran a continuación; Mayo: 2022IE104556, 2022IE104564, 2022IE114389, 2022IE114343, 2022IE119600, 2022IE119598, 2022IE119602, 2022IE119594, 2022IE130184, 2022IE130181. Junio: 2022IE147780, 2022IE142314, 2022IE154432, 2022EE161583. Julio: 2022IE167606, 2022IE163205, 2022IE172300, 2022IE172298, 2022IE172303, 2022IE190738, 2022IE189166. Agosto: 2022IE195067, 2022IE199711, 2022IE216732. Con lo anterior, se indica que la actualización documental se puede evidenciar en la página de ISOLUCION https://isolucion.ambientebogota.gov.co/Isolucionsda/PaginaLogin.aspx en la pestaña documentación y manejo de documentos. Control 1: Conforme a las necesidades y sugerencias de parte de la Subsecretaría General, específicamente del área de Sistema Integrado de Gestión, se empezó a implementar un archivo en formato excel sobre la consulta de la actualización de la normatividad referente al Sistema Integrado de Gestión (SIG) y al Modelo Integrado de Planeación y Gestión (MIPG) en las páginas: https://www.alcaldiabogota.gov.co/sisjur/index.jsp y https://boletinlegal.ambientebogota.gov.co/. La consulta se realiza semanalmente, pero según soportes y evidencias de la subdirección, se envía de manera mensual. Para lo anterior, se deja archivo avalado para plasmar dicha consulta. </t>
  </si>
  <si>
    <t xml:space="preserve">Seguimiento segunda línea de defensa 2do cuatrimestre 2022: Teniendo en cuenta lo reportado por la primera línea de defensa, se evidencia la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se muestra que se ejecuta parcialmente ya que en las evidencias adjuntas no se encuentra la consulta realizada para el mes de agosto en las páginas web, por lo anterior, se solicita en el próximo reporte adjuntar lo correspondiente a este mes además de las consultas realizadas en los meses restantes de esta vigencia, adicionalmente no se evidencia la consulta realizada en la página web del Departamento Administrativo de la Función Pública-DAFP como está establecido en el control, por lo que se solicita completar estas consultas para el siguiente reporte. Es importante anotar que la primera línea no menciona en el reporte si el riesgo se materializó o no, elemento importante dentro del reporte que se recomienda siempre incluir. Por otra parte, en el reporte realizado por la primera línea de defensa, se evidencia que en este campo se registró lo relacionado con el plan de manejo de riesgos (acción para abordar riesgos), este campo no es el indicado para este reporte, por lo tanto se solicita en el siguiente reporte, registrar esta acción en el lugar que corresponde. </t>
  </si>
  <si>
    <t>La primera línea de defensa, en su argumentación, indicó que "se verificó la implementación de los lineamientos e instrumentos con la aprobación de la actualización documental para dada uno de los procesos de la SDA a fin de evidenciar su completa aplicación", no obstante, la lectura del control no hace referencia a la implementación de este tipo de mecanismos, sino más bien, a la identificación de novedades normativas asociadas al SIG-MIPG, por lo que se recomienda independizar como control las aprobaciones que se hagan dentro del SIG de la SDA a raíz de los cambios que los procesos apliquen dentro de su operación. De otra parte, la primera línea de defensa afirmó que: "(...) se empezó a implementar un archivo en formato excel sobre la consulta de la actualización de la normatividad referente al Sistema Integrado de Gestión (SIG) y al Modelo Integrado de Planeación y Gestión (MIPG) en las páginas: https://www.alcaldiabogota.gov.co/sisjur/index.jsp y https://boletinlegal.ambientebogota.gov.co/. La consulta se realiza semanalmente, pero según soportes y evidencias de la subdirección, se envía de manera mensual. Para lo anterior, se deja archivo avalado para plasmar dicha consulta". No es posible determinar a partir de cuándo se comenzó a emplear este seguimiento, no obstante, el análisis permite concluir razonablemente que se dió a partir de finales de junio. Sin perjuicio de esto, se observó que el archivo validó el rango entre junio 27 al 1 de julio, y del 4 al 29 de julio, de lo cual se concluye razonablemente que en mayo no se hizo ninguna indagación en páginas web, desde 1 al 26 de junio tampoco se identificó, así como tampoco en agosto, dejando descubierto el control estos periodos del cuatrimestre. Existe también debilidad del control, toda vez que no hay una instancia adicional que valide la labor del Profesional SIG. Finalmente, se recomienda fortalecer el control de actualizaciones normativas a partir de la pertinencia de suscripción a motores legales de actualización (ej: Legis), o realizar consensos con el DAFP para que cualquier novedad de MIPG sea informada por medio de correo electrónico a las Entidades. De esta manera, se evita el riesgo de fallas en la búsqueda o consulta por parte del profesional SIG.</t>
  </si>
  <si>
    <t>Daniel Alberto Vega Ochoa</t>
  </si>
  <si>
    <t>Carlos Eduardo Buitrago Cano</t>
  </si>
  <si>
    <t>Los profesionales del equipo SIG verifican la correcta implementación de lineamientos e instrumentos relacionados al SIG-MIPG a través de monitoreos periódicos por proceso.</t>
  </si>
  <si>
    <t>Plan de contingencia-Riesgos DAFP-1013</t>
  </si>
  <si>
    <t xml:space="preserve">Control 2: El segundo control se ejecutó a través de la socialización de metas, objetivos, normativa y lineamientos relacionados con la implementación, seguimiento y mejora del SIG-MIPG, articulándolos y presentándolos oportunamente a las partes interesadas. Con lo anterior, se permite mencionar que se realizó socialización de los resultados del Formulario Único del Reporte a la Gestión – FURAG, también se presentó y aprobó el Plan de Adecuación y Sostenibilidad del MIPG para el 2022. Se realizó el reporte del primer cuatrimestre al monitoreo de mapa de riesgos de la SDA, nuevamente se realiza capacitación en lo referente a las Salidas No Conformes en su anexo 1 y 3. Se realizó socialización del Procedimiento: Operación del Modelo Integrado de Planeación y Gestión – MIPG y Procedimiento: Elaboración, actualización y control de la documentación del Sistema Integrado de Gestión. Control 3: La verificación para la ejecución de este control se realizó mediante la correcta verificación de la implementación de los lineamientos e instrumentos del SIG-MIPG y su revisión documental, a través de correos electrónicos y mesas de trabajo, para lo anterior, se adjuntan correos y actas de reunión por proceso y a su vez por mes. </t>
  </si>
  <si>
    <t>Seguimiento segunda línea de defensa 2do cuatrimestre 2022: El segundo control establecido para este riesgo, se refiera a la correcta verificación e implementación de lineamientos e instrumentos relacionados al SIG-MIPG a través de monitoreos periódicos por proceso, el reporte realizado por la primera línea de defensa habla de socializaciones realizadas más no de la verificación de la implementación de lineamientos, por lo anterior, no se evidencia la correcta implementación del control, adicionalmente, es importante anotar que la primera línea no menciona en el reporte si el riesgo se materializó o no, elemento importante dentro del reporte que se recomienda siempre incluir. Por otra parte, el reporte realizado por la primera línea de defensa, contiene la descripción de la ejecución de un tercer control, control que no existe en el mapa de riesgos del proceso Sistema Integrado de Gestión, por tanto se solicita dar claridad frente a este reporte, teniendo en cuenta que el primer control fue ejecutado parcialmente y este segundo control no se ejecutó, desde la segunda línea de defensa no es posible determinar si el riesgo se materializó o no. Se solicita tener en cuenta las observaciones consignadas para los dos controles, de tal manera que el siguiente monitoreo se realice de manera completa adjuntando las evidencias correspondientes.</t>
  </si>
  <si>
    <t>El diseño del control tiene debilidades, dado que emplea el adjetivo "correcta" para calificar la implementación de los lineamientos e instrumentos del SIG-MIPG, no pudiendo establecerse qué se constituye como "correcto", por lo que se insta a replantear la redacción. Al margen de lo anterior, no se indica la frecuencia con la que se efectúan los monitoreos. La Primera Linea de Defensa en su argumentación incluye "sub-controles" que no están documentados en ISOLUCION (control 2 y control 3). Lo que primera línea de defensa denomina "Control 1" hace referencia a "socialización de metas, objetivos, normativa y lineamientos relacionados con la implementación, seguimiento y mejora del SIG-MIPG, articulándolos y presentándolos oportunamente a las partes interesadas. (...)". En esta instancia, cabe recalcar que socializar es una actividad, más no un control, y que el hecho de hacerlo no mitiga riesgos asociados a inadecuada implementación de lineamientos. Respecto al "Control 3", redunda nuevamente en la inadecuada redacción del control mentada previamente, y primera linea de defensa sustenta que lo acredita con las actas de reuniones y correos electrónicos, más no se haya un criterio que indique bajo qué esquemas se están realizando validaciones o revisiones. La evidencia da cuenta de actividades, más no de controles.</t>
  </si>
  <si>
    <t>GAd. 2019</t>
  </si>
  <si>
    <t>GESTIÓN ADMINISTRATIVA (2019)</t>
  </si>
  <si>
    <t>Garantizar una gestión administrativa, eficiente, eficaz y de calidad a través de la ejecución del presupuesto asignado, desarrollando los planes y programas ambientales institucionales y de apoyo mediante la gestión de elementos de consumo y devolutivos manejados desde almacén y administración de transportes incluido el mantenimiento vehicular, con el fin de apoyar el funcionamiento y cumplimiento de la misión institucional de la Secretaría Distrital de Ambiente para la vigencia.</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</si>
  <si>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</si>
  <si>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Aplica para todos los procesos, inicia con la identificación de la necesidad de elementos, bienes o servicios y continuando con la gestión para la adquisición y mantenimiento en general y finaliza con la prestación a satisfacción del bien o servicio requeridos por los procesos.</t>
  </si>
  <si>
    <t>Económico y Reputacional</t>
  </si>
  <si>
    <t>Derrame de sustancias con características de peligrosidad por la Inadecuada manipulación de contenedores o recipientes en áreas de trabajo.</t>
  </si>
  <si>
    <t>Desconocimiento de los procedimientos e inasistencia a las capacitaciones, del personal que manipula sustancias químicas.</t>
  </si>
  <si>
    <t>Leve</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</si>
  <si>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</si>
  <si>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Bajo</t>
  </si>
  <si>
    <t>Aceptar</t>
  </si>
  <si>
    <t>Plan de contingencia-Riesgos DAFP-1018</t>
  </si>
  <si>
    <t xml:space="preserve">Seguimiento Primera línea de Defensa Las acciones establecidas para este riesgo se cumplieron en el primer cuatrimestre, no obstante se continua con los procesos de capacitación relacionados con la gestión de residuos peligrosos a funcionarios y contratistas de la entidad, por lo que para el presente cuatrimestre se realizaron 3 capacitaciones adicionales a las diferentes dependencias en temas PIGA y gestión de Residuos, dentro de las cuales se instruyó a los colaboradores que transportan sustancias químicas, en las buenas prácticas y el procedimiento establecido para la gestión de residuos, donde se establecen las condiciones para la manipulación y el transporte de los residuos peligrosos. Estas capacitaciones se realizaron los días 24 y 25 de mayo de 2022 en 4 grupos. El total de asistentes fue 410 asistentes. La citación a esta capacitación se realizó mediante el radicado # 2022IE104458, se adjunta como evidencias las memorias, listados de asistencias, invitación. Este riesgo no se evidencia materializado. </t>
  </si>
  <si>
    <t xml:space="preserve">Seguimiento segunda línea de defensa 2do cuatrimestre: Se evidencia que el control cumple con la estructura para la descripción del control descrito en la guía del DAFP en su versión 5, lo que conlleva a minimizar la materialización del riesgo, dentro de las evidencias se pueden identificar las presentaciones donde dentro de los temas tratados se toca el tema de residuos peligrosos – RESPEL, Comunicación oficial interna convocando a la socialización del Plan Institucional de Gestión Ambiental – PIGA para el mes de mayo, correo institucional donde son compartidas las memorias de la capacitación y los listados de asistencia, se logra identificar una alta participación de servidores, este riesgo no se reporta ni se identifica materializado. </t>
  </si>
  <si>
    <t xml:space="preserve">El riesgo identificado es pertinente a la naturaleza y objetivo del proceso. El control propuesto para el riesgo se encuentra bien diseñado al cumplir las características y atributos. Se aportaron evidencias, en Isolucion: https://isolucion.ambientebogota.gov.co/Isolucionsda/RiesgosDafpV5/RiesgosDafpV5.aspx?IdRiesgo=Mzgw&amp;TipoModulo=Mw==#/collapseSix, con lo que se pudo establecer que se aplicó el control en cuanto a capacitación ya que se efectuó convocatoria a capacitación durante el segundo cuatrimestre, mediante el radicado forest 2022IE104458 del 4/05/2022 para socialización del Plan institucional ambiental PIGA, la cual fue realizada los días 17, 24 y 27 de mayo al personal de la Secretaría en 4 grupos separados, así mismo, se pudo identificar, en las presentaciones, que el tema de residuos peligrosos – RESPEL, fue incluido. No se encontraron evidencias relacionadas con socialización de los procedimientos asociados a la Gestión de residuos. Con las evidencias aportadas, no se observó la materialización del riesgo. El riesgo no tiene implementadas acciones. Se recomienda establecer el plan de manejo y la estrategia para combatir el riesgo residual. </t>
  </si>
  <si>
    <t>Deisy Soler Durán</t>
  </si>
  <si>
    <t>Juan Carlos Ortíz Rincón</t>
  </si>
  <si>
    <t>GCnt. 2019</t>
  </si>
  <si>
    <t>GESTIÓN CONTRACTUAL (2019)</t>
  </si>
  <si>
    <t>Desarrollar las etapas de contratación de bienes; obras o servicios; a través de la suscripción de contratos y convenios; con el fin de satisfacer las necesidades de los procesos; en cumplimiento de las metas del plan anual de adquisiciones y los objetivos estratégicos de la SDA, durante la vigencia.</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</si>
  <si>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</si>
  <si>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Aplica a todos los procesos que requieran el apoyo para la satisfacción de las necesidades propias de cada uno; a través de la celebración de contratos o convenios; para obtener servicios; obras o bienes; los cuales se adelantan mediante la modalidad correspondiente; continuando las etapas precontractuales; contractual y postcontractual; y finaliza con la liquidación de los contratos.</t>
  </si>
  <si>
    <t>Realizar la selección de contratistas que no cuenten con las capacidades técnicas, financieras y jurídicas necesarias para la ejecución de un contrato y/o convenio.</t>
  </si>
  <si>
    <t>Desconocimiento o falta de aplicación de los procedimientos establecidos.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</si>
  <si>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del subdirector(a) Contractual, quien verificará conforme a la documentación que se adjunta. Si se detecta alguna inconsistencia, el trámite debe ser devuelto al abogado para que este a su vez lo remita al proceso de origen el cual debe realizar las correcciones del caso.</t>
  </si>
  <si>
    <t>Acciones para Abordar Riesgos-416</t>
  </si>
  <si>
    <t xml:space="preserve">Seguimiento Primera línea de Defensa En el mes de junio se presentó el proceso precontractual equipos de medición de presión sonora, el cual fue devuelto los estudios previos para ajustes, así como la Ficha Técnica y Estudio de Mercado. En el mes de julio se presentó el proceso precontractual de Dotación, el cual fue devuelto por parte de la Subdirección Contractual para ajustes los estudios previos. Así como el proceso de mantenimiento a procesos de restauración (obra), devuelto para ajustes generales. En el mes de agosto se presentó subasta SWITCHES, el cual fue devuelto para ajustes de los aspectos económicos y financieros. Así como el proceso de Equipos Áreas Rurales devuelto para ajustes previos. Como evidencia se adjuntan los correos de devolución y estudios previos por parte de los abogados encargados asignados de los diferentes procesos precontractuales. Este riesgo no se evidencia materializado. </t>
  </si>
  <si>
    <t>El seguimiento se realiza dentro de las fechas establecidas y se evidencia el control que realizan los abogados de la Subdirección Contractual a través de los correos, donde se retroalimentan a los encargados de los procesos precontractuales, en la formulación de los estudios previos.</t>
  </si>
  <si>
    <t xml:space="preserve">Se evidenció que el control lo realizan los abogados de la Subdirección Contractual por medio de correos institucionales, donde se devuelve y retroalimenta por alguna inconsistencia al proceso que originó los estudios previos, razón por la cual no se ha materializado el riesgo como lo señala la Primera Línea de Defensa. Los 5 casos aportados fueron revisados y corresponden a correos de fechas 7 y de junio, 11 de julio, 26 de agosto y 19 de julio sobre temas de equipos de medición sonora, dotación, mantenimiento , equipos de áreas rurales y mantenimiento a procesos de restauración </t>
  </si>
  <si>
    <t>Mónica Ceferino Giraldo</t>
  </si>
  <si>
    <t>Irelva Canosa Suarez</t>
  </si>
  <si>
    <t>Plan de contingencia-Riesgos DAFP-1014</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</si>
  <si>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</si>
  <si>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Falencia en la estructuración de los documentos que conforman el proceso de selección (Licitación pública, selección abreviada, concurso de méritos, contratación directa y mínima cuantía).</t>
  </si>
  <si>
    <t>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</si>
  <si>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</si>
  <si>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Acciones para Abordar Riesgos-417</t>
  </si>
  <si>
    <t xml:space="preserve">Seguimiento Primera línea de Defensa En el mes de junio se presentó el proceso precontractual equipos de medición de presión sonora, el cual fue devuelto los estudios previos para ajustes, así como la Ficha Técnica y Estudio de Mercado. En el mes de julio se presentó el proceso precontractual de Dotación, el cual fue devuelto por parte de la Subdirección Contractual para ajustes los estudios previos. Así como el proceso de mantenimiento a procesos de restauración (obra), devuelto para ajustes generales. En el mes de agosto se presentó subasta SWITCHES, el cual fue devuelto para ajustes de los aspectos económicos y financieros. Así como el proceso de Equipos Áreas Rurales devuelto para ajustes previos. Como evidencia se adjuntan el registro de los procesos en SIPSE. Este riesgo no se evidencia materializado. </t>
  </si>
  <si>
    <t>El seguimiento se realiza dentro de las fechas establecidas y se evidencia el control que realizan los abogados de la Subdirección Contractual a través de los correos y reportes del SIPSE. Sin embargo, los anexos son los mismos en los dos riesgos del Gestión Contractual; por lo tanto, se recomienda generar evidencias que diferencien uno del otro.</t>
  </si>
  <si>
    <t>Se recomienda estudiar la posibilidad de unir ambos riesgos de gestión contractual en uno, debido a que son muy parecidos y el avance y evidencias son las mismas</t>
  </si>
  <si>
    <t>Plan de contingencia-Riesgos DAFP-1015</t>
  </si>
  <si>
    <t>GF 2019</t>
  </si>
  <si>
    <t>GESTIÓN FINANCIERA (2019)</t>
  </si>
  <si>
    <t>Controlar adecuadamente la ejecución presupuestal según las normas legales vigentes, registrando los compromisos y tramitando los pagos de las obligaciones contraídas, conforme a los soportes recibidos, para reflejar la situación financiera y económica a través de los estados contables y reportándolos oportunamente a las instancias requeridas.</t>
  </si>
  <si>
    <t>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t>
  </si>
  <si>
    <t>Inicia con la recepción de los requerimientos de los usuarios internos y externos, involucra actividades presupuestales, de pago y contables y finaliza con la emisión de reportes de estados financieros (estado de situación financiera, estado de resultados y estado de cambios en la situación financiera) y reportes de ejecuciones presupuestales de vigencia y reservas, Plan Anual Mensualizado de Caja - PAC y pasivos exigibles.</t>
  </si>
  <si>
    <t>No detectar errores que afecten materialmente la presentación de los Estados Financieros, al momento de validar los hechos económicos sociales y ambientales previo al cierre contable.</t>
  </si>
  <si>
    <t>Error en el contenido de los documentos fuente, fallas involuntarias en la digitación, omisión en la aplicación de la normatividad y los lineamientos vigentes; lo que produce reportes con información no idónea.</t>
  </si>
  <si>
    <t>El profesional responsable previo a diligenciar los formatos de reporte de información financiera y el conjunto de estados financieros; analiza, revisa y valida la información reportada para el cierre contable.</t>
  </si>
  <si>
    <t>Sin registro</t>
  </si>
  <si>
    <t>Acciones para Abordar Riesgos-418</t>
  </si>
  <si>
    <t>Reporte al seguimiento de controles para la administración de riesgos realizado por Daniel González. El profesional de la Subdirección Financiera realizó las revisiones periódicas y elaboró las conciliaciones de la información contable para hacer el seguimiento a la información reportada, para esta actividad la Dirección de Gestión Corporativa remitió, el 3 de mayo de 2022 el informe de cierre almacén de abril 2022 con el radicado 2022IE103224, el 9 de junio de 2022 el informe de cierre almacén de mayo 2022 con el radicado 2022IE140526, el 8 de julio de 2022 el informe de cierre almacén de junio 2022 con el radicado 2022IE169674, el 3 de agosto de 2022 el informe de cierre almacén de julio 2022 con el radicado 2022IE197557, además de la información contable que la entidad genera.</t>
  </si>
  <si>
    <t xml:space="preserve">El seguimiento se realiza dentro de las fechas establecidas y los anexos soportan los cierres de almacen DGC de los meses de abril a julio de 2022, de igual forma las conciliaciones que realiza el profesional de la Subdirección Financiera para hacer el seguimiento a la información reportada. </t>
  </si>
  <si>
    <t xml:space="preserve">El riesgo identificado es pertinente a la naturaleza y objetivo del proceso. El control propuesto para el riesgo se encuentra bien diseñado al cumplir las características y atributos. No se pudo establecer que se aplica el control para mitigar o reducir la materialización del riesgo, tal como se planteó, por cuanto no se publicaron en isolucion las evidencias del segundo cuatrimestre, que demuestren que el profesional responsable, previamente al diligenciamiento de los formatos de reporte de la información financiera, realizó el análisis, revisión y validación de la información reportada para el cierre contable correspondiente. (https://isolucion.ambientebogota.gov.co/Isolucionsda/RiesgosDafpV5/RiesgosDafpV5.aspx?IdRiesgo=Mzgz&amp;TipoModulo=Mw==#/collapseSix). Se recomienda incluir en el drive las evidencias que demuestren que se valida la información contable mensualmente, se verifican los saldos y depura la información contable y financiera previamente a la preparación, revisión y aprobación de los Estados Financieros. </t>
  </si>
  <si>
    <t>Daniel Fernando González Gómez</t>
  </si>
  <si>
    <t>El profesional responsable de validar la información contable revisa que la información diligenciada en los formatos de reporte de información financiera y el conjunto de estados financieros, sea la correcta para generar los estados financieros en el sistema de consolidación de la Dirección Distrital de Contabilidad, en caso de generarse un error, el sistema genera las alertas y el profesional responsable de validar la información lo devuelve al profesional que carga la información para que revise los soportes, y haga los ajustes y correcciones pertinentes; y se vuelve a validar hasta que el sistema genere el reporte exitoso de los estados financieros.</t>
  </si>
  <si>
    <t>Correctivo</t>
  </si>
  <si>
    <t>Plan de contingencia-Riesgos DAFP-1016</t>
  </si>
  <si>
    <t>Reporte al seguimiento de controles para la administración de riesgos realizado por Daniel González. El profesional de la Subdirección Financiera validó la información contable y generó los estados financieros en el sistema de consolidación de la Dirección Distrital de Contabilidad y el sistema generó el reporte exitoso de la información contable para los formularios saldos y movimientos (001), y recíprocas (002), COVID – saldos y movimientos, y recíprocas, CGN2016_03 variaciones trimestrales significativas, conciliación SIPROJ, SGR regalías, estado de situación financiera, estado de resultados . Esta información se cargó el 12 de julio de 2022 y corresponde al cierre contable del periodo del 1 de abril al 30 de junio de 2022, el próximo cargue de información se deberá realizar en el mes de octubre de 2022, esta información se reporta de forma trimestral.</t>
  </si>
  <si>
    <t>El seguimiento se realiza dentro de las fechas establecidas y se evidencia que el sistema genera las alertas en caso de presentar errores en la información financiera y el conjunto de estados financieros, las cuales fueron subsanadas por parte del profesional responsable hasta generar el cargue exitoso.</t>
  </si>
  <si>
    <t>Se pudo observar que para el segundo cuatrimestre se validó la información en el aplicativo dispuesto por la Dirección Distrital de Contabilidad de la SHD, generando las correcciones y ajustes a lugar y obtener una validación exitosa, con lo cual se concluye que el riesgo no se materializó.</t>
  </si>
  <si>
    <t>Posibilidad de afectación económica por error en el cargue de los conceptos presupuestales en las plantillas dispuestas por SDH, en la proyección del PAA de cada área; al no homologar los conceptos presupuestales conforme a los lineamientos de la (SDH).</t>
  </si>
  <si>
    <t>Económico</t>
  </si>
  <si>
    <t>Error en el cargue de los conceptos presupuestales en las plantillas dispuestas por SDH, en la proyección del PAA de cada área.</t>
  </si>
  <si>
    <t>No homologar los conceptos presupuestales conforme a los lineamientos de la (SDH).</t>
  </si>
  <si>
    <t>Muy Baja</t>
  </si>
  <si>
    <t>El responsable del presupuesto valida la información de la vigencia cargada por el profesional antes de la trasmisión PAA a la SDH, verificando en un archivo en excel cada uno de los componentes y la adecuada asignación presupuestal, como evidencia queda la plantilla diligenciada.</t>
  </si>
  <si>
    <t>Plan de contingencia-Riesgos DAFP-1017</t>
  </si>
  <si>
    <t>Reporte al seguimiento de acciones para abordar riesgos realizado por Daniel González. No se materializó el riesgo El profesional de presupuesto, validó la información antes de iniciar la vigencia y constató que la asociación de POSPRES es correcta, realiza la transmisión de la información a la Secretaría Distrital de Hacienda, como evidencia está el reporte Excel de la asignación presupuestal del 1 de enero del 2022 En el desarrollo de las ejecuciones presupuestales de los proyectos y de funcionamiento durante la vigencia se presentan ajustes y modificaciones que se realizan desde la Subdirección de Proyectos y Cooperación Internacional para inversión o desde la Subdirección Financiera para funcionamiento, en estas situaciones el profesional de presupuesto realiza la validación para asociar o crear los POSPRES adecuados para los ajustes o modificaciones que se requieran, se deja como evidencia las comunicaciones por correo electrónico de las solicitudes.</t>
  </si>
  <si>
    <t>El seguimiento se realiza dentro de las fechas establecidas y como el control esta para realizarse al inicio de la vigencia se evidencia el Soporte de la asignación de POSPRES de enero de 2022; igualmente los correos con las solicitudes de modificación de POSPRES de la Subdirección de Proyectos y Cooperación Internacional y la Dirección de Gestión Corporativa y el control que se realiza desde la Subdirección Financiera.</t>
  </si>
  <si>
    <t xml:space="preserve">El riesgo identificado es pertinente a la naturaleza y objetivo del proceso. El control propuesto para el riesgo se encuentra bien diseñado al cumplir las características y atributos. No se pudo establecer que se aplica el control, para mitigar o reducir el riesgo, tal como está planteado, por cuanto no se publicaron en Isolucion las evidencias del segundo cuatrimestre que demostraran que el responsable del presupuesto validó la información de la vigencia cargada por el profesional antes de la trasmisión a la SDH, verificando en un archivo en Excel cada uno de los componentes y la adecuada asignación presupuestal. En este link https://isolucion.ambientebogota.gov.co/Isolucionsda/RiesgosDafpV5/RiesgosDafpV5.aspx?IdRiesgo=Mzg0&amp;TipoModulo=Mw==#/collapseSix, se encontró que las áreas cruzan correos para verificar la creación, utilización y homologación de los conceptos presupuestales establecidos por la SDH (posiciones presupuestarias). El plan de manejo no tiene acción establecida. </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</si>
  <si>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</si>
  <si>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Económico y Reputacional.</t>
  </si>
  <si>
    <t>Derrame de sustancias con carácter de peligrosidad durante el traslado a la sede Administrativa desde las sedes con control operacional al sitio de almacenamiento temporal por el inadecuado alistamiento.</t>
  </si>
  <si>
    <t>Plan de contingencia-Riesgos DAFP-1019</t>
  </si>
  <si>
    <t xml:space="preserve">Seguimiento Primera línea de Defensa Las acciones establecidas para este riesgo se cumplieron en el primer cuatrimestre, no obstante se continua con los procesos de capacitación relacionados con la gestión de residuos peligrosos a funcionarios y contratistas de la entidad, por lo que para el presente cuatrimestre se realizaron 3 capacitaciones adicionales a las diferentes dependencias en temas PIGA y gestión de Residuos, dentro de las cuales se instruyó a los colaboradores que transportan sustancias químicas, en las buenas prácticas y el procedimiento establecido para la gestión de residuos, donde se establecen las condiciones para la manipulación y el transporte de los residuos peligrosos. Estas capacitaciones se realizaron los días 24 y 25 de mayo de 2022 en 4 grupos. El total de asistentes fue 410 asistentes. La citación a esta capacitación se realizó mediante el radicado # 2022IE104458. Este riesgo no se evidencia materializado. Se adjunta evidencias de cumplimiento al control. </t>
  </si>
  <si>
    <t>Seguimiento segunda línea de defensa 2do cuatrimestre: Se evidencia que el control cumple con la estructura para la descripción del control descrito en la guía del DAFP en su versión 5, lo que conlleva a minimizar la materialización del riesgo, dentro de las evidencias se pueden identificar las presentaciones donde dentro de los temas tratados se toca el tema de residuos peligrosos – RESPEL, Comunicación oficial interna convocando a la socialización del Plan Institucional de Gestión Ambiental – PIGA para el mes de mayo, correo institucional donde son compartidas las memorias de la capacitación y los listados de asistencia, se logra identificar una alta participación de servidores, este riesgo no se reporta ni se identifica materializado.</t>
  </si>
  <si>
    <t>Posibilidad de afectación económica por Cambios de un bien o alguno de sus componentes, partes, seriales etc, por el traslado de elementos entre servidores públicos.</t>
  </si>
  <si>
    <t>Cambios de un bien o alguno de sus componentes, partes, seriales etc,</t>
  </si>
  <si>
    <t>Traslado de elementos entre servidores públicos.</t>
  </si>
  <si>
    <t>El Profesional del almacén cada vez que haya un requerimiento de reintegro de los elementos al almacén por parte del funcionario o colaborador, verificará físicamente que los bienes que se entregan cumplan las características e información registrada de los mismos en el software de inventario, donde se describen los componentes, partes, seriales que correspondan con los inicialmente entregados, con la entrega a satisfacción se genera el comprobante de traslado de bienes devolutivos y se actualiza el inventario individual.</t>
  </si>
  <si>
    <t>Plan de contingencia-Riesgos DAFP-1020</t>
  </si>
  <si>
    <t xml:space="preserve">Seguimiento primera línea de defensa En los meses de mayo, junio, julio y agosto de 2022, se efectuaron reintegros de traslado de bienes devolutivos, verificados con observancia de la información registrada en el Software de Inventario como marcas, seriales, referencias y componentes. El formato de comprobante de traslado bienes devolutivos contiene información de la Dependencia que hace la entrega, la Dependencia que recibe, placa, elemento, descripción y la firma del funcionario que entrega, que recibe y el que realiza el registro de los elementos, permitiendo una identificación detallada del bien, la trazabilidad y responsables. Se adjuntan algunos soportes de los comprobantes de traslados de reintegro de los bienes, para lo cual se realiza la verificación por el personal de almacén de los bienes, de acuerdo con las características de los bienes según se registra en el sistema para poder recibirlos. Este riesgo no se evidencia materializado. </t>
  </si>
  <si>
    <t>Seguimiento segunda línea de defensa 2do cuatrimestre: Se evidencia que el control cumple con la estructura para la descripción del control descrito en la guía del DAFP en su versión 5, lo que conlleva a minimizar la materialización del riesgo, dentro de las evidencias se puede identificar algunos formatos comprobantes de traslado de bienes devolutivos generados por el software de uso del almacén correspondientes a los meses de mayo, junio, julio y agosto, donde se identifica el funcionario y la dependencia que entrega y quien recibe, la placa con la cual se encuentra en el inventario, la descripción del bien, los componentes con los cuales fueron entregados y la sección de firmas, se recomienda que dichos formatos sean firmados por el funcionario que entrega; independiente que no sea quien solicito ante almacén el retiro y organizar las evidencias por cada mes de cuatrimestre, este riesgo no se reporta ni se identifica materializado.</t>
  </si>
  <si>
    <t xml:space="preserve">El riesgo identificado es pertinente a la naturaleza y objetivo del proceso. El control propuesto para el riesgo se encuentra bien diseñado al cumplir las características y atributos. Se aportaron evidencias en Isolucion en el siguiente link: https://isolucion.ambientebogota.gov.co/Isolucionsda/RiesgosDafpV5/RiesgosDafpV5.aspx?IdRiesgo=Mzg2&amp;TipoModulo=Mw==#, observando que el control se está aplicando como está formulado; los comprobantes de traslado de bienes devolutivos del 2º cuatrimestre del año, contienen entre otros ítems, fecha, número, dependencia que entrega, dependencia que recibe, el responsable que entrega y el que recibe con firma y firma del que registra en el aplicativo; este formato como control es generado por el software de almacén, adicionalmente se puede identificar la descripción de cada uno de los elementos y si tiene componentes adicionales; se recomienda que en el espacio de observaciones, el área de Almacén incluya en qué estado se reciben los elementos. Con las evidencias aportadas no se observó la materialización del riesgo. Este riesgo no tiene plan de manejo. </t>
  </si>
  <si>
    <t>GDisc. 2019</t>
  </si>
  <si>
    <t>GESTIÓN DISCIPLINARIA (2019)</t>
  </si>
  <si>
    <t>Verificar y determinar la ocurrencia de conductas con presunta incidencia disciplinaria, cuando por información o queja proveniente de ciudadano, servidor público, remisión de la personería, procuraduría, contraloría o de oficio, se remita a la oficina de control disciplinario interno; para determinar si es constitutiva de falta disciplinaria, esclarecer los motivos determinantes, las circunstancias de tiempo, modo y lugar en las que se cometió la presunta falta y los presuntos responsables de la misma el perjuicio causado a la administración pública con la falta, y la responsabilidad disciplinaria del investigado conforme a la Ley 734 de 2002 y/o las que la deroguen o modifiquen. adelantando los procesos disciplinarios pertinentes, bien sea a través de un proceso ordinario o verbal conforme a la ley y al procedimiento vigente al momento de la ocurrencia.</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</si>
  <si>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</si>
  <si>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Inicia con la recepción de las quejas o informes de ciudadano, servidor público, remisión de la personería, procuraduría, controlaría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</si>
  <si>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Violación del debido proceso, por el desconocimiento de los procedimientos Disciplinarios por parte de los abogados o el Operador Disciplinario a cargo del expediente.</t>
  </si>
  <si>
    <t>Falta de experiencia especifica en materia disciplinaria.</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</si>
  <si>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</si>
  <si>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Plan de contingencia-Riesgos DAFP-1021</t>
  </si>
  <si>
    <t xml:space="preserve">Primera línea de defensa: Durante el segundo cuatrimestre del año 2022, frente al riesgo denominado Violación al debido proceso, por desconocimiento de los procedimientos disciplinarios por parte de los abogados o el operador Disciplinario a cargo del expediente, se ha realizado la revisión física de los expedientes activos del año 2020, 2021 y 2022 a efectos de realizar el control del riesgo, lo anterior con el fin de dar cumplimiento al procedimiento disciplinario vigente Ley 1952 de 2019. Por lo que la jefe de la Oficina de Control Disciplinario revisa cada uno de los expedientes activos con el fin de verificar vencimientos y tramites procesales tales como etapas probatorias para proferir los correspondientes autos o decisiones de fondo a que haya lugar. Se efectuó el cargue de las evidencias tales como Actas de autoevaluación, así como la base de procesos debidamente actualizada con los autos proferidos en el cuatrimestre. </t>
  </si>
  <si>
    <t>Seguimiento segunda línea de defensa 2do cuatrimestre: Se evidencia que el control cumple con la estructura para la descripción del control descrito en la guía del DAFP en su versión 5, lo que conlleva a evitar la materialización del riesgo, se identifica la base de datos donde se registran los expedientes y la etapa en la que se encuentra cada uno y las actas donde se evidencia entre otros temas la sustanciación de expedientes para los meses de mayo, junio, julio y agosto, este riesgo no se reporta ni se identifica materializado, se recomienda que los formatos de actas de reunión y relación de asistencia sean descargadas del aplicativo ISOLUCION cada vez que se requiera hacer uso de ellas y que su estructura no sea modificada ya que se encuentran ajustados a los lineamientos del SIG.</t>
  </si>
  <si>
    <t xml:space="preserve">El riesgo identificado es pertinente a la naturaleza y objetivo del proceso. El control propuesto para el riesgo se encuentra bien diseñado al cumplir las características y atributos. Este riesgo no se evidencia materializado, conforme a lo señalado por la 1ra y 2da Líneas de Defensa. Se revisaron las evidencias aportadas, en el aplicativo Isolución, como las siguientes: </t>
  </si>
  <si>
    <t>Juan David Chaparro Suesca</t>
  </si>
  <si>
    <t>Acciones para Abordar Riesgos-419</t>
  </si>
  <si>
    <t>No se puede determinar con la información aportada cuántos expedientes disciplinarios se encuentran activos, la clase de proceso, la cantidad de investigados y las actuaciones de fondo surtidas en cada uno con su fecha, para establecer si se encuentran dentro de los términos y determinar si se ha garantizado el debido proceso.</t>
  </si>
  <si>
    <t>Por ejemplo, en el seguimiento de la Primera Línea de Defensa se mencionó que existen expedientes del año 2020 activos, pero no se aportaron pruebas para determinar la clase de proceso y sí se están cumpliendo los términos y garantizando el debido proceso, teniendo en cuenta que la Ley disciplinaria señala que el término de una indagación preliminar es de 6 meses.</t>
  </si>
  <si>
    <t xml:space="preserve">Recomendación: Incluir en las evidencias: actas de autocontrol o archivo de control de los expedientes disciplinarios de la Oficina de Control Interno Disciplinario, que incluya información sobre cuántos expedientes están activos y para cada uno, clase de proceso, cantidad de investigados e información de las actuaciones de fondo surtidas, su fecha y sí se ha decretado alguna nulidad y su fecha. Todo, sin mencionar el nombre del investigado, debido a que tiene reserva. Controlar por parte del Jefe de la Oficina de Control Interno disciplinario el cumplimiento de los términos establecidos en la ley disciplinaria con el fin de garantizar el debido proceso </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</si>
  <si>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</si>
  <si>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Inicia con la recepción de las quejas o informes de ciudadano, servidor público, remisión de la personería, procuraduría, contraloría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</si>
  <si>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Suministrar o permitir información a terceros ajenos a los procesos disciplinarios, antes de que en ellos se haya formulado pliego de cargos.</t>
  </si>
  <si>
    <t>Violación a la reserva procesal por el desconocimiento o por intención consiente de violar el artículo 95 de la ley 734 de 2002 o las que lo modifiquen.</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</si>
  <si>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Disciplinario Único (CDU).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que haya lugar conforme a lo establecido en la ley. Como evidencia en cada expediente se deja la constancia de visita por parte de los sujetos antes mencionados.</t>
  </si>
  <si>
    <t>Plan de contingencia-Riesgos DAFP-1022</t>
  </si>
  <si>
    <t>Primera línea de defensa: El riesgo en relación, no se materializo durante el segundo cuatrimestre de la vigencia, toda vez que se continúa ejerciendo la custodia de los expedientes activos, guardándolos en el archivo rodante y de esta manera garantizando que no exista perdida de expedientes y de documentos que hagan parte de los mismos. Como evidencia se cargan actas de los meses mayo, julio y agosto 2022 de la OCDI.</t>
  </si>
  <si>
    <t>Seguimiento segunda línea de defensa 2do cuatrimestre: Se evidencia que el control cumple con la estructura para la descripción del control descrito en la guía del DAFP en su versión 5, lo que conlleva a evitar la materialización del riesgo, Para este control se identifican las actas de reunión para los meses de mayo julio y agosto donde se reitera entre otros temas la importancia de mantener la reserva procesal de los expedientes que reposan en la dependencia, este riesgo no se reporta materializado por el proceso, se recomienda que en las actas se tenga en cuenta la dependencia responsable ya que mediante decreto 450 del 11 de noviembre de 2021 se modifico la estructura organizacional de la entidad quedando por separado las funciones de la Subsecretaria General - SG y las funciones de la Oficina de Control Disciplinario Interno – OCDI.</t>
  </si>
  <si>
    <t xml:space="preserve">El riesgo identificado es pertinente a la naturaleza y objetivo del proceso. El control propuesto para el riesgo se encuentra bien diseñado al cumplir las características y atributos. Este riesgo no se evidencia materializado, conforme a lo señalado por la 1ra y 2da Líneas de Defensa. Se revisaron las evidencias aportadas, en el aplicativo Isolución, como las siguientes: Actas del 13 y 25 de mayo de 2022, en la que se trató el tema de la importancia de la seguridad de la información disciplinaria que es reservada, así como la seguridad de las puertas y archivo para evitar la pérdida de documentos y expedientes. Actas del 05 de julio de 2022 y del 01 de agosto de 2022 entre los temas tratados fue la importancia y la obligación de los integrante de la Oficina de mantener la reserva procesal de expedientes disciplinarios y por tal motivo no saldrán de la oficina de manera física o digital y solo podrán ser consultados y sustanciados en la Oficina garantizando su custodia y seguridad. Recomendaciones: Usar los formatos establecidos para las actas y relación de asistencia, debido a que las del 13 y 23 de mayo, 13 de julio y 1 de agosto de 2022 no son las adoptadas por el Sistema Integrado de Gestión de la entidad y publicadas en el aplicativo Isolucion. Incluir dentro de las actas el nombre de la Oficina de Control Disciplinario Interno, debido a que el Decreto Distrital 450 de 2021 creo ésta oficina separando el tema de disciplinarios de la Subsecretaria General y debido a que ya no existe la Subsecretaria General y de Control Disciplinario- SGCD que consta en la mayoría de las actas revisadas y debido a que mediante el Decreto Distrital 451 de 2021 se creó el cargo de Jefe de la Oficina de Control Disciplinario Interno en la planta global de esta entidad. </t>
  </si>
  <si>
    <t>Acciones para Abordar Riesgos-420</t>
  </si>
  <si>
    <t>GTHU 2019</t>
  </si>
  <si>
    <t>GESTIÓN TALENTO HUMANO (2019)</t>
  </si>
  <si>
    <t>Gestionar la administración del talento humano de la entidad, mediante el fortalecimiento de competencias, el bienestar y la seguridad y salud en el trabajo, reconocimiento de derechos laborales, promoción de valores y principios éticos, propendiendo por un adecuado clima organizacional para mantener y desarrollar un recurso humano altamente calificado y motivado para alcanzar los objetivos Institucionales durante su permanencia en la SDA.</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</si>
  <si>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</si>
  <si>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Aplica para todos los servidores, e inicia con la identificación de las necesidades de talento humano, y continua la gestión de situaciones administrativas, inducción y reinducción, bienestar social, seguridad y salud en el trabajo e identificación de riesgos, incentivos y estímulos, evaluación de desempeño y finaliza con los trámites para la desvinculación como funcionario.</t>
  </si>
  <si>
    <t>Falta de información en los riesgos a los que están expuestos los funcionarios y contratista en el desarrollo de sus actividades.</t>
  </si>
  <si>
    <t>Inasistencia a las capacitaciones e incumplimiento a los procedimientos de SG-SST.</t>
  </si>
  <si>
    <t>Relaciones laborales</t>
  </si>
  <si>
    <t>El profesional de Sistema de gestión de Seguridad y Salud en el Trabajo - SG-SST anualmente realiza la planificación de las capacitaciones por medio de un cronograma de acuerdo con el riesgo de exposición, con el fin de identificar y prevenir incidentes y accidentes laborales, en los casos identificados con mayor exposición de riesgo se realiza capacitaciones específicas y la entrega de los elementos de protección personal – EPP para la ejecución de sus labores, como evidencia quedan las listas de asistencia y el formato de entrega de EPP.</t>
  </si>
  <si>
    <t>Plan de contingencia-Riesgos DAFP-1023</t>
  </si>
  <si>
    <t xml:space="preserve">Seguimiento Primera línea de Defensa: De acuerdo con los temas planteados anualmente en el Cronograma de Capacitación y Entrenamiento establecido a principios de año y de acuerdo con el riesgo de exposición, en los meses de mayo a agosto se ha realizado las siguientes actividades: • Capacitación de primeros auxilios dirigida a funcionarios y contratistas 17 de mayo 2022. • Capacitación de Trabajo con pantalla de visualización de datos 13 de mayo 2022. • Capacitaciones a brigada de emergencias: – tema: primeros auxilios y manejo de paciente – 14 de junio 2022. – tema: ruta de evacuación – 8 de julio 2022. – tema: manejo de paciente – 16 de agosto 2022. En cuanto a entrega de elementos de protección personal hemos suministrado tapabocas a funcionarios y colaboradores con el fin de mitigar el riesgo biológico por covid-19. Guantes de nitrilo por manipulación de documentos y folios, se adjuntan planillas de entrega de estos. Este riesgo no se evidencia materializado. Se adjuntan las planillas de entrega de tapabocas, y de las capacitaciones realizadas durante el periodo de reporte. </t>
  </si>
  <si>
    <t>Seguimiento segunda línea de defensa 2do cuatrimestre: Se evidencia que el control cumple con la estructura para la descripción del control descrito en la guía del DAFP en su versión 5, lo que conlleva a minimizar la materialización del riesgo, se logra identificar dentro de las evidencias la convocatoria a la inducción y reinducción del Sistema de Gestión de Seguridad y salud en el trabajo – SG-SST, la lista de asistencia de la brigada de emergencias en reunión de rutas de evacuación, la lista de asistencia a capacitación de primeros auxilios y lista de entrega de elementos de protección personal como tapabocas para los funcionarios, contratistas y visitantes a la Secretaria Distrital de Ambiente – SDA, se recomienda anexar dentro de las evidencias las que correspondan al monitoreo del respectivo cuatrimestre como las listas de entrega de Elementos de Protección Personal – EPP ya que la anexada no corresponde al periodo de medición, las listas de asistencia de la inducción y reinducción realizada el 27 de julio de forma presencial, las evidencias de las capacitaciones específicas que se hayan realizado a los riesgos con mayor exposición en el cuatrimestre de medición a este control, adicionalmente se puede anexar el cronograma donde se pueda observar el cumplimiento en la ejecución al mismo, este riesgo no se reporta ni se identifica materializado.</t>
  </si>
  <si>
    <t xml:space="preserve">Se identificó: *Documento de Boletín 15 del 15 de mayo de 2022 en el que se identifica recordatorio Resolución 692 - Decreto 173 de 2022, así como anuncio de capacitación "Trabajo con pantalla de visualización de datos", por el equipo de Seguridad y Salud en el Trabajo y de la ARL - SURA para mayo 13 de 2022 *Planilla asistencia 14 de junio de 2022, capacitación primeros auxilios *Planilla asistencia correspondiente al 27 de julio de 2022, Inducción y reinducción en SST - Pieza Grafica Adicional - Correo Electrónico recordatorio *Planilla asistencia 8 de julio de 2022, capacitación brigadas - rutas de evacuación *Planillas de entrega de tapabocas y guantes de nitrilo, durante los meses de junio, julio y agosto A pesar de evidenciar acciones de capacitación, no fue posible para la OCI consultar el "Cronograma de capacitaciones de acuerdo con el riesgo de exposición", tal como lo define el control. Adicionalmente, no se identifica en la redacción del control, la frecuencia de su desarrollo como tampoco las acciones a desarrollar en caso de desviación. Se recomienda revisar el Diseño del Control, atendiendo las inquietudes planteadas en el seguimiento del primer cuatrimestre 2022. </t>
  </si>
  <si>
    <t>Angela Andrea Millán Grijalba</t>
  </si>
  <si>
    <t>Acciones para Abordar Riesgos-421</t>
  </si>
  <si>
    <t>Posibilidad de afectación económica por desinterés de los funcionarios para asistir a las capacitaciones programadas dentro del PIC debido a la inadecuada socialización y divulgación de los programas de capacitación.</t>
  </si>
  <si>
    <t>Desinterés de los funcionarios para asistir a las capacitaciones programadas dentro del PIC.</t>
  </si>
  <si>
    <t>Inadecuada socialización y divulgación de los programas de capacitación.</t>
  </si>
  <si>
    <t>Con base en la encuesta de necesidades planteadas por los servidores públicos y las señaladas en la guía para la formulación del PIC, El profesional de bienestar y capacitación formula el plan para cada vigencia, con el fin de evitar la perdida de recursos destinados a estos programas de capacitación, en caso de identificarse baja participación e inasistencia por parte de funcionarios inscritos se informara las novedades al proceso de Gestión Disciplinaria para los tramites que haya lugar, como evidencia quedan los reportes de participación enviados por las instituciones educativas.</t>
  </si>
  <si>
    <t>Plan de contingencia-Riesgos DAFP-1024</t>
  </si>
  <si>
    <t>Seguimiento primera línea de defensa Con base en la encuesta de necesidades planteadas por los servidores públicos, El profesional de bienestar y capacitación formuló el plan de la vigencia, sin embargo, debido a que los funcionarios se encuentran participando de espacios de formación, se acordó que los cursos programados en el PIC 2022 se realizaran a partir del mes de septiembre. Cabe aclarar que los espacios de capacitación serán cursos cortos comprendidos entre 40 a 60 horas.</t>
  </si>
  <si>
    <t>Seguimiento segunda línea de defensa 2do cuatrimestre: Se evidencia que el control cumple con la estructura para la descripción del control descrito en la guía del DAFP en su versión 5, lo que conlleva a minimizar la materialización del riesgo, para el monitoreo del control en este cuatrimestre el proceso reporta que no se ejecutaron capacitaciones programadas en el Plan Institucional de Capacitación – PIC, según acuerdo se retomaran en el mes de septiembre, este riesgo no se reporta ni se identifica materializado.</t>
  </si>
  <si>
    <t xml:space="preserve">Se identificó: *Archivo denominado Listado inscripción PIC; sin embargo , no se evidenció en los soportes de seguimiento, la formulación del Plan PIC para la vigencia 2022, tal como lo menciona el control. Se recomienda que la documentación que haga parte de las variables del control, sea registrada y se anexe como soporte de las acciones adelantadas; de igual forma, se recomienda revisar la periodicidad con que se ejecuta el control, de manera que se fortalezca el diseño del mismo. </t>
  </si>
  <si>
    <t>Acciones para Abordar Riesgos-422</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</si>
  <si>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</si>
  <si>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Error en la liquidación de nómina al momento del cargue de la información al aplicativo o fallas técnicas en el mismo.</t>
  </si>
  <si>
    <t>Cantidad de novedades y termino perentorios para el reporte de novedades de manera extemporánea.</t>
  </si>
  <si>
    <t>El profesional de talento humano reporta las novedades de nómina conforme a los términos que establece el procedimiento, posteriormente el profesional de la subdirección financiera realiza el cargue en el aplicativo de nómina generando la prenomina, posteriormente se realizan dos revisiones si no se evidencian errores se corre la nómina final.</t>
  </si>
  <si>
    <t>Plan de contingencia-Riesgos DAFP-1025</t>
  </si>
  <si>
    <t xml:space="preserve">Seguimiento primera línea de defensa Durante el periodo de mayo – agosto, no se presentaron errores al momento de revisar la nómina, el profesional de la Subdirección Financiera realizó el cargue en el aplicativo de nómina generando la prenomina, posteriormente se realizaron las revisiones y se realizó el cargue de manera correcta. * No se ve la necesidad de ajustar los controles establecidos inicialmente. * No se realiza el análisis del impacto que tuvo la materialización ya que no se presentó. </t>
  </si>
  <si>
    <t>Seguimiento segunda línea de defensa 2do cuatrimestre: Se evidencia que el control cumple con la estructura para la descripción del control descrito en la guía del DAFP en su versión 5, lo que conlleva a minimizar la materialización del riesgo, dentro de las evidencias se logra identificar los reporte de novedades de nómina enviados a la Subdirección Financiera para que sean incluidos en el respectivo periodo, el proceso manifiesta que no se generaron errores en la liquidación de la nómina, este riesgo no se reporta ni se identifica materializado.</t>
  </si>
  <si>
    <t>Se identificó reporte de novedades mediante: *Memorando 2022IE202069 del 8 de agosto de 2022 *Memorando 2022IE205373 del 11 de agosto de 2022 *Memorando 2022IE206676 del 12 de agosto de 2022 *Memorando 2022IE178728 del 13 de julio de 2022 *Memorando 2022IE169101 del 8 de julio de 2022 *Memorando 2022IE134770 del 3 de junio de 2022 *Memorando 2022IE145553 del 14 de junio de 2022 *Memorando No legible número de radicado, mayo de 2022 *Memorando No legible número de radicado, mayo de 2022 No se identifican soportes del cargue en el aplicativo de nómina, como tampoco las dos revisiones efectuadas para cada corte de nómina, tal como se relaciona en la redacción del Control. Se recomienda que la documentación que haga parte de las variables del control, sea registrada y se anexe como soporte de las acciones adelantadas; de igual forma, se recomienda revisar el diseño del mismo, a la luz posibles afectaciones económicas, posibles errores humanos respecto al cargue de la información en el aplicativo y respecto a las posibles fallas técnicas en el aplicativo.</t>
  </si>
  <si>
    <t>Posibilidad de afectación económica y reputacional por la Fuga del conocimiento por parte de los funcionarios que se retiran de la entidad o se van en comisión de servicios, debido a la falta de una metodología o herramienta que permita la transferencia del conocimiento y la innovación.</t>
  </si>
  <si>
    <t>Fuga del conocimiento por parte de los funcionarios que se retiran de la entidad o se van en comisión de servicios.</t>
  </si>
  <si>
    <t>Falta de una metodología o herramienta que permita la transferencia del conocimiento y la innovación.</t>
  </si>
  <si>
    <t>El jefe de cada dependencia cada que se registre una desvinculación de un funcionario de la Secretaría Distrital de Ambiente – SDA, aplica el formato acta de entrega del cargo PA01-PR35-F1 con el fin de que se cuente con los principales temas de gestión del conocimiento en las actividades desarrolladas, funciones asignadas y los logros alcanzados por parte de cada funcionario, en caso de que este formato no se diligencie, el profesional de talento humano en el momento de radicar la documentación verificará la entrega del mismo; de lo contrario solicitará su diligenciamiento y entrega, como evidencia quedan los formatos en la historia laboral del funcionario.</t>
  </si>
  <si>
    <t>Plan de contingencia-Riesgos DAFP-1026</t>
  </si>
  <si>
    <t xml:space="preserve">Seguimiento primera línea de defensa: Durante el segundo cuatrimestre, en el Grupo de talento humano se recibe el formato PA01-PR35-F1 , acta de entrega del cargo de los funcionarios que se desvinculan de la Entidad, estos son incorporados a las historias laborales. De mayo a agosto de 2022, se retiraron 5 servidores públicos, se adjunta como evidencia los formatos diligenciados. </t>
  </si>
  <si>
    <t>Seguimiento segunda línea de defensa 2do cuatrimestre: Se evidencia que el control cumple con la estructura para la descripción del control descrito en la guía del DAFP en su versión 5, lo que conlleva a minimizar la materialización del riesgo, Se recomienda que para cualquiera de los casos donde se deba hacer entrega del cargo se diligencie e formato dispuesto para este fin (Acta de entrega de cargo PA01-PR35-F1) del proceso Gestión de Talento Humano, ya que es importante identificar con las preguntas de este la conservación de la información lo cual no ocurrió para la entrega del cargo de la Subdirección Contractual la doctora Deisy Yohana Sabogal, este riesgo no se reporta ni se identifica materializado.</t>
  </si>
  <si>
    <t>Se identificó: *Acta de entrega del Cargo - Dirección de Control Ambiental del 16 de agosto de 2022 *Informe ejecutivo Subdirección Contractual de fecha agosto 8 de 2022 *Acta de entrega del Cargo - Subdirección de Políticas y Planes Ambientales del 10 de agosto de 2022 *Soporte Correo de fecha 5 de agosto de 2022, mediante el cual se acredita Acta de Entrega radicada - Subdirectora de Políticas y Planes Ambientales. Se recomienda revisar, que acciones de gestión del conocimiento pueden realizarse con antelación a un proceso de renuncia, de tal manera que la transferencia del conocimiento sea con mayor oportunidad. Se pueden fortalecer los controles.</t>
  </si>
  <si>
    <t>Maria Inés Torres Pinto</t>
  </si>
  <si>
    <t>Acciones para Abordar Riesgos-423</t>
  </si>
  <si>
    <t>PAR 2019</t>
  </si>
  <si>
    <t>PARTICIPACIÓN Y EDUCACIÓN AMBIENTAL (2019)</t>
  </si>
  <si>
    <t>Promover, desarrollar y fortalecer las estrategias de participación y educación ambiental a través de foros, conversatorios, diálogos de saberes, jornadas de sensibilización, acciones pedagógicas, procesos de formación, recorridos interpretativos y caminatas ecológicas, que se realizan permanentemente con el fin de aumentar el conocimiento de las personas frente al cuidado y preservación del territorio, las áreas de interés ambiental y la biodiversidad del Distrito Capital.</t>
  </si>
  <si>
    <t>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t>
  </si>
  <si>
    <t>Inicia con la definición los lineamientos para el desarrollo de las estrategias de participación ciudadana y educación ambiental, pasando por la ejecución de las actividades, y finaliza con la evaluación de las mismas.</t>
  </si>
  <si>
    <t>Falta de continuidad en los procesos de participación liderados por la SDA.</t>
  </si>
  <si>
    <t>Insuficiente divulgación a las organizaciones y a las comunidades sobre los procesos que lidera la Secretaria Distrital de Ambiente acorde a su misionalidad.</t>
  </si>
  <si>
    <t>El gestor local ambiental adelanta la secretaría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</si>
  <si>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Acciones para Abordar Riesgos-424</t>
  </si>
  <si>
    <t>Durante los meses de mayo a agosto de 2022 se adelantaron 87 sesiones de las Comisiones Ambientales Locales con la participación de 1.434 personas. Las sesiones de las CAL se realizaron de manera virtual y/o presencial. En cada una de las sesiones se han diligenciado las actas de reunión en donde quedan establecidos los compromisos y los resultados de las acciones adelantadas. Los soportes de las actas de las CAL se archivan en la unidad compartida de la OPEL, en el link: https://drive.google.com/drive/u/0/folders/1IsiDfgOtx3XimmImBAxsygpi-AeF9LO9. Cada gestor local convoca a los actores sociales mediante correo electrónico. Se anexa ejemplo de convocatoria por correo. El seguimiento de los compromisos que se generan en las CAL se adelanta a través de una matriz.</t>
  </si>
  <si>
    <t xml:space="preserve">El reporte se realiza dentro del plazo establecido. El diseño del control cumple con los atributos hay unos responsables para ejercer la actividad, tiene un propósito, una periodicidad, las desviaciones resultantes de la ejecución del control y se aportan evidencias. Se encuentra implementado según lo definido, revisando el drive algunas Comisiones Ambientales Locales solo tienen listado de asistencia pero no tienen el acta, se recomienda cargar el acta de cada listado. </t>
  </si>
  <si>
    <t xml:space="preserve">Se identificó ruta drive de consulta https://drive.google.com/drive/u/0/folders/1IsiDfgOtx3XimmImBAxsygpi-AeF9LO9, mediante la cual se tienen acceso a las Actas de reunión de las 20 localidades, de igual forma se identificó: *Correo electrónico del 21 de julio de 2022, convocando a sesión ORDINARIA de la CAL localidad Los Mártires para el 21 de junio de 2021. *Correo electrónico del 10 de agosto de 2022, convocando a sesión ORDINARIA de la CAL localidad Los Mártires para el 17 de agosto de 2021. Se recimienda fortalecer las evidencias de los controles, en los casos en que solo se adjunta el listado de asistencia y no las actas de reunión correspondientes. Ejemplo: Localidad Santa fe, San cristobal, Usme, Tunjuelito, Boda. Kennedy, Suba, entre otras. La localidad de Engativa, no adjunta reportes. </t>
  </si>
  <si>
    <t>Luisa Fernanda Masso Granada</t>
  </si>
  <si>
    <t>Angela Lucia Herrera Ruiz</t>
  </si>
  <si>
    <t>Plan de contingencia-Riesgos DAFP-1027</t>
  </si>
  <si>
    <t>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</si>
  <si>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Bajo conocimiento de las personas vinculadas a las estrategias de educación ambiental, frente al cuidado y preservación del territorio, las áreas de interés ambiental y la biodiversidad del Distrito Capital.</t>
  </si>
  <si>
    <t>Bajo dominio del tema por parte del educador y falta de utilización de recursos pedagógicos.</t>
  </si>
  <si>
    <t>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t>
  </si>
  <si>
    <t>Acciones para Abordar Riesgos-425</t>
  </si>
  <si>
    <t>Controles: A lo largo del año, el equipo de educación ambiental, en especial aquellos contratistas que llegan por primera vez al equipo, participaron en capacitaciones y jornadas de inducción, donde se dieron a conocer los ejes temáticos, fichas de acción pedagógica o herramientas didácticas que se utilizan en las acciones pedagógicas. Se desarrollaron acciones de educación ambiental de manera virtual y presencial. Teniendo en cuenta la dinámica de la acción de educación ambiental, se aplicó la encuesta de conocimiento para determinar el nivel de conocimientos alcanzado. Los registros de todas las actividades de educación reposan en la unidad compartida de la OPEL, en el link: https://drive.google.com/drive/u/0/folders/1sOPvl_mquzsPMSah59XcFga0Uz9eGgH3 y https://drive.google.com/drive/u/0/folders/1zPKbpy3K8UX3y54w-_MDIFhiaoP5puKP Se adelantó la tabulación y análisis de las encuestas del conocimiento aplicadas, arrojando como resultado el 85% de la población participante de las acciones de educación que aumentaron el conocimiento.</t>
  </si>
  <si>
    <t>El control cumple con los atributos requeridos y se evidencia su aplicación. Es coherente con las causas identificadas para los riesgos, el objetivo y el contexto del proceso .Cumple con el reporte en el plazo establecido. El diseño de controles cumple con los atributos hay unos responsables para ejercer la actividad, tiene un propósito, una periodicidad, las desviaciones resultantes de la ejecución del control y se aportan evidencias. Se encuentra implementado según lo definido. Las evidencias son pertinentes y corresponden a las capacitaciones sobre los ejes temáticos durante el periodo de reporte, así mismo se generó el informe semestral con los resultados y evaluaciones realizadas en las actividades educativas.</t>
  </si>
  <si>
    <t>Se identificó 23 soportes sobre jornadas de inducción, capacitación, manejo de herramientas, evidenciando el cumplimiento de acciones definidas en el control; de igual forma se evidenció documento de Informe de "INSTRUMENTO DE MEDICIÓN DEL CONOCIMIENTO DE LAS ACCIONES DE EDUCACIÓN AMBIENTAL", el cual concluye que el 85% de la población participante de las acciones de educación aumento el conocimiento en las temáticas trabajadas sobre educación ambiental; sin embargo, no se evidencia como se evalúa el bajo dominio de los temas por parte del educador y la falta de utilización de recursos pedagógicos. Se recomienda fortalecer controles</t>
  </si>
  <si>
    <t>Plan de contingencia-Riesgos DAFP-1028</t>
  </si>
  <si>
    <t>GJ 2019</t>
  </si>
  <si>
    <t>GESTIÓN JURÍDICA (2019)</t>
  </si>
  <si>
    <t>Efectuar la representación judicial y extrajudicial, emitir conceptos de carácter legal, elaboración y proposición de las regulaciones ambientales, realizar inspección, vigilancia y control a las Entidades sin Ánimo de Lucro Ambientales, mediante la aplicación de la normatividad vigente y aplicable, para garantizar la defensa de los Intereses legales de la Entidad y prevenir, controlar y mitigar los impactos ambientales de acuerdo a la misión de la Secretaría Distrital de Ambiente, de manera permanente.</t>
  </si>
  <si>
    <t>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t>
  </si>
  <si>
    <t>El proceso de Gestión Jurídica presta soporte a todos los procesos de la Entidad, inicia mediante requerimiento presentado por alguna de las partes interesadas y aplica para la defensa judicial y extrajudicial, revisiones de legalidad de los actos administrativos, emitir conceptos jurídicos, elaborar regulaciones normativas de carácter ambiental e inspección, vigilancia y control de las Entidades sin Ánimo de Lucro y finaliza con los fallos de los procesos judiciales, proyectos normativos y la emisión de actos administrativos.</t>
  </si>
  <si>
    <t>Emisión de conceptos jurídicos o de viabilidad jurídica basados en normatividad desactualizada o no aplicable.</t>
  </si>
  <si>
    <t>Los abogados que emiten los conceptos jurídicos o de viabilidad jurídica no dan cumplimiento a las actividades establecidas en el procedimiento PA05-PR01: Emisión Conceptos Jurídicos y Conceptos de Viabilidad Jurídica.</t>
  </si>
  <si>
    <t>Los abogados de la DLA verifican en los aplicativos del régimen legal de Bogotá que la normatividad relacionada en el concepto jurídico o de viabilidad jurídica se encuentre actualizada y sea aplicable.</t>
  </si>
  <si>
    <t>Sin documentar</t>
  </si>
  <si>
    <t>Acciones para Abordar Riesgos-426</t>
  </si>
  <si>
    <t xml:space="preserve">En el segundo cuatrimestre de la vigencia 2022,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t>
  </si>
  <si>
    <t xml:space="preserve">Seguimiento segunda línea de defensa-segundo cuatrimestre. El reporte se realiza dentro del plazo establecido para tal fin. Por otro lado, en cuanto a la ejecución del control se adjunta archivo con el enlace de consulta del Boletín Legal Ambiental, en donde se cargan los conceptos jurídicos o de viabilidad jurídica después de las revisiones por parte de los abogados de la DLA. </t>
  </si>
  <si>
    <t>Los abogados de la DLA verificaron que la normatividad relacionada en el concepto jurídico o de viabilidad jurídica se encontrara actualizada y fuera aplicable, como se verificó en el enlace donde están publicados los 14 originados en el segundo cuatrimestre de 2022, de la página web de la entidad, en especial de los conceptos 23 y 29 de 2022, en los que esta quien lo elaboró, revisó y aprobó.</t>
  </si>
  <si>
    <t>Ana Deysi Serrano Rodriguez</t>
  </si>
  <si>
    <t>Plan de contingencia-Riesgos DAFP-1030</t>
  </si>
  <si>
    <t xml:space="preserve">El riesgo no se materializó. </t>
  </si>
  <si>
    <t>El Coordinador del grupo revisa y aprueba todos los conceptos jurídicos y de viabilidad jurídica con el fin de identificar facultades, vigencia de las normas, redacción, ortografía y la legalidad del mismo.</t>
  </si>
  <si>
    <t xml:space="preserve">El Coordinador del grupo de Conceptos y Mejora Normativa revisó todos los conceptos Jurídicos o de Viabilidad Jurídica emitidos en el segundo cuatrimestre del año 2022, identificando facultades, vigencia de las normas, redacción, ortografía y legalidad, la revisión se realiza mediante mesas de trabajo, reuniones con los abogados y mediante correo electrónico. </t>
  </si>
  <si>
    <t>Seguimiento segunda línea de defensa-segundo cuatrimestre. El reporte se realiza dentro del plazo establecido para tal fin. Por otro lado, en cuanto a la ejecución del control se adjunta archivo con el enlace de consulta del Boletín Legal Ambiental, en donde se cargan los conceptos jurídicos o de viabilidad jurídica después de las revisiones por parte del Coordinador del grupo de conceptos y mejora normativa.</t>
  </si>
  <si>
    <t>Se recomienda estudiar la posibilidad de unir ambos controles de este riesgos en uno, debido a que son muy parecidos y complementarios; el avance y evidencias son las mismas</t>
  </si>
  <si>
    <t>Posibilidad de afectación económica por pérdida de procesos judiciales debido a la falta de oportunidad en la atención de los mismos.</t>
  </si>
  <si>
    <t>Económico.</t>
  </si>
  <si>
    <t>Pérdida de procesos judiciales.</t>
  </si>
  <si>
    <t>Falta de oportunidad en la atención de los mismos.</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</si>
  <si>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</si>
  <si>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Acciones para Abordar Riesgos-427</t>
  </si>
  <si>
    <t xml:space="preserve">El profesional jurídico de apoyo realizó seguimiento a los requerimientos judiciales (autos y sentencias) mediante control diario a la base de datos Excel y aplicativo forest y generó alertas a los apoderados judiciales con el fin de evitar que se incumplieran los términos y garantizar la atención oportuna de los procesos a cargo de la Dirección Legal Ambiental. No se materializó el riesgo debido a que en los procesos en los que el termino se superó la Secretaría Distrital de Ambiente no es parte y las sentencias emitidas no generaron perjuicios para la entidad. </t>
  </si>
  <si>
    <t>El reporte se realiza dentro del plazo establecido, en cuanto a la ejecución del control, se adjunta archivo Excel de la base de datos, en donde se realiza seguimiento a los requerimientos judiciales. Se puede evidenciar el control diario por parte del profesional jurídico de apoyo. El control es pertinente y eficaz ya que ataca la causas del riesgo.</t>
  </si>
  <si>
    <t xml:space="preserve">El control propuesto para el riesgo se encuentra bien diseñado al cumplir las características y atributos. Este riesgo no se evidencia materializado, conforme a lo señalado por la 1ra Línea de Defensa y como se observa en la evidencia aportada y en la que se evidencia que se realiza seguimiento a los requerimientos judiciales (autos y sentencias) asignados a cada apoderado judicial, para evitar el incumplimiento de los términos. Recomendaciones Aportar evidencias de las alertas generadas antes del vencimiento y sobre las priorizaciones de los requerimientos vencidos </t>
  </si>
  <si>
    <t>Plan de contingencia-Riesgos DAFP-1029</t>
  </si>
  <si>
    <t>El profesional Jurídico de apoyo realiza gestión para obtener la información o documentos requeridos para dar cumplimiento a los términos de los procesos judiciales.</t>
  </si>
  <si>
    <t xml:space="preserve">El profesional jurídico de apoyo realizó la gestión necesaria para obtener la información o documentación para la atención de los procesos judiciales a cargo de la DLA con el propósito de dar cumplimiento a los términos. </t>
  </si>
  <si>
    <t>Seguimiento segunda línea de defensa-segundo cuatrimestre. El reporte se realiza dentro del plazo establecido, en cuanto a la ejecución del control, se adjunta archivo Excel de la base de datos, en donde se realiza seguimiento a los requerimientos judiciales. Se puede evidenciar el control diario por parte del profesional jurídico de apoyo. El control es pertinente y eficaz ya que ataca la causas del riesgo.</t>
  </si>
  <si>
    <t>Se recomienda estudiar la posibilidad de unir ambos controles de este riesgos en uno, debido a que son muy parecidos y el avance y evidencias son las mismas</t>
  </si>
  <si>
    <t>GADR 2019</t>
  </si>
  <si>
    <t>GESTIÓN AMBIENTAL Y DESARROLLO RURAL (2019)</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</si>
  <si>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</si>
  <si>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</si>
  <si>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Este proceso inicia con las actividades de identificación y priorización de las áreas protegidas y de interés ambiental, las solicitudes de las partes interesadas en los programas de gestión ambiental empresarial e institucional, continúan con el desarrollo de los planes, programas y proyectos y finaliza con los informes de ejecución de las actividades del proceso.</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</si>
  <si>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</si>
  <si>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</si>
  <si>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Adquisición de Predios.</t>
  </si>
  <si>
    <t>Acciones para Abordar Riesgos-428</t>
  </si>
  <si>
    <t xml:space="preserve">Durante el periodo se llevaron a cabo dos reuniones de seguimiento a los procesos de adquisición predial por Expropiación Judicial y Enajenación Voluntaria, según consta en Actas # 3 y 4, de fechas 16 de mayo y 2 de agosto de 2022, respectivamente, en las que el Director de la Dirección de Gestión Ambiental y los profesionales encargados de la citada gestión predial de las áreas involucradas en la misma (DLA-DGA), revisaron los avances en los procesos de adquisición, dejando constancia en dichas actas, de manera detallada, del estado de avance tanto jurídico como financiero de cada predio en adquisición. Estableciéndose prudencialmente, el próximo seguimiento para el mes de octubre de 2022, y los correspondientes compromisos. De igual manera, se menciona que se han efectuado durante el periodo, en el mes de julio, actualizaciones del riesgo operativo, con su respectiva aprobación por la dependencia encargada, en el marco de la Política de Administración del Riesgo Institucional, cuyos controles y acciones a tomar se están desarrollando en debida forma. En lo correspondiente a los procesos de adquisición predial adelantados en el marco del Convenio 1240 de 2017 celebrado entre la Secretaría Distrital de Ambiente y la Empresa de Acueducto y Alcantarillado de Bogotá ESP, se llevaron a cabo 3 comités de seguimiento los días 13 de junio, 18 de julio y 10 de agosto correspondiente a las sesiones de los meses de mayo, junio y julio de 2022 (los comité de seguimiento se realizan mes vencido, por lo cual el seguimiento del mes de agosto de 2022, se realizará en el mes de septiembre); donde se validó el cumplimiento del proceso de adquisición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estratégica, conllevando a la adquisición de 61 predios con corte a julio de 2022 y permitiendo llevar a cabo una adecuada, eficiente y oportuna gestión de los recursos asignados al convenio. Para el caso de la sesión del comité de seguimiento del Convenio 1240 de 2017 del mes de agosto, correspondiente al corte de julio; el acta de la misma, se encuentra en aprobación por los supervisores del convenio, por lo cual no se anexa al presente reporte. </t>
  </si>
  <si>
    <t xml:space="preserve">Seguimiento segunda línea de defensa 2do cuatrimestre 2022: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implementación del control, se evidencia que el control fue ejecutado correctamente como se evidencia en las actas de reunión y sus respectivos anexos aportadas por la primera línea de defensa donde 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los días 16 de mayo y el 02 de agosto. Se destaca que la primera linea aporta otras evidencias que no son parte del control, pero lo que permite evidenciar su correcta gestión. Así mismo, en relación con la revisión de los avances de adquisición en el marco del convenio 1240 de 2017 con la Empresa De Acueducto y Alcantarillado De Bogotá-ESP, se realizan los respectivos seguimientos de manera mes vencida aportando la respectiva evidencia pero que para el corte de seguimiento de julio realizado en el presente mes no se aportó su evidencia debido a que no se encuentra totalmente avalada por los asistentes a la reunión, y donde la segunda linea de defensa considera que no se debe presentar un acta donde no se encuentre completamente avalada, las evidencias adjuntas reflejan la efectiva ejecución del mismo, de la misma manera no se evidencia la materialización del riesgo en el segundo cuatrimestre. </t>
  </si>
  <si>
    <t>Revisados los reportes de primera y segunda línea de defensa para el segundo cuatrimestre de 2022, se observa: Frente al control No. 1. Las actividades de control se realizaron de acuerdo lo definido, como se logro evidenciar en las actas 3 y 4, del 16 de mayo y 2 de agosto de 2022 respectivamente. Además se evidencia el seguimiento al Convenio 1240 de 2017 celebrado con la Empresa de Acueducto y Alcantarillado de Bogotá ESP, mediante tres (3) sesiones comités de seguimiento de los días 13 de junio, 18 de julio y 10 de agosto, quedando pendiente el registro aprobado del 10 de agosto de 2022. Frente a la acción No1: Plan de contingencia-Riesgos DAFP #1031 conformada por cuatro acciones, no se han reportado seguimientos en el sistema de información ISOLUCION, desde su definición. Frente a la acción No2: Acciones para Abordar Riesgos No 428, Se evidencia aportes del seguimiento de la primera y segunda linea de defensa para el periodo segundo cuatrimestre de 2022, Respecto a la revisión periódica de los compromisos establecidos en las reuniones con las áreas involucradas en el proceso de adquisición predial. Recomendaciones - Incluir el registro de seguimientos en ISOLUCION del estado y revisión de avance de las acción No 1 “Plan de contingencia-Riesgos DAFP #1031” - Asegurar la incorporación del total de los registros de evidencia de la aplicación del control.</t>
  </si>
  <si>
    <t>Adriana Delaney Carvajal Mongui</t>
  </si>
  <si>
    <t>Daniela Steffani Otalvaro Muñoz</t>
  </si>
  <si>
    <t>Francisco Javier Romero Quintero</t>
  </si>
  <si>
    <t>Plan de contingencia-Riesgos DAFP-1031</t>
  </si>
  <si>
    <t>Posibilidad de afectación reputacional por factores tensionantes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tensionantes que afectan los objetivos de conservación de los recursos naturales, en las áreas protegidas o de interés ambiental.</t>
  </si>
  <si>
    <t>Factores tensionantes de tipo antrópico y/o naturales que afectan las áreas protegidas o áreas de interés ambiental, y cuyo seguimiento y control no es realizado de manera oportuna y efectiva para evitar el presunto daño ambiental.</t>
  </si>
  <si>
    <t>Dificultades en la priorización y seguimiento de los mayores tensionantes que afectan los objetivos de conservación de los recursos naturales en las áreas protegidas o de interés ambiental.</t>
  </si>
  <si>
    <t>Los profesionales responsables de los grupos de Administración de los Parques Ecológicos Distritales de Humedales y Parques Ecológicos Distritales de Montaña y otras áreas de interés ambiental realizarán el diligenciamiento de la matriz de tensionantes generada en las áreas protegidas y de interés ambiental priorizadas.</t>
  </si>
  <si>
    <t>Acciones para Abordar Riesgos-429</t>
  </si>
  <si>
    <t>El proceso de Gestión Ambiental, como primera linea de defensa realiza el reporte del II cuatrimestre del riesgo 2 Posibilidad de afectacion reputacional por factores tensionantes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tensionantes que afectan los objetivos de conservación de los recursos naturales, en las áreas protegidas o de interes ambiental, responsabilidad de la Subdirección de Ecosistemas y Ruralidad, y que de acuerdo al control 1, los profesionales responsables de los grupos de Administración de los Parques Ecológicos Distritales de Humedales y Parques Ecológicos Distritales de Montaña y otras áreas de interés ambiental realizarón el diligenciamiento de la matriz de tensionantes generada en las áreas protegidas y de interés ambiental priorizadas, en el periodo comprendido de mayo a agosto 2022. Se informa que en este periodo el riesgo no se materializo.</t>
  </si>
  <si>
    <t xml:space="preserve">Seguimiento segunda línea de defensa 2do cuatrimestre 2022: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ejecución del control, se evidencia su cumplimiento a través del diligenciamiento de la matriz de tensionantes generada en las áreas protegidas y de interés ambiental priorizadas por parte de los profesionales responsables de los grupos de Administración de los Parques Ecológicos Distritales de Humedales y Parques Ecológicos Distritales de Montaña y otras áreas de interés ambiental comprendido entre mayo y agosto de 2022 tal como se establece en el control del riesgo. No se evidencia materialización del riesgo para este seguimiento. </t>
  </si>
  <si>
    <t>Revisados los reportes de primera y segunda línea de defensa para el segundo cuatrimestre de 2022, se observa: Frente al control No. 1. Las actividades de control se realizaron de acuerdo lo definido, como se logro evidenciar en la archivo de excel consolidado de control matriz de tensionantes de los parques distritales de montaña y de humedales con registros de los mes de mayo a agosto de 2022. Frente al control No. 2. Las actividades de control se realizaron de acuerdo lo definido, como se logro evidenciar en la archivo de excel consolidado de control matriz de tensionantes de los parques distritales de montaña y de humedales con registros de los mes de mayo a agosto de 2022. Ademas se revisaron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Frente a la acción No 1: Plan de contingencia-Riesgos DAFP #1032 conformada por cuatro acciones, no se han reportado seguimientos en el sistema de información ISOLUCION, desde su definición. Frente a la acción No2: Acciones para Abordar Riesgos No 429, Se evidencia aportes del seguimiento de la primera y segunda linea de defensa para el periodo segundo cuatrimestre de 2022, respecto a las gestiones a los tensionantes identificados, se aportaron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Recomendaciones - Incluir el registro de seguimientos en ISOLUCION del estado y revisión de avance de las acción No 1 “Plan de contingencia-Riesgos DAFP #1031” - Asegurar la incorporación del total de los registros de las gestiones de verificación tensionantes priorizados para el total parques en especial los de PEDH.</t>
  </si>
  <si>
    <t>Oscar Alfonso Camacho Galvis</t>
  </si>
  <si>
    <t>Los profesionales responsables de apoyar a los grupos de Administración de los Parques Ecológicos Distritales de Humedales y Parques Ecológicos Distritales de Montaña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</si>
  <si>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Plan de contingencia-Riesgos DAFP-1032</t>
  </si>
  <si>
    <t>El proceso de Gestión Ambiental, como primera linea de defensa realiza el reporte del II cuatrimestre del riesgo 2 Posibilidad de afectacion reputacional por factores tensionantes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tensionantes que afectan los objetivos de conservación de los recursos naturales, en las áreas protegidas o de interes ambiental, responsabilidad de la Subdirección de Ecosistemas y Ruralidad, y que de acuerdo al control 2, Los profesionales responsables de apoyar a los grupos de Administración de los Parques Ecológicos Distritales de Humedales y Parques Ecológicos Distritales de Montaña y otras Áreas de Interés Ambiental realizaron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en el periodo comprendido de mayo a agosto 2022. Se informa que en este periodo el riesgo no se materializo.</t>
  </si>
  <si>
    <t xml:space="preserve">Seguimiento segunda línea de defensa 2do cuatrimestre 2022: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ejecución del control, se evidencia su cumplimiento a través del seguimiento de los tensionantes generados (desviaciones) y expuestos en la matriz de tensionantes del ecosistema PM03-PR41-F1, atendiendo y dando respuesta a través del reporte a las entidades competentes como se evidencia en evidencia en actas de reunión, correos electrónicos, correspondencia externa, chat de WhatsApp entre otros, cumpliendo con lo establecido en el control del riesgo. Por último, no se evidencia la materialización del riesgo para este cuatrimestre de 2022. </t>
  </si>
  <si>
    <t xml:space="preserve">Revisados los reportes de primera y segunda línea de defensa para el segundo cuatrimestre de 2022, se observa: Frente al control No. 2. Las actividades de control se realizaron de acuerdo lo definido, como se logro evidenciar en la archivo de excel consolidado de control matriz de tensionantes de los parques distritales de montaña y de humedales con registros de los mes de mayo a agosto de 2022. Ademas se revisaron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Frente a la acción No 1: Plan de contingencia-Riesgos DAFP #1032 conformada por cuatro acciones, no se han reportado seguimientos en el sistema de información ISOLUCION, desde su definición. Frente a la acción No2: Acciones para Abordar Riesgos No 429, Se evidencia aportes del seguimiento de la primera y segunda linea de defensa para el periodo segundo cuatrimestre de 2022, respecto a las gestiones a los tensionantes identificados, se aportaron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Recomendaciones - Incluir el registro de seguimientos en ISOLUCION del estado y revisión de avance de las acción No 1 “Plan de contingencia-Riesgos DAFP #1031” - Asegurar la incorporación del total de los registros de las gestiones de verificación tensionantes priorizados para el total parques en especial los de PEDH. </t>
  </si>
  <si>
    <t>COM 2019</t>
  </si>
  <si>
    <t>COMUNICACIONES (2019)</t>
  </si>
  <si>
    <t>Planear, asesorar y ejecutar de manera permanente estrategias de comunicación interna y externa para divulgar y visibilizar el quehacer de la Secretaría Distrital de Ambiente a los grupos de interés, mediante la ejecución del plan de comunicaciones, contribuyendo al posicionamiento de la imagen institucional como autoridad ambiental en el Distrito Capital.</t>
  </si>
  <si>
    <t>Posibilidad de afectación reputacional por errores humanos en la divulgación de la información de la entidad presentada a los ciudadanos y grupos de interés, debido a fallas en la comunicación entre las áreas de la SDA y la Oficina Asesora de Comunicaciones.</t>
  </si>
  <si>
    <t>El proceso inicia con el requerimiento de las dependencias o de una propuesta generada en la Oficina Asesora de Comunicaciones, continua con la planificación de la estrategia, la conceptualización de las piezas de comunicación, la revisión y aprobación tanto del área técnica como del jefe de la Oficina Asesora de Comunicaciones y finaliza con la divulgación del material producido.</t>
  </si>
  <si>
    <t>Errores humanos en la divulgación de la información de la entidad presentadas a los ciudadanos y grupos de interés.</t>
  </si>
  <si>
    <t>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</si>
  <si>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</si>
  <si>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Acciones para Abordar Riesgos-430</t>
  </si>
  <si>
    <t>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segundo cuatrimestre del año 2022, la Oficina Asesora de Comunicaciones ejecutó el control a los riesgos del proceso de comunicaciones, conforme con los criterios establecidos. El control al riesgo de gestión se llevó a cabo con los responsables de elaborar comunicados de prensa, piezas gráficas y audiovisuales o de gestionar su producción, con el objetivo de verificar si se realizó la revisión del contenido y de la información a publicar, conjuntamente con la dependencia solicitante. El resultado de este control evidencia que las dependencias acompañaron el proceso de creación de los productos comunicativos para evitar que se presenten errores e imprecisiones en su contenido, cabe resaltar que desde la OAC, hay un coordinador por cada grupo (prensa, comunicación interna, audiovisual y creativo) quienes revisan los productos finales, seguido de los jefes involucrados en el proceso. Una vez aprobados por las partes, se procedió a su publicación en los canales de comunicación internos y externos con los que cuenta la SDA. Con lo anterior, se evidencia que el proceso de comunicaciones ejecuta de forma adecuada los controles para minimizar los riesgos, a partir del trabajo articulado las diferentes dependencias de la entidad. En ese sentido, se determina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segundo cuatrimestre de 2022.</t>
  </si>
  <si>
    <t>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implementación del control, se evidencia que es oportuno y eficiente y es acorde con lo establecido previamente. Se puede evidenciar que se aportan los registros pertinentes que permiten verificar que las áreas solicitantes de piezas comunicacionales dan su aprobación así mismo por parte de la OAC que realiza la respectiva gestión, aprobación y publicación en los canales internos y externos lo que permite mitigar y anular la posibilidad del riesgo por errores humanos en la información ya que las partes interesadas dan su respectiva aprobación y revisión. Es importante mencionar que no se evidencia materialización del riesgo para este seguimiento.</t>
  </si>
  <si>
    <t>La OCI inspeccionó la evidencia aportada (informe de 16 páginas con pantallazos de comunicaciones por Whatsapp y correo electrónico de algunas dependencias que requirieron trámite de piezas publicitarias). Aunque en el contenido se pudieron evidenciar las autorizaciones de dichas áreas, no fue evidenciable explícitamente (o de manera directa) cuál fue la aprobación que dio el Jefe de la Oficina de Comunicaciones. Se recomienda, para efectos de trazabilidad e integridad de todas las piezas publicitarias y su evidencia, que la OAC adopte una bitácora de solicitudes, en donde se evidencie el área, el solicitante, la fecha y las autorizaciones asociadas. Además, no se pudo identificar en la evidencia la delegación de profesionales para cada área a atender, llegando a presumirse que corresponde a las personas con las que se estableció la comunicación.</t>
  </si>
  <si>
    <t>Deysi Milena Medina Robayo</t>
  </si>
  <si>
    <t>Plan de contingencia-Riesgos DAFP-1033</t>
  </si>
  <si>
    <t>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t>
  </si>
  <si>
    <t>Registro incompleto de las actividades en el aplicativo SIPEJ.</t>
  </si>
  <si>
    <t>Los contratistas no realizan el reporte de la inspección vigilancia y control de las Entidades Sin Ánimo de Lucro Ambientales y no se realiza seguimiento por parte del coordinador.</t>
  </si>
  <si>
    <t>El coordinador del grupo ESAL verifica mensualmente la actualización del aplicativo SIPEJ conforme a la base de datos de gestión remitida por los contratistas y funcionarios.</t>
  </si>
  <si>
    <t>Acciones para Abordar Riesgos-432</t>
  </si>
  <si>
    <t xml:space="preserve">El coordinador del grupo de ESAL verificó mensualmente la base de gestiones realizadas a las entidades sin ánimo de lucro, corroborando que se encontraran registradas en el aplicativo SIPEJ. </t>
  </si>
  <si>
    <t>El reporte se realiza dentro del plazo establecido, en cuanto a la ejecución del control, se adjunta archivo Excel de la base de datos, en donde se realiza seguimiento a las gestiones realizadas con las ESAL de carácter ambiental. Se puede evidenciar el control, está bien estructurado y es eficaz.</t>
  </si>
  <si>
    <t xml:space="preserve">Con la evidencia aportada se encuentra que se verifica la actualización del aplicativo SIPEJ Se recomienda incluir en todos los casos las fechas de las actuaciones </t>
  </si>
  <si>
    <t>Plan de contingencia-Riesgos DAFP-1034</t>
  </si>
  <si>
    <t>GD 2019</t>
  </si>
  <si>
    <t>GESTIÓN DOCUMENTAL (2019)</t>
  </si>
  <si>
    <t>Definir las acciones requeridas para aplicar los instrumentos archivísticos y asegurar permanentemente la administración, custodia, conservación y salvaguarda de la información, a fin de garantizar la memoria institucional, en cumplimiento de la normatividad archivística vigente y alineada con el Plan Estratégico Institucional de la Secretaría Distrital de Ambiente.</t>
  </si>
  <si>
    <t>Posibilidad de afectación económica y reputacional por no capacitar a los servidores en la responsabilidad frente a la gestión documental debido a la no planeación dentro del plan de trabajo de gestión documental.</t>
  </si>
  <si>
    <t>Aplica para todos los procesos, inicia con la elaboración del Plan de trabajo que contempla las diferentes etapas del ciclo vital del documento (planeación, producción, gestión, trámite, organización, transferencia, disposición documental, preservación a largo plazo y valoración), continua con la aplicación de los diferentes instrumentos archivísticos y finaliza con la disposición final (eliminación, selección o conservación total). De conformidad con las TRD y TVD.</t>
  </si>
  <si>
    <t>No capacitar a los servidores en la responsabilidad frente a la gestión documental.</t>
  </si>
  <si>
    <t>No planeación dentro del plan de trabajo de gestión documental.</t>
  </si>
  <si>
    <t>Acciones para Abordar Riesgos-434</t>
  </si>
  <si>
    <t xml:space="preserve">Seguimiento Primera línea de Defensa Se realizaron capacitaciones a la Dirección de Control Ambienta y sus subdirecciones por parte del profesional especializado de Gestión Documental de la Dirección de Gestión Corporativa, durante el periodo comprendido entre mayo y agosto de los corrientes, así: Mayo 9 - capacitación a la Dirección de Control Ambiental DCA sobre conceptos archivísticos conforme a la normativa Mayo 11- capacitación a la Subdirección de Control Ambiental al Sector Público SCAAP sobre normativa documental, Tabla de Retención Documental. Mayo 16- Capacitación a la Subdirección de Control Ambiental al Sector Público Subdirección de Silvicultura Flora y Fauna Silvestre SSFFS sobre normativa documental, Tabla de Retención Documental. Mayo 18 - capacitación a la Subdirección de Calidad del Aire, auditiva y Visual SCAAV sobre normativa documental, Tabla de Retención Documental. Mayo 23 – capacitación a la Subdirección de Recurso Hídrico y del Suelo SRHS sobre Tabla de Retención Documental. Se adjuntan las actas de capacitación, lista de asistencia y presentación de estas. </t>
  </si>
  <si>
    <t>Seguimiento segunda línea de defensa-segundo cuatrimestre. El reporte se realiza dentro del plazo establecido. Por otro lado, en cuanto a la ejecución del control se adjuntan archivos con actas de reunión y listados de asistencia, así como una presentación, soportando las capacitaciones realizadas como lo indica el control. Se evidencia la ejecución del control, este se encuentra bien estructurado y es eficaz.</t>
  </si>
  <si>
    <t xml:space="preserve">Se identificó: *Acta de Capacitación Gestión Documental - Normativa Vigente - TRD de fecha mayo 9 de 2022 *Acta de Capacitación Gestión Documental - Normativa Vigente - TRD de fecha mayo 11 de 2022 *Acta de Capacitación Gestión Documental - Normativa Vigente - TRD de fecha mayo 16 de 2022 *Acta de Capacitación Gestión Documental - Normativa Vigente - TRD de fecha mayo 18 de 2022 *Acta de Capacitación Gestión Documental - Normativa Vigente - TRD de fecha mayo 23 de 2022 La capacitación se centro en fundamentos en Gestión Documental, Socialización TRD DCA, Aplicación TRD - Conformación y Organización de Expedientes y Transferencias Documentales. Se mantiene la recomendación sobre la identificación y valoración del riesgo en relación a los esquemas de control adoptados posteriores a la capacitación, que evidencian la mitigación frente a la materialización del riesgo. </t>
  </si>
  <si>
    <t>Plan de contingencia-Riesgos DAFP-1035</t>
  </si>
  <si>
    <t>GTEC 2019</t>
  </si>
  <si>
    <t>GESTIÓN TECNOLÓGICA (2019)</t>
  </si>
  <si>
    <t>Definir, administrar y gestionar de manera permanente los recursos tecnológicos de la Secretaría Distrital de Ambiente, mediante la adopción e implementación de estándares y buenas prácticas, la integración de lineamientos de gobierno abierto y la inclusión de tecnologías emergentes, que permitan una adecuada prestación de los servicios tecnológicos que soportan la gestión de información con criterios de seguridad, transparencia, oportunidad y calidad.</t>
  </si>
  <si>
    <t>Posibilidad de afectación reputacional por la indisponibilidad de los servicios de tecnologías de la información y Comunicaciones debido a la baja capacidad para aplicar los estándares y lineamientos en la gestión de los servicios de TI.</t>
  </si>
  <si>
    <t>Inicia con la definición de la estrategia de TI, continua con la gestión de las soluciones e implementación de la estrategia de TI y finaliza con el seguimiento y control al cumplimiento de la estrategia en materia de TI.</t>
  </si>
  <si>
    <t>Indisponibilidad de los servicios de tecnologías de la información y Comunicaciones</t>
  </si>
  <si>
    <t>Baja capacidad para aplicar los estándares y lineamientos en la gestión de los servicios de TI.</t>
  </si>
  <si>
    <t>Fallas tecnológicas</t>
  </si>
  <si>
    <t>Muy Alta</t>
  </si>
  <si>
    <t>El equipo del dominio de servicios tecnológicos monitorea la capacidad y disponibilidad de la infraestructura tecnológica mediante herramientas de monitoreo, gestión de alertas y aplicación de estándares y lineamientos para el servicio de TI.</t>
  </si>
  <si>
    <t>Automatico</t>
  </si>
  <si>
    <t>Acciones para Abordar Riesgos-435</t>
  </si>
  <si>
    <t xml:space="preserve">Los profesionales del dominio de servicios tecnológicos realizan seguimiento y gestión a los componentes de red e infraestructura tecnológica, verificando la disponibilidad de las plataformas de virtualización, servidores físicos / virtuales VMWare/HyperV y de core de red, a fin de mantener la disponibilidad y funcionamiento normal de los servicios de TI que soportan la operación de la SDA, a través del monitoreo por medio de la herramienta NAGIOSXI, en la cual se gestionan las alertas que se puedan presentar en los servicios. Adicional a lo anterior se actualiza la documentación del plan de capacidad de servicios de TI código PA03-PR15-M, de forma mensual y la gestión, despliegue y modificación de servidores virtuales en las plataformas de la SDA, así como el aprovisionamiento requerido y registrado en la mesa de servicios. Por ejemplo, en el mes de julio se realizó seguimiento a equipos que se alarmaron por conectividad en NagiosXI ubicados en el Centro de atención y valoración de la fauna silvestre-CAV, gestionando con el personal responsable y analizando sus causas, en este caso se presentó, por un mantenimiento eléctrico realizado. Se realizó aprovisionamiento de RAM, nueva máquina virtual para CIMAB, ampliación de disco GISERVER para ETB y Checks de Microsensores. De igual forma, se continua con el monitoreo de los canales de datos y canal de internet tanto de la sede principal como de la sede de la ETB, con validación de la disponibilidad y prestación de servicio por la ETB, para ello se realizó gestión con la mesa de ayuda de ETB para la apertura de puertos/servicios requeridos para el despliegue de aplicaciones de la SDA. Por ejemplo, en el mes de junio se realizó una reunión para conciliación de los servicios de operación y validación de los ANS con la ETB; mensualmente se realiza la reunión para validación del informe de disponibilidad. </t>
  </si>
  <si>
    <t xml:space="preserve">Seguimiento 2ª Línea de defensa 2do cuatrimestre. Control 1. Se evidencia la realización de los seguimientos y gestión de los componentes de la red de infraestructura tecnológica, además se visualiza disponibilidad y funcionamiento de normal de los servicios TI. Reportan mantenimiento eléctrico. En el reporte realizado se evidencia que el equipo del dominio de servicios tecnológicos monitorea la infraestructura tecnológica general mediante herramientas de monitoreo, gestión de alertas y aplicación de estándares y lineamientos para el servicio de TI según el control dispuesto. Por último, se evidencia reuniones mensuales para dar cumplimiento para lo dispuesto. Los documentos y soportes cargados dan cuenta de la ejecución de este control. </t>
  </si>
  <si>
    <t>Se evidenciaron soportes del cumplimiento del control relacionado con los seguimientos y gestión de los componentes de la red de infraestructura.</t>
  </si>
  <si>
    <t>Yeandri Natalia Moreno López</t>
  </si>
  <si>
    <t>Yeny Diarira Herreño Ariza</t>
  </si>
  <si>
    <t>El equipo de infraestructura de la DPSIA y el equipo de soporte técnico de la DGC realiza el mantenimiento preventivo de la infraestructura tecnológica y de los aplicativos, así como de la infraestrctura física de la entidad, respectivamente, partiendo de la formulación del plan, la programación de las actividades y la comunicación mediante ventanas de mantenimiento.</t>
  </si>
  <si>
    <t>Plan de contingencia-Riesgos DAFP-1036</t>
  </si>
  <si>
    <t>El equipo de infraestructura de la DPSIA y el equipo de soporte técnico de la DGC en conjunto con los proveedores de los servicios de TI, han realizado el mantenimiento preventivo de la infraestructura tecnológica y de aplicativos, así: Red inalámbrica el 6 de agosto mediante la empresa SDTingenieria, conforme al contrato SDA-20221623, se realiza limpieza y verificación de switches y acces point. Seguridad perimetral el 3 de agosto mediante la empresa COINSA, conforme al contrato SDA-20211708, se realiza actualización del Firmware Fortigate. Aplicativos Forest y STORM, el 27 de julio mediante la empresa Macroproyectos, conforme al contrato SDA 20220628, se realiza verificación en entorno producción y desarrollo. Así mismo se realizó mantenimiento, visitas correctivas y soporte a la UPS conforme al contrato 20211406. Al aire acondicionado con el contrato 20211680 con la empresa TERMEC Ltda. Mantenimiento del sistema Backup, con el contrato SDA-CPS-20211762, mediante actas de visita y revisión. Se revisó y ajustó el plan de mantenimiento predictivo, preventivo y correctivo para la vigencia 2022.</t>
  </si>
  <si>
    <t>Seguimiento 2ª Línea de defensa 2do cuatrimestre</t>
  </si>
  <si>
    <t>Se evidenciaron los soportes relacionados a los mantenimientos de los aplicativos Forest, la red inalámbrica y seguridad perimetral; de acuerdo con el Plan de Mantenimiento 2022, reflejando el cumplimiento del control establecido para la mitigación del riesgo.</t>
  </si>
  <si>
    <t xml:space="preserve">Seguimiento 2ª Línea de defensa 2do cuatrimestre. Control 2. Se evidencia la realización del mantenimiento por parte del equipo de infraestructura de la DPSIA y el equipo de soporte técnico de la DGC en conjunto con los proveedores de los servicios de TI, así mismo, se evidencia mantenimiento, visitas correctivas y soporte a la UPS conforme al contrato 20211406 según soporte. Así mismo, se encuentran soporte de mantenimiento del sistema Backup y se encuentra el ajuste al plan de mantenimiento predictivo, preventivo y correctivo para la vigencia 2022. Los documentos y soportes cargados dan cuenta de la ejecución de este control. </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</si>
  <si>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</si>
  <si>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Inicia con la definición de la estrategia de TI, continua con la gestión de las soluciones e implementación de la estrategia de TI y finaliza con el seguimiento y control al cumplimiento de la estrategia en materia de TI</t>
  </si>
  <si>
    <t>Variación en los atributos de confidencialidad, disponibilidad, integridad y privacidad de la información</t>
  </si>
  <si>
    <t>Insuficiente aplicación de controles de seguridad de la información y de seguridad informática</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</si>
  <si>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</si>
  <si>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Acciones para Abordar Riesgos-436</t>
  </si>
  <si>
    <t>El grupo de seguridad de la información, junto con el equipo de servicios tecnológicos monitorean permanente las vulnerabilidades a través de la herramienta Fortigate de Fortinet y hasta el 28 mayo de 2022 con la herramienta de monitoreo del servicio del Security Operation Center – SOC, conforme convenio interadministrativo No. 20202469, realizando el respectivo análisis de las causas y el diagnóstico de las alertas o anomalías detectadas. Así mismo, se implementa controles, políticas, lineamientos técnicos y normativos establecidos para la gestión de seguridad y respaldo de la información en la entidad, para ello se diligenció el instrumento de identificación de la línea base de seguridad de MinTIC, con corte a 30 de junio de 2022.</t>
  </si>
  <si>
    <t xml:space="preserve">Seguimiento 2ª Línea de defensa 2do cuatrimestre. Control 1. Según lo reportado por la primera línea de defensa, se evidencia que el grupo de seguridad de la información, junto con el equipo de servicios tecnológicos monitorean permanente las vulnerabilidades a través de la herramienta Fortigate, por otro lado, se evidencia monitoreo del servicio con la herramienta Security Operation Center – SOC. Por otro lado, se evidencia la implementación de controles, políticas, lineamientos técnicos y normativos establecidos para la gestión de seguridad y respaldo de la información en la entidad según lo soportado. </t>
  </si>
  <si>
    <t>Se evidencia la aplicación del control de monitoreos de vulnerabilidades a través de las herramientas Fortigate y Fortinet durante el segundo cuatrimestre de 2022.</t>
  </si>
  <si>
    <t>Plan de contingencia-Riesgos DAFP-1037</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</si>
  <si>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</si>
  <si>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Desarticulación de los proyectos estratégicos de la entidad que tienen algún componente de tecnologías de la información y las comunicaciones</t>
  </si>
  <si>
    <t>Fallas en el seguimiento de las iniciativas y adquisiciones de TI</t>
  </si>
  <si>
    <t>Formular y hacer seguimiento a los planes institucionales con componentes tecnológicos que recojan la visión y planeación de los recursos tecnológicos de la entidad</t>
  </si>
  <si>
    <t>Aleatoria</t>
  </si>
  <si>
    <t>Acciones para Abordar Riesgos-437</t>
  </si>
  <si>
    <t>El equipo de gobierno y estrategia de TI adelanta revisión, actualización y seguimiento del documento PETI a versión 3.0 según información reportada y mesas de trabajo realizadas con los diferentes enlaces designados para los proyectos contemplados en el PETI. Se actualizó la hoja de vida de los indicadores con relación a los Informes presentados en el avance de implementación de gobierno TI en la entidad, y se realiza el seguimiento de la información PETI. Se realiza reporte de las acciones 2021, incluyendo la programación y seguimiento 2022 al plan de acción general de Gobierno Abierto de Bogotá, Secretaría general de la Alcaldía Mayor de Bogotá, remitido con radicado 2022EE155754.</t>
  </si>
  <si>
    <t xml:space="preserve">Seguimiento 2ª Línea de defensa 2do cuatrimestre. Control 1. según información reportada y mesas de trabajo soportadas, se evidencia que se adelanta revisión, actualización y seguimiento del documento PETI a versión 3.0 por parte de la primera línea de defensa. Se verifica la actualización de la hoja de vida de los indicadores con relación a los Informes presentados en el avance de implementación de gobierno TI en la entidad, y la realización del seguimiento de la información PETI según lo soportado. Por último, se evidencia según soporte, el reporte de las acciones 2021, incluyendo la programación y seguimiento 2022 al plan de acción general de Gobierno Abierto de Bogotá. </t>
  </si>
  <si>
    <t>De acuerdo con los soportes adjuntos se evidencia el cumplimiento del control relacionado al seguimiento del Plan Estratégico de Tecnologías de la Información.</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</si>
  <si>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</si>
  <si>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Plan de contingencia-Riesgos DAFP-1038</t>
  </si>
  <si>
    <t>La Directora de Planeación y Sistemas de Información Ambiental, el apoyo jurídico y el profesional de infraestructura, realizaron las validaciones y revisiones necesarias para emitir los conceptos técnicos de viabilidad y factibilidad que involucran soluciones de Tecnologías de Información y Comunicaciones registradas en la mesa de servicios, para el periodo entre mayo a 25 de agosto se generaron 8 casos de solicitudes de conceptos de TI, teniendo en cuenta los conceptos técnicos dado por cada uno de los profesionales integrantes de las mesas técnicas que operan en TI, las cuales se adjuntan al ticket de la mesa de servicios, requisito para el comité de contratación.</t>
  </si>
  <si>
    <t xml:space="preserve">Seguimiento 2ª Línea de defensa 2do cuatrimestre. Control 2. Según lo reportado por la primera línea de defensa, se visualiza la realización de validaciones y revisiones necesarias para emitir los conceptos técnicos de viabilidad y factibilidad que involucran soluciones de Tecnologías de Información y Comunicaciones, además, se evidencia según los tickets la generación de 8 casos de solicitudes de conceptos de TI. </t>
  </si>
  <si>
    <t>Se evidencia el cumplimiento del control a través del estudio y aprobación de los casos creados en la mesa de servicios de la entidad en los cuales se aplican los criterios procedimentales establecidos para mitigar el riesgo.</t>
  </si>
  <si>
    <t>Posibilidad de afectación reputacional por la subutilización de las herramientas de TI en la Entidad debido al bajo uso y apropiación de servicios y capacidades tecnológicas de la entidad</t>
  </si>
  <si>
    <t>Subutilización de las herramientas de TI en la Entidad</t>
  </si>
  <si>
    <t>Bajo uso y apropiación de servicios y capacidades tecnológicas de la entidad</t>
  </si>
  <si>
    <t>Capacitar y socializar el manejo y funcionamiento de los sistemas de información, funcionalidades o aplicaciones, de acuerdo con los parámetros y actividades establecidos en el procedimiento de Uso y apropiación de TI</t>
  </si>
  <si>
    <t>Acciones para Abordar Riesgos-438</t>
  </si>
  <si>
    <t>Los profesionales técnicos y administradores de los sistemas de información y aplicativo, promueven el uso y apropiación mediante capacitación y socialización del manejo y funcionamiento de los diferentes módulos y procedimientos del sistema de información Forest, el funcionamiento de la mesa de servicios, de acuerdo con la programación comunicada por correo electrónico para los meses de mayo a agosto, conforme al procedimiento PA03-PR07 Uso y apropiación de componente de TI. Se han aplicado encuestas de percepción aleatorias mediante un formulario digital.</t>
  </si>
  <si>
    <t xml:space="preserve">Seguimiento 2ª Línea de defensa 2do cuatrimestre. Control 1. Según lo reportado por la primera línea de defensa, se evidencia que se promueven el uso y apropiación mediante capacitación y socialización del manejo y funcionamiento de los diferentes módulos y procedimientos del sistema de información Forest y el funcionamiento de la mesa de servicios, así como la verificación del uso de encuestas de percepción aleatorias mediante un formulario digital según lo reportado. Los documentos y soportes cargados dan cuenta de la ejecución de este control. </t>
  </si>
  <si>
    <t>Se evidencia la aplicación del control para mitigación del riesgo de acuerdo con las evidencias adjuntas.</t>
  </si>
  <si>
    <t>Aplicar encuestas de percepción y evaluación de la capacitación brindada</t>
  </si>
  <si>
    <t>Plan de contingencia-Riesgos DAFP-1039</t>
  </si>
  <si>
    <t>Se aplicaron las encuestas de percepción según el procedimiento PA03-PR07 Uso y apropiación de componentes de TI sobre la capacitación en manejo y funcionamiento de los aplicativos y sistemas de información y sobre la calidad del facilitador y la capacitación, la cual viene siendo aplicada a los asistentes mediante un formulario electrónico que diligencia cada personal capacitado, para el registro de su asistencia y la evaluación de la capacitación. Se realizó el informe de análisis de las encuestas de percepción de la mesa de servicios semestral, remitido con radicado 2022IE214697 del 24 de agosto de 2022.</t>
  </si>
  <si>
    <t xml:space="preserve">Seguimiento 2ª Línea de defensa 2do cuatrimestre. Control 2. Se evidencia según lo reportado la aplicación de encuestas de percepción según el procedimiento, además de la realización de capacitaciones como manejo y funcionamiento de los aplicativos y sistemas de información y sobre la calidad del facilitador y la capacitación. Por otro lado, se evidencia la realización de informe de análisis de las encuestas de percepción de la mesa de servicios semestral. </t>
  </si>
  <si>
    <t>Se evidencia la aplicación de las encuestas como control planteado de acuerdo con la evidencia aportada.</t>
  </si>
  <si>
    <t>ECS 2019</t>
  </si>
  <si>
    <t>EVALUACIÓN, CONTROL Y SEGUIMIENTO (2019)</t>
  </si>
  <si>
    <t>Adelantar los procesos técnico – jurídicos necesarios para la Evaluación Control y Seguimiento Ambiental, a través de la implementación de los procedimientos establecidos, a las actividades que pueden tener incidencia sobre los recursos naturales y el medio ambiente con el fin de contribuir al cumplimiento de las regulaciones que en materia ambiental sean aplicables al Distrito a partir de la normatividad vigente.</t>
  </si>
  <si>
    <t>Posibilidad de afectación reputacional debido a la no realización de manera oportuna del control y el seguimiento a los trámites otorgados, debido a la insuficiencia de personal vinculado para la realización de esta actividad.</t>
  </si>
  <si>
    <t>Inicia con el plan de acción, formular los proyectos de Inversión, elaborar mapa y plan de Manejo de Riesgos, y el plan de adquisiciones, continua con la evaluación y seguimiento a los permisos y trámites ambientales; el impulso de los procesos sancionatorios y finaliza ejecutando las actividades contempladas en los planes de mejoramiento, acciones preventivas, correctivas y de mejora</t>
  </si>
  <si>
    <t>No realización de manera oportuna del control y el seguimiento a los trámites otorgados</t>
  </si>
  <si>
    <t>Insuficiencia de personal vinculado para la realización de la actividad de Control y Seguimiento</t>
  </si>
  <si>
    <t>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t>
  </si>
  <si>
    <t>Plan de contingencia-Riesgos DAFP-1040</t>
  </si>
  <si>
    <t xml:space="preserve">Por parte del proceso Evaluación Control y Seguimiento, se distribuyen los usuarios priorizados de trámites, dentro de los planes de trabajo del personal vinculado a los procesos con el fin de verificar el cumplimiento normativo por parte de los usuarios. Cuando se requiere se definen los planes de contingencia con el fin de evacuar de manera oportuna el alto número de procesos pendientes por resolver. Se adjuntan evidencias del control </t>
  </si>
  <si>
    <t>Con las evidencias que se adjuntan, los archivos de los programas de autor-regulación ambiental para cada una de las dependencias de control ambiental, en donde se relaciona, el numero del proceso, el radicado de recibo y de repuesta, observaciones, responsables, tramite, estado, con el fin de verificar el cumplimiento normativo por parte de los usuarios, se evidencia la realización del control.</t>
  </si>
  <si>
    <t>Revisados los reportes de primera y segunda línea de defensa para el segundo cuatrimestre de 2022, se observa: Frente al control No. 1. Se aporta como evidencia tres (3) archivos en excel con matrices de seguimiento y control, dos para los tramites del proceso evaluación silvicultural y uno para el Programa de Autorregulación Ambiental para fuentes móviles. No se aportaron seguimientos para las actividades de control de la totalidad de tramites de dependencias como SRHS y SCASP, que permita evidenciar como de manera anual se priorizan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Frente a la acción No 1: Plan de contingencia-Riesgos DAFP #1040 conformada por cuatro acciones, no se han reportado seguimientos en el sistema de información ISOLUCION, desde su definición. Frente a la acción No2: Acciones para Abordar Riesgos No 439, Se evidencia aportes del seguimiento de la primera y segunda linea de defensa para el periodo segundo cuatrimestre de 2022, respecto a la elaboración y control de la matriz de tiempos establecidos por normas para trámites y permisos ambientales, tres (3) presentaciones y dos (2) actas de sensibilizaciones sobre el cumplimiento de los términos de la norma para los permisos y trámites ambientales. Recomendaciones 1. Frente al Riesgo y al diseño de controles revisar lo indicado en el informe final de la auditoria procedimientos fuentes móviles radicado 2022IE222688 de 31de agosto de 2022.</t>
  </si>
  <si>
    <t>Camilo Andrés Vera Rodriguez</t>
  </si>
  <si>
    <t>William Valderrama Gutiérrez</t>
  </si>
  <si>
    <t>Acciones para Abordar Riesgos-439</t>
  </si>
  <si>
    <t>Posibilidad de afectación reputacional por incumplir los lineamientos normativos, ocasionado por el desconocimiento de los procedimientos internos y la falta de capacitación a los profesiones de las áreas</t>
  </si>
  <si>
    <t>Incumplimiento de los lineamientos normativos</t>
  </si>
  <si>
    <t>Desconocimiento de los procedimientos internos y la falta de capacitación a los profesiones de las áreas</t>
  </si>
  <si>
    <t>El profesional que ejerce funciones o obligaciones, realiza una revisión diaria a las actuaciones administrativas generadas en el proceso, con el fin de verificar el cumplimiento normativo dejando la trazabilidad en el Sistemas FOREST.</t>
  </si>
  <si>
    <t>Acciones para Abordar Riesgos-440</t>
  </si>
  <si>
    <t>El proceso Evaluación Control y Seguimiento. Realiza monitoreo y control de manera constante al desarrollo y ejecución de las etapas, de los permisos y trámites ambientales, así como a los procesos sancionatorios. Este seguimiento se consolida en matrices lideradas por la Dirección y sus subdirecciones técnicas, con el fin de verificar el cumplimiento normativo dejando la trazabilidad en el Sistemas FOREST.</t>
  </si>
  <si>
    <t>Con los documentos que se adjuntan, se evidencia la realización del monitoreo y control de manera constante al desarrollo y ejecución de las etapas, de los permisos y trámites ambientales, así como a los procesos sancionatorios. A través de las matrices de Control de Términos de Instrumentos Ambientales y las de seguimientos, estas lideradas por la Dirección y sus subdirecciones técnicas, con lo que se pretende verificar el cumplimiento normativo, quedando la trazabilidad en el Sistemas FOREST.</t>
  </si>
  <si>
    <t>Revisados los reportes de primera y segunda línea de defensa para el segundo cuatrimestre de 2022, se observa: Frente al control No. 1. Se aporta como evidencia tres (3) archivos en excel con matrices de seguimiento y control “Matriz seguimiento proceso” no se incluye la totalidad de los registros del seguimiento desde las filas del 59 al 66 de solicitudes de permisos y los trámites través del aplicativo FOREST, adicionalmente se aportan las matrices de seguimiento para “tramites fuentes fijas y móviles” se observa que reporte generado es del 7 de junio de 2022 y de manera particular indica que el 34% (2471) corresponde a procesos finalizados y el 66% (4779) procesos sin atender y “Tramites Almacenamiento de residuos peligroso y RAEES”. Se concluye que la dispersión de la información en diferentes herramientas de seguimiento no facilita identificación de la totalidad de las variables a controlar ni dan cuenta de que se hayan verificado el cumplimiento normativo en los procedimientos de las Subdirecciones de la Dirección de Control Ambiental, tal como lo pretende la descripción del control. Frente a la acción No 1: Plan de contingencia-Riesgos DAFP #1041 conformada por cuatro acciones, no se han reportado seguimientos en el sistema de información ISOLUCION, desde su definición. Frente a la acción No2: Acciones para Abordar Riesgos No 440, Se evidencia aportes del seguimiento de la primera y segunda linea de defensa para el periodo segundo cuatrimestre de 2022, respecto a la elaboración y control de la matriz de tiempos establecidos por normas para trámites y permisos ambientales, tres (3) presentaciones y dos (2) actas de sensibilizaciones sobre el cumplimiento de los términos de la norma para los permisos y trámites ambientales. Recomendaciones 1. Frente al Riesgo y al diseño de controles revisar lo indicado en el informe final de la auditoria procedimientos fuentes móviles radicado 2022IE222688 de 31de agosto de 2022. 2. Unificar en una sola herramienta de seguimiento y control la revisión diaria a las actuaciones administrativas generadas en el proceso y de esta forma verificar el cumplimiento normativo aplicable.</t>
  </si>
  <si>
    <t>Plan de contingencia-Riesgos DAFP-1041</t>
  </si>
  <si>
    <t>MMM 2019</t>
  </si>
  <si>
    <t>METROLOGIA, MONITOREO Y MODELACIÓN (2019)</t>
  </si>
  <si>
    <t>Definir las actividades específicas para la toma de muestras, mediciones, monitoreos y modelación, a través de la consolidación y gestión de la información ambiental y otras variables, con el fin de garantizar la confiabilidad y veracidad de los resultados obtenidos, para la generación de información que apoye la toma de decisiones de manera permanente.</t>
  </si>
  <si>
    <t>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</si>
  <si>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Inicia con la definición de actividades específicas en relación con la medición, monitoreo y modelación, continua con la generación de información ambiental y otras variables y finalizar con la toma de decisiones y disponibilidad de la información, dirigida a los grupos de interés</t>
  </si>
  <si>
    <t>Debido a que se presente un impedimento para la ejecución de las actividades de medición asociadas al proceso de Metrología, Monitoreo y Modelación.</t>
  </si>
  <si>
    <t>El profesional asignado por el jefe de dependencia realizará seguimiento a la formulación y ejecución del cronograma de calibración y mantenimiento para los equipos utilizados en la ejecución de las actividades del proceso de Metrología, monitoreo y modelación en el formato establecido donde se registrará el estado y programación de las calibraciones y mantenimientos necesarias para cada equipo.</t>
  </si>
  <si>
    <t>Plan de contingencia-Riesgos DAFP-1043</t>
  </si>
  <si>
    <t>Durante el segundo cuatrimestre de la vigencia 2022 se realizó seguimiento a la formulación y ejecución del cronograma de calibración y mantenimiento para los equipos utilizados en la ejecución de las actividades del proceso de Metrología, monitoreo y modelación en el formato PA10-PR01-F1 Inventario de especificaciones técnicas del equipamiento, insumos/consumibles y cronograma de mantenimiento, calibración y verificación, así mismo, se adelantó el proceso de contratación para la realización de calibración y mantenimiento de equipos mediante proceso de contratación por selección abreviada.</t>
  </si>
  <si>
    <t>Se evidencia en los adjuntos la realización del Inventario de especificaciones técnicas del equipamiento, insumos/consumibles y cronograma de mantenimiento, calibración y verificación, así mismo, no se evidencian las actividades del proceso del proceso de contratación para la realización de calibración y mantenimiento de equipos mediante proceso de contratación por selección abreviada</t>
  </si>
  <si>
    <t>La primera línea de defensa indicó que efectuó el seguimiento a la formulación y ejecución del cronograma de calibración y mantenimiento para los equipos utilizados en la ejecución de las actividades del proceso de Metrología, monitoreo y modelación en el formato PA10-PR01-F1. La Oficina de Control Interno inspeccionó la evidencia allegada y pudo observar que el archivo "2. Inventario Equipos.xlsx" da cuenta de las características de los equipos y los atributos de las actividades de Calibración, Mantenimiento y Verificación/Comprobación. Llama la atención que en el campo "fecha de última actualización" en las hojas de "Inventario Equipos", "Cronograma C,M,CV", "Inventario Insumos" se registre 30 de abril de 2022; para la hoja "Especificaciones Técnicas" la fecha aludida registrada fue 18 de marzo de 2022, por lo que se genera incertidumbre si el inventario está rezagado o si este estado es vigente durante el II cuatrimestre de 2022. Los próximas actividades de Calibración y Mantenimiento están programadas para ejecutarse entre noviembre y diciembre. También llama la atención que las columnas "Hoja de Vida" campo "Formato" y "Ficha Técnica" campo "formato" se indique que todos están "En proceso". No fue posible abrir los 5 formatos anexados PA10-PR01-F1 por presunto daño al momento de abrirlos, por lo que no fue factible corroborar la manera en la que se ejecutó el seguimiento</t>
  </si>
  <si>
    <t>Diana Marcela Bautista Vargas</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</si>
  <si>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</si>
  <si>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Durante el segundo cuatrimestre se realizaron sensibilizaciones sobre el procedimiento de Análisis y Modelación de Variables Ambientales en el Distrito PA10-PR11, Manejo de equipos Báscula y Encubadora, Riesgos y Elementos de Protección Personal.</t>
  </si>
  <si>
    <t>Se evidencia la realización de las sensibilizaciones sobre el procedimiento de Análisis y Modelación de Variables Ambientales en el Distrito PA10-PR11</t>
  </si>
  <si>
    <t>El control indica que se realizarán y/o gestionarán sensibilizaciones bimensuales, es decir, 2 veces al mes, no obstante, en la evidencia inspeccionada que aportó la primera línea se observó que: a) de 8 archivos adjuntados, 3 no fue posible verificarlos, dado que no abrieron (Acta de Reunión EPP, Evaluación de eficacia de riesgos y EPP y Listado de Asistencia jornada de sensibilización EPP) b) Los temas abordados fueron: Sensibilización a Personal CIMAB en generalidades del procedimiento interno como en el SIG, Uso Equipos Manual Equipos BI (Post-Test) y Manejo de EPP (no corroborado por lo indicado en literal anterior). En este orden de ideas, no se observó la aplicación de los Pre-Test que menciona el control, y tampoco se identificaron las 2 sensibilizaciones de mayo, junio y julio de 2022, por lo que se recomienda analizar la pertinencia de la periodicidad bimensual del control. Aunque se observaron las actas de asistencia de CIMAB y Manejo de Equipos, no es posible establecer si se impartieron estas temáticas al 100% de funcionarios y/o contratistas que ejecutan las actividades que predica el control, por lo que se recomienda anexar como evidencia del control la composición de los equipos vigentes en el periodo que ejecutan estas labores, a fin de constatar en los listados de asistencia que tomaron las sensibilizaciones planeadas.</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</si>
  <si>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</si>
  <si>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Debido a que se generen productos que no cumplan con las características técnicas y científicas de calidad requeridas.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</si>
  <si>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</si>
  <si>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El coordinador de cada equipo de trabajo ejecutará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</si>
  <si>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Plan de contingencia-Riesgos DAFP-1044</t>
  </si>
  <si>
    <t>Se realizaron seis mesas de trabajo de seguimiento a los equipos que ejecutan actividades de metrología, monitoreo y modelación. Se anexan las actas de las mesas del segundo cuatrimestre.</t>
  </si>
  <si>
    <t>Se evidencia en los documentos anexos al realización de seis mesas de trabajo de seguimiento de los equipos que ejecutan actividades de metrología, monitoreo y modelación. Se evidencia la ejecución del control.</t>
  </si>
  <si>
    <t>Una vez inspeccionada la evidencia aportada por la primera línea de defensa, esta Oficina de Control Interno identificó que, de 7 archivos, no fue posible abrir 5 (1. Mayo, 2. Junio, 3. Julio, Acta de reunión manejo de equipos y listado de asistencia de sensibilización manejo de equipos), por lo que no le fue posible corroborar el contenido y cumplimiento con lo establecido en el control. Sin perjuicio de lo anterior, se observaron actas de las reuniones del 6 de mayo y 1 de julio, que da cuenta de la temática abordada sobre factibilidad de emplear cámaras trampa o cámaras de inteligencia artificial para el monitoreo de la fauna, áreas de cobertura y estado actual de las bases de datos. No fue posible establecer por esta Oficina de Control Interno cuántos equipos de trabajo existen y cuáles son sus coordinadores, para poder corroborar la realización de las respectivas mesas de trabajo mensuales. No se observaron soportes de agosto.</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</si>
  <si>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</si>
  <si>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Se realizaron mesas de trabajo y reuniones para hacer seguimiento a cada uno de los proyectos y/o ejercicios de modelamiento ambiental, como en redes ciudadanos para prestar asistencia técnica y velar porque los proyectos que se estan desarrollando cumplan con las expectativas de las áreas interesadas, así mismo, se realiza jornada de inducción al equipo administrativo el 26/08/2022, a través de la cual se socializaron temas relacionados con visión, misión, estructura organizacional, mapa de procesos, Código de ética -integridad, MIPG, Sistema integrado de gestión, Aplicativo ISOLUCION, Cartilla Inducción y articulación con PDD. Se realizó la jornada de inducción al Proceso de metrología, monitoreo y modelación a los grupos que ejecutan actividades relacionadas para el segundo cuatrimestre de la vigencia.</t>
  </si>
  <si>
    <t>No se adjuntaron las evidencias de la realización de las mesas de trabajo y reuniones para hacer seguimiento a cada uno de los proyectos y/o ejercicios de modelamiento ambiental, ,as si de la realización de la jornada de inducción al equipo administrativo el 26/08/2022</t>
  </si>
  <si>
    <t>Aunque esta Oficina de Control Interno observó que la primera linea de defensa aportó como evidencia 3 archivos (Acta Inducción Administrativos CAVRFFS.pdf, Listado de asistencia de sensibilización Inducción proceso MMM.pdf y Resultados test inducción 26_08_2022.pdf), éstos no pudieron ser accedidos, por lo que no fue factible corroborar las actividades realizadas y el cumplimiento con lo establecido en el control, en particular, si el equipo de trabajo estaba compuesto por nuevos integrantes entre mayo y agosto de 2022).</t>
  </si>
  <si>
    <t>El profesional SIG de la dependencia realizará/gestionará jornada de autoevaluación sobre el conocimiento del proceso de metrología, monitoreo y modelación, procedimientos asociados y activos de información de acuerdo a las actividades que ejecuta cada equipo de trabajo dejando registro en acta de reunión y listado de asistencia.</t>
  </si>
  <si>
    <t>Se realizan jornadas de inducción durante el segundo cuatrimestre al personal que ejecuta actividades asociadas al proceso de Metrología, Monitoreo y Modelación.</t>
  </si>
  <si>
    <t>Se evidencia la realización de una jornadas de inducción durante el segundo cuatrimestre</t>
  </si>
  <si>
    <t>La primera línea de defensa informó que se realizaron jornadas de inducción durante el segundo cuatrimestre al personal que ejecuta actividades asociadas al proceso de Metrología, Monitoreo y Modelación; por su parte, la segunda línea de defensa avaló el desarrollo de estas jornadas. Por su parte, la Oficina de Control Interno observó que: a) El control no se ejecutó conforme a su diseño, toda vez que éste solicitaba realizar auto-evaluaciones sobre el conocimiento del proceso de Metrología, Monitoreo y Modelación, procedimientos y activos de información asociados que ejecuta cada equipo de trabajo, no hacía referencia a llevar a cabo jornadas de inducción. b) De los 3 archivos suministrados, uno no pudo ser accedido (Listado de asistencia de sensibilización Inducción proceso MMM.pdf) c) No se observó la auto-evaluación de las temáticas por equipo de trabajo y/o por integrante. Se recomienda fortalecer las evidencias del control conforme a su estructura, o replantear el control, en caso de ser necesario.</t>
  </si>
  <si>
    <t>Posibilidad de afectación económica y reputacional por Incumplimiento de los criterios de aseguramiento de calidad, gestión documental y gestión metrológica, que garantice la validez de los resultados de la medición y/o monitoreo, por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</si>
  <si>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Incumplimiento de los criterios de aseguramiento de calidad, gestión documental y gestión metrológica, que garantice la validez de los resultados de la medición y/o monitoreo</t>
  </si>
  <si>
    <t>Debido a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</si>
  <si>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El líder técnico y/o quien el designe, en la inducción al personal, realiza la capacitación para la operación del equipamiento y socializa las instrucciones que apliquen de acuerdo con las necesidades de entrenamiento en el área técnica, establecidas en el procedimiento Gestión metrológica para el monitoreo y control de la calidad de los recursos naturales en el D.C. (PA10-PR01); dejando registro en Acta de Reunión y Relación de Asistencia (PE03-PR05-F3). En el caso que se presente algún incumplimiento frente a los lineamientos establecidos, el Líder técnico, pondrá en conocimiento del tema, al enlace técnico del laboratorio de la SCAAV para la toma de las decisiones correctivas correspondientes.</t>
  </si>
  <si>
    <t>Plan de contingencia-Riesgos DAFP-1045</t>
  </si>
  <si>
    <t xml:space="preserve">En el marco de fortalecer y retroalimentar en el conocimiento del procedimiento Gestión metrológica para el monitoreo y control de la calidad de los recursos naturales en el D.C. (PA10-PR01) en el área técnica de FUENTES MÓVILES, durante este periodo, se realizaron dos (2) jornadas de inducción al personal nuevo (dos (2) personas que ingresaron por cesión del contrato que hace parte del grupo de inspectores ambientales encargados de realizar la medición de emisiones generadas por fuentes móviles, en dicho proceso se explico los procedimientos aplicables, normatividad reglamentaria y técnica, los formatos y reporte de la información en relación con la operación de los equipos de medición. Cabe anotar que durante este periodo no se presento incumplimiento de los lineamientos establecidos en aseguramiento metrológico que implicaran la materialización del riesgo. Se adjuntan dos (2) Actas de reunión de las Inducciones realizadas, dos (2) archivos con las memorias de la capacitación efectuadas en la Inducción y dos (2) evaluaciones realizadas de adherencia al conocimiento en la inducción. </t>
  </si>
  <si>
    <t>Se presenta la evidencia de ejecución del control, la realización de la inducción al personal, la capacitación para la operación del equipamiento y se socializa las instrucciones de acuerdo con las necesidades de entrenamiento de las áreas técnicas, se adjuntan las acta de reunión de inducción, presenta evaluaciones de las mismas y las presentaciones de la inducción de SCAAV y la del área técnica, fuentes móviles</t>
  </si>
  <si>
    <t>Durante el segundo cuatrimestre de 2022 la SCAAV informó que se vincularon por cesión de contrato 2 personas, a quienes se les hizo inducción sobre fuentes móviles y demás temáticas del proceso de Metrología, Monitoreo y Modelación. Se pudo corroborar la aplicación de sendas evaluaciones, así como el material de apoyo de las sesiones y listados de asistencia.</t>
  </si>
  <si>
    <t>Martha Ligia Vásquez Gómez</t>
  </si>
  <si>
    <t>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(PA01-PRG05-F1), Lista de Chequeo Trabajo en Alturas (PA01-PRG05-F2)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sobre la situación para que se tomen las correcciones necesarias y en los casos que amerite se informa al enlace técnico del laboratorio de la SCAAV para la toma de decisiones.</t>
  </si>
  <si>
    <t>Acciones para Abordar Riesgos-442</t>
  </si>
  <si>
    <t>EMISIÓN DE RUIDO: Para las mediciones de emisión de ruido efectivas las cuales se realizaron durante los meses de mayo a julio, no fue requerido contar con la autorización de trabajo en alturas. No obstante, durante estos meses se dio continuidad con el uso del formato de verificación de condiciones de seguridad del personal; los registros generados en el mes de agosto se reportaran en el próximo seguimiento. RMCAB: Durante los meses de mayo a agosto, de acuerdo con la bitacora establecida para el desarrollo de las actividades de trabajo seguro en alturas, el coordinador de alturas realizó el acompañamiento en la ejecución de dichas actividades de mantenimiento de equipos e instalaciones de la RMCAB, dejando los respectivos registros para cada mes. Por otra parte, durante este periodo, se realizaron las verificación de condiciones de seguridad del personal; los registros generados en el mes de agosto se reportaran en el próximo seguimiento. RMRAB: Durante los meses de mayo a agosto, de acuerdo con la bitacora establecida para el desarrollo de las actividades de trabajo seguro en alturas, el coordinador de alturas realizó el acompañamiento en la ejecución de dichas actividades de mantenimiento de equipos e instalaciones de la RMRAB, dejando los respectivos registros para cada mes. Por otra parte, durante este periodo, se realizaron las verificación de condiciones de seguridad del personal. FUENTES FIJAS: Durante los meses de mayo a julio, se realizó trabajo en alturas en nueve (9) ocasiones, en las cuales se diligenciaron los respectivos formatos de permisos de trabajo en alturas. las visitas en las que se realizaron trabajo en alturas con su respectiva ubicación-sitio y fechas son: *Molino el Lobo S.A. 23/05/2022, *Molino el Lobo S.A. 24/05/2022, *Molino el Lobo S.A. 25/05/2022, *Detergentes Ltda. 16, 17 y 21 del 06/2022, *Cementerio Sur - UAESP 19/07/2022, *Cementerio Sur - UAESP 21/07/2022, *Cementerio Sur - UAESP 22/07/2022, *Cementerio Sur - UAESP 25/07/2022; los registros generados en el mes de agosto se reportaran en el próximo seguimiento. FUENTES MÓVILES: Para las mediciones de emisiones atmosféricas a fuentes móviles, las cuales se realizaron durante los meses de mayo a agosto, no fue requerido contar con la autorización de trabajo en alturas. Sin embargo, se realizo verificación de condiciones de seguridad del personal Laboratorio Ambiental de la SDA, con una frecuencia semanal en los diferentes puntos de operativos en vía y el Centro de Revisión Vehicular - CRV de la SDA. Cabe anotar que durante este periodo no se presento incumplimiento de los lineamientos establecidos en temas de seguridad industrial que implicaran la materialización del riesgo.</t>
  </si>
  <si>
    <t>Para evidenciar que se cumplen con las condiciones óptimas de seguridad, se garantiza la ejecución del control adjuntando los registros de: Permiso de Trabajo en Alturas (PA01-PRG05-F1), Lista de Chequeo Trabajo en Alturas (PA01-PRG05-F2) e Inspección de Trabajo Especial en Alturas(PA01-PRG05-F4); el formato de verificación de Elementos de Protección Personal (EPP), para cada una de las áreas técnicas donde se requirieron.</t>
  </si>
  <si>
    <t>La primera línea de defensa reportó la ejecución del control según las siguientes áreas de trabajo: a) Emisión de Ruido: se observaron formatos de "Lista de Verificación de Condiciones de Seguridad de Personal" Emisión Ruido así: 5 para mayo, 5 para junio, 10 para julio y 5 para agosto. Aunque se incluye una columna para indicar la persona designada para realizar la inspección de los EPP, no se ve en el formato un campo para su Firma, generando razonable incertidumbre sobre el diligenciamiento por el responsable del caso. b) RMCAB: Se observaron 4 reportes de actividades de trabajo seguro alturas del segundo cuatrimestre de 2022 (mayo a agosto), los cuales sirven para soportar la cantidad de evidencias por cada mes respecto a los permisos de trabajo en alturas (PA01-PRG05-F1), Lista de chequeo trabajo en alturas (PA01-PGR05-F2) e Inspección de Trabajo Especial en Alturas (PA01-PRG05-F4), coincidiendo en cantidad y adecuado diligenciamiento. c) RMRAB: Se observaron a satisfacción los formatos anteriores para un total de 15 visitas en mayo, 6 en junio, 13 en julio y 11 en agosto, según archivo de "Reporte RMRAB". d) Fuentes Fijas: Se identificaron permisos de alturas de cementerio Sur (4 archivos), Molinos el Lobo (3 archivos) y Detergentes Ltda (2 archivos). e) Fuentes Móviles: se identificaron archivos así: 4 para mayo, 4 de junio, 4 de julio y 3 de agosto, correspondientes a Lista de verificación de condiciones de seguridad del personal laboratorio ambiental de la SDA; al igual que en Emisión de Ruido, se recomienda dejar campo para la firma de los responsables (trabajador y coordinador de alturas). No se identificaron excepciones al control; la segunda línea de defensa concluyó de manera generalizada sobre la documentación relacionada en el control, sin observar desviaciones.</t>
  </si>
  <si>
    <t>Los profesionales técnicos de campo, realizan el alistamiento y las actividades pertinentes de verificación, calibración y mantenimiento, certificando su correcto funcionamiento según corresponda para cada procedimiento a desarrollar dando cumplimiento al Inventario de especificaciones técnicas del equipamiento, insumos/consumibles y cronograma de mantenimiento, calibración y verificación (PA10-PR01-F1); en el caso se presentarse alguna desviación se determina la necesidad de realizar actividades de mantenimiento correctivo necesarias para garantizar el buen funcionamiento del equipo, dejando registro de lo sucedido en el software de mantenimiento de la RMCAB y/o donde se asigne dejando las bases de datos de dichas actividades, en Acta de Reunión y Relación de Asistencia (PE03-PR05-F3), en el Hoja de vida e historial de servicios (PA10-PR01-F2) y en la Lista de chequeo de equipos (PA10-PR18-F2) como registro según corresponda de acuerdo con la periodicidad establecida por cada área técnica. Se reporta el informe al Líder técnico y en los casos que sea requerido al enlace técnico del Laboratorio de la SCAAV para la toma de decisiones.</t>
  </si>
  <si>
    <t>En cumplimiento al PA10-PR01-F1 de cada área técnica del Laboratorio Ambiental de la SDA se realizo lo siguiente: EMISIÓN DE RUIDO: Durante las mediciones realizadas durante los meses de mayo a julio, se diligenció la información correspondiente a los sonómetros empleados durante cada medición equipos activos). Es así como, la trazabilidad metrológica de las mediciones realizadas, se puede evidenciar mediante la Hoja de vida e historial de servicios (PA10-PR01-F2); los registros generados en el mes de agosto se reportaran en el próximo seguimiento. RMCAB: En los meses de mayo a agosto, se realizaron actividades de verificación, calibración y mantenimiento. Lo anterior se programa y se registra en el software de mantenimiento de la RMCAB, y se tiene como complemento de este software el documento “Inventario de especificaciones técnicas del equipamiento, insumos/consumibles y cronograma de mantenimiento, calibración y verificación”, el cual es usado para planificar los mantenimientos, calibraciones y verificaciones a los equipos que requieren intervención externa. Con relación al reporte anterior, es preciso aclarar que ya se retomó el desarrollo las actividades de forma normal en la estación Carvajal-Sevillana, ya que el administrador del predio permitió el ingreso al predio donde se ubica la estación. RMRAB: Para el periodo de mayo a agosto, se realizó el registro de las diferentes actividades en las estaciones de monitoreo de ruido ambiental con el objetivo de garantizar el buen funcionamiento de las mismas y la representatividad de los datos, dando cumplimiento al “Inventario de especificaciones técnicas del equipamiento, insumos/consumibles y cronograma de mantenimiento, calibración y verificación”, lo cual se puede evidenciar en los reportes de mantenimiento y las Hojas de vida e historiales de servicios (PA10-PR01-F2). FUENTES FIJAS: Durante el perido mayo a agosto, se realizó el mantenimiento preventivo, y verificación y la post-calibración, por parte del equipo de fuentes fijas, del equipamiento asociado a la placa 10942. Es así como, la trazabilidad metrológica de las mediciones realizadas, se puede evidenciar mediante las Hojas de vida e historiales de servicios (PA10-PR01-F2). FUENTES MÓVILES: Durante los meses de mayo a agosto se programaron mantenimientos preventivos y procesos de calibración del equipamiento del área técnica, realizando la correspondiente actualización de la Hoja de vida (PA10-PR01-F2) y el diligenciamiento del Historial de servicios (PA10-PR01-F2) y la Lista de chequeo de equipos (PA10-PR18-F2). Cabe anotar que durante este periodo no se presento incumplimiento de los lineamientos establecidos en los controles metrológicos que implicaran la materialización del riesgo.</t>
  </si>
  <si>
    <t xml:space="preserve">De acuerdo a lo descrito en el seguimiento de la primera línea, Los profesionales técnicos de campo, de cada área técnica, realizan el alistamiento y las actividades pertinentes de verificación, calibración y mantenimiento, certificando su correcto funcionamiento según corresponda para cada procedimiento a desarrollar dando cumplimiento al Inventario de especificaciones técnicas del equipamiento, insumos/consumibles y cronograma de mantenimiento, calibración y verificación (PA10-PR01-F1), más en las evidencias adjuntadas se relacionan el diligenciamiento del formato de los elementos de protección personal (EPP) y los permisos de trabajo en alturas de la áreas técnicas, mas no diligenciamiento de formato mencionado, como lo indican en su seguimiento. </t>
  </si>
  <si>
    <t>La primera línea de defensa reportó la ejecución del control según las siguientes áreas de trabajo: a) Emisión de Ruido: se observaron formatos de "Lista de Verificación de Condiciones de Seguridad de Personal", lo cual es inconsistente con lo que requiere el control (verificación de calibración y mantenimiento y demás formatos asociados). Presuntamente hubo un cargue erróneo de evidencias, pues corresponde a las mismas del control anterior. b) Fuentes Fijas: idem anterior, en el sentido de que se adjuntó la misma evidencia del control que antecede; no se aportó información sobre seguimiento a calibración, mantenimiento y funcionamiento de dispositivos. c) Fuentes Móviles: idem racional anterior de Fuentes Fijas. d) RMCAB: idem racionales anteriores de Fuentes Fijas y Móviles. e) RMRAB: idem racionales anteriores de Fuentes Fijas, Fuentes Míoviles y RMCAB. En virtud de lo anterior, no es posible determinar si el control se ejecutó conforme a lo descrito por la primera línea de defensa. La segunda línea de defensa informó igualmente que no identificó los formatos aludidos por la primera línea de defensa. Se recomienda verificar las evidencias asociadas a los controles.</t>
  </si>
  <si>
    <t>El líder técnico y/o quien el designe, realiza la capacitación en manejo de equipos a cada profesional antes de salir a campo, en el Instructivo kit de medición presión sonora (PA10-PR10-INS1), en la cual se indica sobre la verificación de las baterías, dejando registro en el Acta de Reunión y Relación de Asistencia (PE03-PR05-F3), en las visitas a los puntos de medición se llevan baterías de repuesto cargadas por parte de los profesionales de campo, como elemento de contingencia; asi mismo cada vez que se realiza una medición, en los casos que aplique, el profesional de campo registra en el Acta de Reunión y Relación de Asistencia (PE03-PR05-F3) las causas por la cuales se imposibilita realizar la medición, se procede a registrar en la base de visitas 2020-2024 con el fin de agendar una nueva visita. En el caso que se presente algún incumplimiento frente a los lineamientos establecidos, el líder técnico, pondrá en conocimiento del tema, al enlace técnico del Laboratorio de la SCAAV para la toma de las decisiones correctivas correspondientes.</t>
  </si>
  <si>
    <t>Durante los meses de mayo, junio, julio y agosto en el área técnica, se realizaron seis (6) jornadas de capacitación al personal en los temas de Configuración Kit de medición de presión sonora así como de Manejo y operación Kit de medición de presión sonora SVANTEK, dejando registro en Acta de Reunión y Relación de Asistencia (PE03-PR05-F3), Lo anterior con el fin de fortalecer el dominio técnico del personal y garantizar la idoneidad del manejo del equipamiento dado la renovación realizada por la adquisición de nuevos equipos. Igualmente en las actas de capacitación mensual del área técnica se revisa lo relacionado con el cambio de baterías, dejando evidencia si se tuvo que realizar o no durante las mediciones realizadas. No obstante es de precisar que durante las mediciones efectuadas en este periodo no fue requerido realizar cambios de las baterías de los sonómetros empleados, ya que como se establece en el procedimiento, los profesionales técnicos responsables realizaron la respectiva verificación previa de la carga de las baterías, garantizando que la misma se mantenga a lo largo de las mediciones, así mismo se llevaron a cada una de las visitas realizadas las baterías de repuesto, por lo que no se imposibilita realizar la medición. Se adjunta una (1) carpeta comprimida con cuatro (4) Actas de reunión de las capacitaciones realizadas en los meses de mayo a agosto, tres (3) archivos con las memorias de las capacitaciones realizadas en los meses de mayo, junio y agosto (esto debido a que la capacitación que se realizo en el mes de julio fue presencial por lo cual no hubo archivo de presentación) y con (4) carpetas comprimidas con once (11) evaluaciones realizadas en el mes de mayo, quince (15) evaluaciones realizadas en el mes de junio, catorce (14) evaluaciones realizadas en el mes de julio y cinco (5) evaluaciones realizadas en el mes de agosto (cabe anotar que en esta ultima capacitación se realizo la evaluación por grupos). Igualmente se adjunta una (1) carpeta comprimida con las cuatro (4) actas de capacitación mensual del periodo evaluado.</t>
  </si>
  <si>
    <t>Se evidencia la realización de las capacitaciones en el manejo de equipos a cada profesional, dejando registro en el Acta de Reunión y Relación de Asistencia, memorias y evaluaciones, dando así cumplimiento a la ejecución del control, de acuerdo a la descripción planteada por la 1a. línea.</t>
  </si>
  <si>
    <t>Se inspeccionó la evidencia aportada por la primera línea de defensa, en donde se identificaron actas desde mayo hasta julio de 2022 en las cuales se abordó la temática de uso del kit de medición sonora. Así mismo, se evidenció el material de cada capacitación. De otra parte, se observó la aplicación de las evaluaciones pertinentes, cuyo resumen de resultados se documentó en las actas aludidas previamente. En ellas se dejó claro que no fue requerido hacer cambio de baterías. No se cargó evidencia relacionada con las mediciones en campo aplicadas durante el periodo y su resultado, con el fin de ver si era requerido actualizar la base de datos 2020-2024. La segunda línea de defensa confirmó el racional expuesto por la primera línea, más tampoco se pronunció sobre las visitas a campo que eventualmente se hayan efectuado durante el periodo.</t>
  </si>
  <si>
    <t>Los profesionales de campo realizan la verificación de la calibración in situ y la verificación de la configuración correcta del sonómetro, guiada por el revisor, cada vez que se va a realizar una medición, quedando como soporte en el Informe de acompañamiento y aprobación de punto de medición (PA10-PR10-M4) y en caso de que se presenten desviaciones se determina la necesidad de realizar actividades de mantenimiento correctivo necesarias para garantizar el buen funcionamiento del equipo, dejando registro de lo sucedido en el Acta de Reunión y Relación de Asistencia (PE03-PR05-F3). En el caso que se presente algún incumplimiento frente a los lineamientos establecidos, el líder técnico responsable, pondrá en conocimiento del tema, al enlace técnico del Laboratorio de la SCAAV para la toma de las decisiones correctivas correspondientes.</t>
  </si>
  <si>
    <t>Durante el mes de mayo, junio, julio y agosto se dio cabal cumplimiento del Plan de trabajo (PA10-PR10-M5). Es así como durante el mes de mayo se realizaron seis (6) visitas, para el mes de junio cuatro (4) visitas, para el mes de julio cuatro (4) visitas y para el mes de agosto (2) visitas, todas efectivas de evaluación, seguimiento y control a fuentes de emisión sonoras. Asi las cosas, de las visitas de evaluación realizadas durate el mes de mayo, junio y julio, se registró la calibracion in situ y la verificación de la configuración del sonómetro en los Informes de acompañamiento, verificación y aprobación del método de medición de emisión de ruido (PA10-PR10-M4). Es importante precisar, que durante las mediciones efectuadas no se presentó interrupción de las mismas, de forma tal que se culminaron de forma exitosa. Se adjuntan respectivamente en una (1) carpeta comprimida, con los informes de acompañamiento, verificación y aprobación del método de medición de emisión de ruido, cuatro (4) para el mes de mayo, cuatro (4) para el mes de junio, cuatro (4) para el mes de julio y cuatro (4) para el mes de agosto. Igualmente se adjunta un (1) archivo, con el archivo del Plan de trabajo del periodo evaluado.</t>
  </si>
  <si>
    <t>Los profesionales de campo realizan la verificación de la calibración in situ y la verificación de la configuración correcta del sonómetro, guiada por el revisor, cada vez que se va a realizar una medición, quedando como soporte en el Informe de acompañamiento y aprobación de punto de medición (PA10-PR10-M4), dando cumplimiento del Plan de trabajo (PA10-PR10-M5), como se evidencia en los documento adjuntos al seguimiento del control</t>
  </si>
  <si>
    <t>La primera línea de defensa aportó los informes de acompañamiento, verificación y aprobación del método de medición y evaluación de emisión de ruido PA10-PR10-M4, emitido por cada uno de los profesionales asignados (un total de 4 para los 4 meses, es decir, 16 informes), en los que se constató un apartado especial para la verificación de los sonómetros y la condición de las baterías. Para julio, se observó que no se firmó el informe de la profesional Mónica Apolinar, constituyéndose como una desviación menor, en el entendido que el resto de evidencia si contó con este control. Los informes anteriores se contrastaron con el archivo excel de Plan de Trabajo PA10-PR10-M5. La segunda línea de defensa se pronunció en el mismo sentido, sin identificar discrepancias en los resultados de los seguimientos.</t>
  </si>
  <si>
    <t>El profesional técnico de campo realiza una visita técnica previa a las instalaciones donde se encuentra la fuente de emisión, dejando registro en el formato Acta de visita previa a la toma de muestras en fuentes fijas (PA10-PR09-F9) en donde anota las observaciones encontradas producto de la revisión. En los casos en que las condiciones del punto de muestreo no cumplan con los criterios para desarrollar la medición, se le informa al industrial mediante oficio FOREST, los requerimientos a los cuales debe dar cumplimiento, se entrega el reporte al líder técnico y se reasigna una nueva visita para verificar nuevamente las condiciones; Igualmente el validador y revisor de datos e información y gestión metrológica, genera la programación de muestreo mediante comunicación con el industrial proponiendo varias fechas y un rango de tiempo mínimo para el muestreo que permitan reprogramar las mediciones, dejando registro en el formato Códigos internos de empresas y fuentes (PA10-PR09-F7) previa aprobación del líder técnico y el industrial.</t>
  </si>
  <si>
    <t>Durante el periodo se realizó un oficio de comunicación para la programación de toma de muestras, proponiendo varias fechas y un rango de tiempo mínimo, dirigido a las empresas Molino el Lobo mediante el proceso en FOREST 5472474, Detergentes Ltda. con proceso 5499028, a PROTEICAS S.A.S. con procesos 5448948 y 5483694, Cementerio Sur con proceso 5532578 y Cementerio Norte con proceso 5554881. Así mismo, conjunto a los monitoreos realizados en estas industrias se actualizo la información en el formato Códigos internos de empresas y fuentes (PA10-PR09-F7) previa aprobación del líder técnico y el industrial. Se adjunta una (1) carpeta comprimida respectivamente seis (6) Oficios de comunicación de Muestreo en Fuentes fijas, un (1) acta con la revisión de la planificación de las toma de muestras a realizar, y un (1) registro del PA10-PR09-F7 con la información de las toma de muestras realizadas durante el periodo evaluado.</t>
  </si>
  <si>
    <t>El profesional técnico de campo realiza una visita técnica previa a las instalaciones donde se encuentra la fuente de emisión, para lo cual la primera línea adjunta las comunicaciones realizadas durante el periodo. donde se realiza la programación de toma de muestras, proponiendo varias fechas y un rango de tiempo mínimo, dejando registro en el formato Acta de visita previa a la toma de muestras en fuentes fijas (PA10-PR09-F9) en donde anota las observaciones encontradas producto de la revisión, se verifica en los documentos adjuntados, igual con el acta con la revisión de la planificación de las toma de muestras a realizar, y el registro PA10-PR09-F7 con la información de las toma de muestras realizadas durante el periodo evaluado, dando cumplimiento a la ejecución del control</t>
  </si>
  <si>
    <t>En la evidencia aportada por la primera línea de defensa no se observó el formato Acta de visita previa a la toma de muestras en fuentes fijas (PA10-PR09-F9) en donde se registraran los resultados de la revisión inicial a los terceros oficiados posteriormente mediante los radicados Forest allegados (Cementerios Norte y Sur, Dersa, Molino el Lobo y Proteicas). El contenido de los comunicados previamente citados desagregan en su contenido la Metodología de Muestreo a Desarrollar, los equipos a emplear, los datos de la fuente objeto de muestra y la programación de las tomas. La segunda línea de defensa declaró haber verificado el formato de revisión inicial PA10-PR09-F9, lo cual es contrario a lo que esta Oficina de Control Interno identificó en la inspección de evidencias, así como lo afirmado por la primera línea de defensa en su racional. Se recomienda en próximas revisiones aportar la totalidad de evidencias que el control indica y/o documentar las eventuales excepciones de aplicación de ellas.</t>
  </si>
  <si>
    <t>El profesional de apoyo técnico a equipos realiza una inspección post-mantenimiento y al momento del alistamiento de este para su posterior uso, registrando en el formato de verificación y seguimiento a equipos de fuentes móviles (PA10-PR01-F5), para garantizar las condiciones de los componentes del equipamiento en la salida e ingreso de estos; asi mismo el responsable del programa de operativos de control a fuentes móviles realiza un análisis acerca de las condiciones operativas del punto a medir de forma mensual o cuando se programan los puntos operativos, registrando la evaluación de los puntos de alteración que puedan presentar afectación por orden público o de otra índole en el acta del comité técnico operativo dejando registro en el Acta de Reunión y Relación de Asistencia (PE03-PR05-F3).</t>
  </si>
  <si>
    <t>Durante los meses de mayo a julio, se generó el diligenciamiento del PA10-PR01-F5 como parte del alistamiento y post-mantenimiento del equipamiento para los operativos correspondientes a los diferentes programas de medición de emisión de gases contaminantes generados por fuentes móviles, con el fin de garantizar las condiciones optimas para su uso; los registros generados en el mes de agosto se reportaran en el próximo seguimiento. En el periodo evaluado se realizaron los Comités Técnico Operativos del convenio 2021-1289 entre la SDM y la SDA para la planificación y revisión de los puntos de los operativos de control en vía y las variables relevantes que pueden afectar o alterar dichos operativos; en estos meses no se registraron puntos de alteración que puedan presentar afectación por orden público o de otra índole por lo cual no se genero registro al respecto. Se adjunta una (1) carpeta comprimida con los tres (3) formatos PA10-PR01-F5 como evidencia del control, correspondientes a los meses de mayo a agosto. Así mismo, se adjunta una (1) carpeta comprimida, con las cuatro (4) Actas de Reunión y Relación de Asistencia al Comité Técnico Operativo convenio 2021-1289 entre la SDM y la SDA (cabe aclarar que como son reuniones en conjunto, en un mes el acta la realiza el personal de la SDA y en el mes siguiente el personal de la SDM; por lo cual se tienen dos formatos diferentes de acta).</t>
  </si>
  <si>
    <t>Se evidencia que los profesionales de apoyo técnico realiza una inspección post-mantenimiento y al momento del alistamiento de este para su posterior uso, registrando en el formato de verificación y seguimiento a equipos de fuentes móviles (PA10-PR01-F5), realizan igualmente análisis acerca de las condiciones operativas del punto a medir, registrando la evaluación de los puntos de alteración que puedan presentar afectación por orden público o de otra índole en el acta del comité técnico operativo dejando registro en el Acta de Reunión y Relación de Asistencia (PE03-PR05-F3), verificado con la información adjunta, que soporta la ejecución del control.</t>
  </si>
  <si>
    <t>Se observó el formato PA10-PR01-F5 de mayo, junio y julio; se informó por parte de la primera línea que el de agosto se presentará en el próximo seguimiento, no obstante, llama la atención que no se esté realizando el diligenciamiento de estos formatos dentro de los tiempos establecidos. Sin perjuicio de lo anterior, la inspección del formato mencionado para los periodos citados permitió ver observaciones post-mantenimiento para Opacímetros y Analizadores de Gases, cumpliendo de esta manera con uno de los propósitos del control, sin embargo, se recomienda fortalecer la evidencia, dado que el formato no contiene un campo que registre el nivel de revisión o aprobación aplicado (es decir, no es posible saber quién lo diligenció). El solo archivo excel sin estos atributos mínimos plantea razonables incertidumbres sobre la adecuada ejecución de la revisión. De otra parte, se observaron las actas de los Comités Técnico Operativos del convenio 2021-1289 entre la SDM y la SDA para la planificación y revisión de los puntos de los operativos de control en vía y las variables relevantes que pueden afectar o alterar dichos operativos. No se identificaron factores de alteración de orden público, más se previeron incidencias por elecciones en mayo en algunos puestos. La segunda línea de defensa verificó la evidencia aportada por primera línea y no manifestó observaciones.</t>
  </si>
  <si>
    <t>El líder técnico del área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Esto se puede evidenciar en el informe de avance del área técnica.</t>
  </si>
  <si>
    <t>Para este periodo de tiempo (Mayo, Junio, Julio y Agosto) se presentan los informes de avance mensual, Informes de evaluación y análisis de ruido ambiental en el Distrito de la RMRAB (PA10-PR14-M1) y el registro del Recuento y verificación de datos de la red (PA10-PR14-F2), donde se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los registros generados en el mes de agosto se reportaran en el próximo seguimiento. Se adjunta una (1) carpeta comprimida con los tres (3) informes mensuales de avance del área técnica correspondientes a los meses de mayo a julio, así como los tres (3) correos electrónicos de su correspondiente entrega; y se adjunta una (1) carpeta comprimida con los tres (3) archivos de Recuento y verificación de datos de la red, del periodo evaluado, si como los tres (3) correos electrónicos de su correspondiente entrega.</t>
  </si>
  <si>
    <t xml:space="preserve">Se presentan los informes de avance mensual, Informes de evaluación y análisis de ruido ambiental en el Distrito de la RMRAB (PA10-PR14-M1) y el registro del Recuento y verificación de datos de la red (PA10-PR14-F2), donde se realiza el seguimiento mensual a las actividades de operación y el informe de avance del área técnica, evidenciando la ejecución del control. </t>
  </si>
  <si>
    <t>Esta Oficina de Control Interno observó "Informes de evaluación y análisis de ruido ambiental en el Distrito de la RMRAB" - PA10-PR14-M1 de mayo y julio de 2022, cuyo propósito es: "presentar las acciones realizadas para operar, mantener y garantizar el correcto funcionamiento de la Red de Monitoreo de Ruido Ambiental de Bogotá (RMRAB)". Llama la atención que en la introducción de dichos informes se haga alusión del corte de febrero 2022, por lo que es posible que el informe tenga errores de actualización de información. Al margen de esto, no se observaron los informes de junio y agosto 2022. De otra parte, se observaron los formatos PA10-PR14-F2 "Recuento y verificación de datos" de mayo, junio y julio de 2022, faltando el de agosto. No se observó quién elaboró, revisó y aprobó dicha información, por lo que se recomienda fortalecer el control en este sentido. Segunda Línea de defensa informó que el control se ejecutó sin excepciones, sin embargo, esta conclusión difiere de lo detallado por esta Oficina de Control Interno.</t>
  </si>
  <si>
    <t>El profesional técnico de campo y el profesional acústico realiza la evaluación trimestral del entorno y de la seguridad de las estaciones, la revisión del funcionamiento del sistema de alarma de cada estación y plantear el mantenimiento correctivo en caso de ser necesario, con el objetivo de verificar el estado de las estaciones y las condiciones del entorno, dejando registro en acta de seguimiento de operación de la RMRAB; Igualmente el profesional de Gestión metrológica de la RMRAB consolida el reporte del seguimiento a la conectividad a internet de las estaciones y el acceso remoto a las mismas. En caso de no contar con el servicio de internet en estas estaciones, el profesional técnico de campo deja en el registro en acta de visita de campo que se realiza la descarga de datos de forma manual; así mismo, si la estación cuenta con internet y falla repentinamente, el profesional técnico de campo deja el registro en acta de visita de campo y se realiza la solicitud a la empresa prestadora del servicio para la restitución de este lo antes posible.</t>
  </si>
  <si>
    <t>Para este periodo de tiempo (Mayo, Junio y Julio) se verifica el estado de las estaciones y las condiciones del entorno, dejando registro en el formato Viabilidad técnica para la instalación de las estaciones de la RMRAB (PA10-PR14-F1), el cual corresponde a el acta de seguimiento de operación de la RMRAB ya que en el control se encuentra mal relacionado el soporte de evidencia; Igualmente se realizo la consolidación del reporte del seguimiento a la conectividad a internet de las estaciones y el acceso remoto a las mismas. Así mismo se dejo en el registro en Reporte y seguimiento al equipamiento y las actividades de mantenimiento de la RMRAB (PA10-PR01-F8), el cual corresponde a el acta de visita de campo que se realiza la descarga de datos de forma manual ya que en el control se encuentra mal relacionado el soporte de evidencia, en el cual se relaciona que se realizó la descarga de datos de forma manual en las estaciones que no cuentan con conectividad remota; así mismo, las novedades del servicio de internet, todo el funcionamiento y operatividad de la red es revisado y aprobado por el líder técnico de la RMRAB y el registro queda en el acta de la reunión de seguimiento al avance técnico funcionamiento de las estaciones de la RMRAB; los registros generados en el mes de agosto para algunos soportes se reportaran en el próximo seguimiento. Se adjunta una (1) carpeta comprimida con veintiocho (28) archivos de registros de análisis y evaluación del entorno de la red de los meses de mayo a agosto; cuatro (4) archivos de seguimiento a la conectividad remota a las estaciones de la red de los meses de mayo a agosto; y tres (3) Actas de seguimiento de la operación de la RMRAB de los meses de mayo a julio. Igualmente se adjunta una (1) carpeta comprimida con ciento veinticuatro (124) archivos de Reporte y seguimiento al equipamiento y las actividades de mantenimiento de la RMRAB de los meses de mayo a agosto.</t>
  </si>
  <si>
    <t>En la documentación adjunta se evidencia el cumplimiento de la ejecución del control, en donde los profesionales técnicos de campo y el acústico, registran la realización de la evaluación del entorno y de la seguridad de las estaciones, la revisión del funcionamiento del sistema de alarma de cada estación y plantear el mantenimiento correctivo, se verifica el estado de las estaciones y las condiciones del entorno, dejando esto registrado en actas de seguimiento de operación de la RMRAB; Igualmente el profesional de Gestión metrológica de la RMRAB consolida el reporte del seguimiento a la conectividad a internet de las estaciones y el acceso remoto a las mismas.</t>
  </si>
  <si>
    <t>Esta OCI observó las actas con objetivo: "Realizar seguimiento al avance técnico funcionamiento de las estaciones de la RMRAB" de mayo, junio y julio de 2022". Dado que se presentan mes vencido, no aplica para el corte evaluado contar con el informe de agosto. El contenido de las actas anteriores da cuenta de temáticas como: conectividad a internet de las estaciones RMRAB, reinstalación de estaciones, mantenimientos, inventario de equipos y diligenciamiento de cartas control entre otros. De otra parte, se observaron los formatos : PA10-PR14-F1 "Viabilidad técnica para la instalación de las estaciones de la RMRAB". Se observó que para la totalidad de Entornos faltó la firma de la instancia de revisión (profesional Acústico), contando sólo con la instancia de diligenciamiento (Técnico de Campo), por lo que se recomienda fortalecer el control correspondiente. Finalmente, se observó el "Reporte y seguimiento al equipamiento y las actividades de mantenimiento de la RMRAB" PA10-PR01-F8 que da cuenta de los mantenimientos preventivos aplicados en el periodo (35 archivos para mayo, 15 para junio, 36 para julio y 38 para agosto). Llamó la atención que en la primera línea se indicara que la evidencia que el control plantea en algunos eventos no es la adecuada, por lo que se recomienda hacer los ajustes pertinentes. La segunda línea no se pronunció sobre esta particularidad; así mismo, indicó que el profesional acústico junto con el técnico de campo registran la realización de evaluación del entorno, pero, como se indicó, el primero no relaciona su firma de revisión en los formatos aportados.</t>
  </si>
  <si>
    <t>Los profesionales ingenieros de campo identifican posibles anomalías en los shelter´s que resguardan los equipos y/o fallas recurrentes en los equipos de monitoreo y/o equipos auxiliares y/o materiales necesarios para la operación de la RMCAB realizando las actividades de reparación que se encuentren dentro de su alcance dejándolo escrito en el software de mantenimiento de la RMCAB, lo cual debe ser informado mensualmente en el Informe técnico de operación de la RMCAB (PA10-PR02-M1) que se presenta en el comité de inventarios de la Red en donde se deja dicho registro, para evaluar su funcionamiento u obsolescencia, así como los requerimientos de elementos para garantizar la operación de los equipos. Si no se puede realizar la reparación y/o la falla del equipo persiste, el líder técnico determina las gestiones técnico-administrativas que sean necesarias para realizar las adecuaciones correspondientes a fin de subsanarlas anomalías y/o para restablecer la actividad de monitoreo del equipo o remitirlo a mantenimiento externo por garantía cuando aplique, y en los casos en los que el equipo no se pueda reparar, darlo de baja, esto último, siguiendo el procedimiento Egreso o retiro definitivo de bienes por baja, pérdida o hurto (PA07-PR02).</t>
  </si>
  <si>
    <t xml:space="preserve">En la mesa técnica de inventarios realizadas los días 09 de mayo y 04 de agosto, se expusieron las anomalías presentadas en las estaciones durante los meses de mayo, junio y julio las cuales fueron identificadas en la inspección mensual de cada estación dejando el registro en el software de mantenimiento de las causas y las acciones realizadas para subsanarlas o evaluar si se requiere una intervención externa. Así mismo, se presentaron los equipos que se encuentran fuera de servicio por obsolescencia o por fallas irreparables o fallas reiterativas identificados durante este periodo, indicando las posibles acciones realizadas por los profesionales de campo dejando el registro en el software de mantenimiento y en el PA10-PR02-M1 "Informe técnico de operación de la RMCAB". Adicionalmente, con base en la evaluación de la funcionalidad de dichos equipos se determina si es viable una intervención externa para repararlos o si hay que darlos de baja por su condición, para lo cual se debe proyectar el memorando a la Dirección de Gestión Corporativa con el concepto técnico para dar de baja los equipos; durante el mes de julio se proyectó el memorando con radicado 2022IE164244 en el cual se solicita al almacén dar de baja el disco duro externo que se encuentra fuera de funcionamiento. El informe de mes de agosto se proyectará durante el mes de septiembre, por lo consiguiente se anexara en el próximo reporte. Adicionalmente cabe aclarar que en el software Gestor, queda toda la gestión que se realiza al equipamiento de cada estación de la red; el soporte de las actividades realizadas en el mes de agosto se genera en septiembre, por lo cual se reportara en el siguiente seguimiento. Se adjunta una (1) carpeta comprimida con tres (3) informes de las mesas técnicas de inventarios proyectados en los meses de mayo a julio, reportando condiciones de operación de la RMCAB identificadas durante el periodo de evaluación; con tres (3) archivos de los Soportes Actividades Evaluadas Comité Inventarios generadas por los reportes del software de la RMCAB, en los meses de mayo a julio; y un (1) memorando con radicado 2022IE164244 proyectado en el mes de julio solicitando la baja de un disco duro de la RMCAB. </t>
  </si>
  <si>
    <t xml:space="preserve">Los profesionales ingenieros de campo identificaron las anomalías en los shelter´s o fallas recurrentes en los equipos de monitoreo o equipos auxiliares o materiales necesarios para la operación de la RMCAB, realizaron las actividades de reparación que se encontraban dentro de su alcance dejándolo escrito en el software de mantenimiento de la RMCAB, lo cual informo mensualmente en el Informe técnico de operación de la RMCAB (PA10-PR02-M1), presentado en el comité de inventarios de la Red realizadas los días 09 de mayo y 04 de agosto, así mismo, se presentaron los equipos que se encuentran fuera de servicio por obsolescencia o por fallas irreparables o fallas reiterativas identificados durante este periodo, se evidencia en los documentos adjuntos, ejecutando el control establecido. </t>
  </si>
  <si>
    <t>Esta OCI revisó la evidencia aportada por la primera línea de defensa, e identificó que: a) No se encontró soporte de actividades realizadas para los meses de junio y agosto. Fueron entregados los reportes del Software de la RMCAB de abril (periodo fuera del periodo de análisis), mayo y julio de 2022. b) Se inspeccionaron los informes técnicos de operación de la RMCAB - PA10-PR02-M1, correspondientes a los periodos de mayo y julio, quedando pendiente el de junio y agosto. Éste último, como se concluye, será presentado en septiembre, dado que son emitidos mes vencido, más el de junio debió presentarse en el informe de julio. c) Se presentó el comunicado Forest 2022IE164244 del 5 de julio de 2022, con asunto "solicitud baja disco duro 7669". Sin perjuicio de lo anterior, los informes detallados en el literal b) dan cuenta de las actividades de los equipos de la RMCAB. La segunda línea de defensa informó que el control se ejecutó sin excepciones, más no detalló los informes mensuales faltantes que esta OCI relaciona en su análisis.</t>
  </si>
  <si>
    <t>El profesional de gestión administrativa de convenios y contratos y el profesional especializado de la RMCAB,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por este concepto. El líder técnico y el profesional especializado de la RMCAB, determinan las gestiones técnico-administrativas que sean necesarias para el retorno de la actividad de monitoreo.</t>
  </si>
  <si>
    <t>Para este periodo se remitieron a la Dirección de Gestión Corporativa los memorandos No. 2022IE136581 de junio, 2022IE172573 de julio y 2022IE201494 de agosto mediante los cuales se realiza por parte de la RMCAB, la solicitud de pago del servicio de energía a ENEL CODENSA de las facturas correspondientes a las estaciones de Usme, Jazmín, Ciudad Bolívar y San Cristóbal bajo el número de cuenta padre de la SDA 7517778-5. Es preciso aclarar, que en el mes de mayo no se realizó la solicitud, debido a que durante este mes se estaba tramitando por parte de la Dirección de Gestión Corporativa el Certificado de Disponibilidad Presupuestal para disponer los recursos para el pago a este proveedor del servicio, por dicha razón no se reportan memorandos en este mes. Por otra parte, se gestionaron los pagos de las cuentas de cobro del servicio de energía de la estación de Guaymaral con los memorandos No. 2022IE164942 de mayo, 2022IE166328 de julio y 2022IE205255 de agosto, y de la estación Colina mediante el memorando No. 2022IE177197 de julio. Es preciso aclarar, que en el mes de junio no se realizó la solicitud, debido a que durante este mes se estaba tramitando por parte de la Dirección de Gestión Corporativa el Certificado de Disponibilidad Presupuestal para disponer los recursos para el pago a este proveedor del servicio, por dicha razón no se reportan memorandos en este mes. Se adjunta una (1) carpeta comprimida con tres (3) archivos de memorandos con solicitud de pago de servicio de energía eléctrica a Codensa con radicados 2022IE136581, 2022IE172573 y 2022IE201494; y cuatro (4) archivos de memorandos con solicitud de pago de servicio de energía eléctrica a los predios donde se ubican las estaciones con radicados 2022IE164942, 2022IE166328, 2022IE205255 y 2022IE177197.</t>
  </si>
  <si>
    <t>Línea el profesional de gestión administrativa de convenios y contratos y el profesional especializado de la RMCAB,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por este concepto, se evidencia el cumplimiento de este control en los documentos adjuntados y se aclarar, que en los meses de mayo y junio no se realizó la solicitud, debido a que durante estos meses se estaba tramitando, por parte de la Dirección de Gestión Corporativa los CDP´s para disponer los recursos para el pago de este servicio en las a las estaciones de Usme, Jazmín, Ciudad Bolívar y San Cristóbal, en mayo y en la estación Colina en junio</t>
  </si>
  <si>
    <t>Esta OCI observó comunicados Forest dirigidos a la DGC para tramitar el pago del servicio de energía, así: 2022IE136581 para el pago de la cuenta padre RMCAB de mayo, 2022IE172573 de junio y 2022IE201494 de julio; de otra parte, el 2022IE164942 de mayo, 2022IE166328 de junio y el 2022IE205255 para el pago de energía de la estación Guaymaral que se encuentra en las instalaciones de la Escuela Colombiana de Ingeniería Julio Garavito, con destino a la empresa Celsia; lo propio aplica para el pago de la energía del periodo 30 de abril 2022 a 24 de junio de 2022 del Convenio Interadministrativo SDA-20211538 - estación Colina (comunicado 2022IE177197). Los soportes de los meses restantes fueron justificados por la falta de CDP que respaldara los gastos del caso. Con lo anterior, se corroboran las gestiones para el pago de la energía eléctrica. La Segunda Línea de Defensa se pronunció en el mismo sentido.</t>
  </si>
  <si>
    <t>El líder técnico o quien se designe solicita autorizaciones de ingreso a aquellas estaciones en las cuales los administradores de los predios donde se ubican exigen un permiso de ingreso, mediante correo electrónico institucional, adjuntando los documentos solicitados por los administradores, con el fin de realizar el ingreso a la estación y la ejecución de las actividades programas a los equipos; asi mismo gestiona las posibles eventualidades que se llegasen a presentar relacionadas con problemas de conectividad por fallas en el servicio de internet de las estaciones de la RMCAB, en primera instancia solicitando telefónicamente soporte técnico a la mesa de servicios del proveedor de este servicio y en los casos en que de esta forma no se resuelva el problema, remitiendo mediante correo electrónico la solicitud de servicio técnico para solucionar dichas eventualidades a la Dirección de Gestión Corporativa. En caso de no aceptarse el ingreso, se reprograma la visita y se vuelve a realizar el proceso. En los casos que sea requerido se informa al enlace técnico del Laboratorio Ambiental de la SCAAV para la toma de decisiones.</t>
  </si>
  <si>
    <t>Durante el periodo evaluado, se solicitaron las autorizaciones de ingreso a las estaciones de la red (Puente Aranda, Fontibón, Usaquén, Guaymaral y Suba), mediante correo electrónico institucional, adjuntando los documentos solicitados por los administradores, con el fin de realizar el ingreso a la estación y la ejecución de las actividades programas para los meses de mayo, junio, julio y agosto. Se adjunta el documento soporte de control de solicitud de autorización de ingreso del mes de agosto. Para el mes de mayo, junio, julio y agosto no se presentaron eventos en los que se interrumpió la publicación en tiempo real de los datos por fallas en la conexión de internet en las estaciones, por lo cual no se requirió realizar ninguna gestión técnico-administrativa frente al tema. Se adjunta una (1) carpeta comprimida con trece (13) archivos de correo con solicitud de ingreso a las estaciones señaladas, durante el mes de mayo; una (1) carpeta comprimida con once (11) archivos de correo con solicitud de ingreso a las estaciones señaladas, durante el mes de junio; una (1) carpeta comprimida con catorce (14) archivos de correo con solicitud de ingreso a las estaciones señaladas, durante el mes de julio; una (1) carpeta comprimida con trece (13) archivos de correo con solicitud de ingreso a las estaciones señaladas, durante el mes de agosto y un (1) archivo con el cuadro de control con las solicitudes que se han gestionado para el ingreso a las estaciones de la RMCAB.</t>
  </si>
  <si>
    <t>Durante el periodo evaluado, se solicitaron las autorizaciones de ingreso a las estaciones de la red (Puente Aranda, Fontibón, Usaquén, Guaymaral y Suba, adjuntando los documentos solicitados por los administradores, con el fin de realizar el ingreso a la estación y la ejecución de las actividades programas, Se adjunta el documentos soporte de control de solicitud de autorización de ingreso, cumpliendo así con el control establecido</t>
  </si>
  <si>
    <t>Se observaron las gestiones para obtener las autorizaciones de mayo, junio, julio y agosto para el ingreso de contratistas a las estaciones de Puente Aranda, Usquen, Carvajal y Guaymaral (mayo); Fontibón, Puente Aranda, Suba y Usaquen (Junio, julio y agosto). Para los meses de mayo, junio, julio y agosto no se presentaron eventos en los que se interrumpiera la publicación en tiempo real de los datos por posibles fallas en la conexión de internet en las estaciones, por lo cual no se requirió realizar ninguna gestión técnico-administrativa, según los términos del control. La Segunda Línea de Defensa concluyó de manera similar a esta Oficina de Control Interno</t>
  </si>
  <si>
    <t>Posibilidad de que se presente una afectación económica y reputacional por la 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 Debido a la digitalización errónea o incompleta suministrada en los activos de información del proceso sin contar con los filtros previos de autorización, suministrando a los clientes y partes interesadas del Laboratorio Ambiental de la SDA.</t>
  </si>
  <si>
    <t>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t>
  </si>
  <si>
    <t>Debido a la digitalización errónea o incompleta suministrada en los activos de información del proceso sin contar con los filtros previos de autorización. Debido a la digitalización errónea o incompleta suministrada en los activos de información del proceso sin contar con los filtros previos de autorización, suministrando a los clientes y partes interesadas del Laboratorio Ambiental de la SDA.</t>
  </si>
  <si>
    <t>El profesional de gestión administrativa y/o responsable de convenios y contratos en cada área técnica debe establecer como requisito de selección en los procesos de contratación del servicio de calibración inmerso en Estudios previos contratación directa-prestación servicios profesionales y de apoyo a la gestión (PA08-PR03-F2), la acreditación vigente como laboratorio de calibración bajo la ISO 17025 cuando sea el caso, en las variables y puntos solicitados en el pliego de condiciones del proceso, con la finalidad de garantizar la trazabilidad metrológica, así como solicitar la resolución de acreditación que se requiera en los casos que aplique. Así mismo se dejará registro de la verificación de dicho requisito en la evaluación técnica del proceso de contratación, la cual será publicada en la plataforma SECOP II. En los casos que no se dé cumplimiento a lo requerido, se cancelara la contratación y se iniciara nuevamente el proceso con otro proveedor</t>
  </si>
  <si>
    <t>Plan de contingencia-Riesgos DAFP-1046</t>
  </si>
  <si>
    <t>EMISIÓN DE RUIDO: Dentro del PAA 2022 en el proyecto 7778 con ID 147 se contempla la adquisicion cuyo objeto contratcual es "ADQUIRIR EQUIPOS DE MEDICIÓN DE PRESIÓN SONORA PARA LA EJECUCIÓN DE VISITAS TÉCNICAS DE EMISIÓN DE RUIDO RELACIONADAS CON LAS ACCIONES DE LA EVALUACIÓN, SEGUIMIENTO Y CONTROL A LAS ACTIVIDADES DE INDUSTRIA, COMERCIO Y SERVICIO UBICADAS DENTRO DEL PERÍMETRO URBANO DEL DISTRITO CAPITAL" adquisicion que requiere certificados de calibracion según las IEC 61672 Electroacoustics – Sound level meters, IEC 61260 Electroacoustics - Octave-band and fractional- octave-band filters IEC 60942 Electroacoustics - Sound calibrators), motivo por el cual en el Anexo Tecnico y Estudio previo de la adquisicion se asegura que estos certificados sean emitidos por laboratorios de calibracion acreditados en la ISO IEC NTC 17025 ante la ONAC en la Matriz Presion Acustica, Matriz Presion y frecuencia acustica y Matriz Sonometro, docimentro y calibrador acustico. El proceso se encuentra publicado en SECOP II SDA-SASI-04-2022. RMRAB: Para este periodo de tiempo se avanza en el proceso contractual y se establece como requisito de selección en el proceso de contratación del servicio de calibración inmerso en Estudios previos, la acreditación vigente como laboratorio de calibración bajo la ISO 17025 , en las variables y puntos solicitados en el pliego de condiciones del proceso, con la finalidad de garantizar la trazabilidad metrológica, así como solicitar la resolución de acreditación que se requiera en los casos que aplique. *Durante el mes de mayo del 2022, se realizó la estructuración del estudio de mercado resultado de las cotizaciones realizadas a diferentes empresas acreditadas para realizar servicios de calibración. *Durante el mes de junio se remitió el estudio previo y estudio del sector para la revisión del abogado del área contractual de la SCAAV, donde se realizaron diferentes correcciones al documento y se envió posteriormente al área de proyectos de la entidad para revisión y verificación. *En el mes de Julio. Se hacen los ajustes finales al proceso solicitadas por el área de proyectos de la entidad y se envía para la aprobación final. *Para el mes de agosto se realizó el respectivo cargue al sistema SIPSE con el numero de proceso 18038 donde se cargan las versiones finales de los documentos correspondientes al proceso los cuales son: Estudio Previo, Anexo técnico, Anexo 1 estudio de mercado y análisis del sector, Anexo 1.1 Solicitudes de cotización, Anexo 1.2 Respuestas a cotizar, Anexo 1.3 Estudio de mercado y Anexo 2 Matriz de riesgo. Sin embargo el proceso es devuelto por el área financiera de la entidad puesto que no están completos los indicadores financieros. el área encargada los remite por medio del memorando interno SDA No. 2022IE204386 el 11 de agosto del 2022 se incluyen los ajustes solicitados y se envía al área de proyectos para la aprobación final del proceso al cual aun se esta a la espera de la aprobación. FUENTES MÓVILES: Durante los meses mayo a agosto del 2022 se avanzó en los anexos técnicos y estudios previos contratación de servicios de calibración incluyendo el requisito de calibración bajo la ISO 17025 y solicitando la trazabilidad metrológica de los equipos empleados en el proceso de calibración, lo anterior para:*Equipos periféricos de los equipos de medición a fuentes móviles, *Unidades patrón para verificación de los sensores de temperatura y rpm de propiedad de la secretaría distrital de ambiente y *Filtros de densidad neutra de las unidades de medición a fuentes móviles, propiedad de la secretaria distrital de ambiente. Cabe anotar que durante este periodo no se presentaron incumplimientos a los criterios establecidos que implicaran la materialización del riesgo.</t>
  </si>
  <si>
    <t>Con la evidencia adjunta se verifica la ejecución del control donde se establecen los requisitos de selección en los procesos de contratación del servicio de calibración inmerso, los estudios previos de contratación, para lo cual se anexaron como evidencia, en emisión de ruido, el documento Técnico Adquisición Equipo de Medición, Estudio Previo y el documento Aviso convocatoria final; en la RMRAB, archivos con la gestión de la trazabilidad del proceso contractual surtido para la calibración del equipamiento de la red y los soportes de las últimas versiones de los documentos ajustados y entregados para el avance del proceso contractual, para fuentes móviles, los Estudios previos Calibración de Filtros de densidad Neutra, con el Anexo Técnico de Calibración de Filtros de densidad Neutra; y los Estudios previos Calibración de patrones y periféricos, su documento del Anexo Técnico Calibración de patrones y periféricos.</t>
  </si>
  <si>
    <t>Una vez inspeccionada la evidencia del control, se encontró que: a) Emisión del Ruido: la primera línea de defensa aportó estudios previos del identificador del PAA 7778 - 1472022-7778, en cuyo objeto se informa que: "(...) De igual forma, estos equipos de medición de presión sonora, deben cumplir con las condiciones técnicas especificadas en el ANEXO TÉCNICO: Adquisición Equipo de Medición de Presión Sonora 2022 (Ver Anexo No. 1 Anexo Técnico), el cual hace parte integral de este documento, estas especificaciones técnicas son: los bienes objeto del contrato, los cuales deben estar calibrados cumpliendo los requisitos de trazabilidad metrológica descrita en detalle en NTC-ISO/IEC 17025, con calibración vigente según IEC 61672 Electroacoustics – Sound level meters, IEC 61260 Electroacoustics - Octave-band and fractional-octave-band filters IEC 60942 Electroacoustics - Sound calibrators". Se observó también el aviso de convocatoria del proceso aludido y el Anexo Técnico Adquisición Equipo de Medición de Presión Sonora 2022. b) Fuentes Móviles: Se observaron estudios previos y anexo técnico de calibración de filtros de densidad neutra y de patrones y periféricos". En los anexos técnicos, dentro de las condiciones especiales, se observaron respectivamente, el numeral 5 que reza: "Debe tenerse en cuenta que el valor del servicio debe contemplar como mínimo la certificación bajo la norma ISO/NTC IEC 17025:2017, adicionalmente presentar el certificado de calibración y trazabilidad del equipo" y numerales 3 y 4 que señalan: "Debe tenerse en cuenta que el valor del servicio debe contemplar como mínimo la certificación bajo la norma ISO/NTC IEC 17025:2017.; y La calibración de los equipos debe realizarse de acuerdo con las directrices de la norma NTC/ ISO17025:2017, así mismo como la emisión de los certificados". c) RMRAB: Se observaron correos electrónicos sobre gestión de contratación de Calibración. Sin perjuicio de esto, se inspeccionaron los soportes allegados y se observó en el Anexo Técnico el Alcance del Objeto contractual, que indica: "Realizar el diagnostico, mantenimiento preventivo, correctivo (en caso de ser necesario) y la calibración de veintidós (22) sonómetros de marca 01 dB METRAVIB Cube y cuatro (4) calibradores acústicos 01 dB -Stell CAL 21 y CAL 31, la cual deben ser ejecutada por un laboratorio acreditado ante el Organismo Nacional de Acreditación de Colombia (ONAC), conforme al estándar ISO/IEC 17025, para la magnitud de acústica, ultrasonido y vibración, método o tipo de calibración sonómetro, dosímetro, calibrador acústico (...)". No se observaron dentro de los soportes aplicables, la evaluación técnica del proceso de contratación y pantallazo de su publicación en SECOP II. Sobre este particular no se pronunció la Segunda Línea de Defensa.</t>
  </si>
  <si>
    <t>El profesional de campo, si observa que la información entregada en campo por el tercero objeto de evaluación, no corresponde al establecimiento evaluado o no se suministra los documentos que confirmen la legalidad de la actividad económica en el momento de la visita técnica, verificá en la página del Registro Único Empresarial (RUES) y se informará a la Alcaldía Local correspondiente para que realice la verificación de los documentos, debido a que el tercero no se puede identificar, motivo por el cual queda incluido en la actuación técnica la referencia a la Comunicación Oficial Externa emitida a la Alcaldía donde se reporta la posible falta de legalidad de la actividad económica, a pesar de esto, se genera la actuación técnica correspondiente con el fin de identificar el presunto daño ambiental por emisión sonora de acuerdo al Modelo actuación medición de emisión de ruido en el distrito capital (PA10-PR10-M1). Aquellos casos en los que se presenten error en el diligenciamiento información será puesta en conocimiento del enlace técnico Laboratorio de la SCAAV para la toma de las decisiones correctivas correspondientes</t>
  </si>
  <si>
    <t>Acciones para Abordar Riesgos-443</t>
  </si>
  <si>
    <t>Durante la ejecución de las seis (6) visitas realizadas para el mes de mayo, las cuatro (4) visitas realizadas para el mes de junio, las cuatro (4) visitas realizadas para el mes de julio y las dos (2) para el mes de agosto no fue requerido enviar oficios ante las Alcaldías Locales teniendo en cuenta que durante estas visitas, se suministraron los respectivos documentos de conformación legal de los establecimientos visitados, información que fue validada y verificada en la página del Registro Único Empresarial (RUES). Cabe anotar que durante este periodo no se presentaron errores en el diligenciamiento de la información que implicaran la materialización del riesgo. Se adjuntan respectivamente una (1) carpeta comprimida, con seis (6) Registro Único Empresarial (RUES) para el mes de mayo, cuatro (4) Registro Único Empresarial (RUES) para el mes de junio, cuatro (4) Registro Único Empresarial (RUES) para el mes de julio y dos (2) Registro Único Empresarial (RUES) para el mes de Agosto.</t>
  </si>
  <si>
    <t>Durante las visitas realizadas durante el periodo se suministraron por parte de los establecimientos los respectivos documentos de conformación legal de los establecimientos visitados, información que fue validada y verificada en la página del Registro Único Empresarial (RUES) y no fue necesario informar a las Alcaldías Locales, su colaboración en la correspondiente verificación de los documentos, que confirmaran la legalidad de la actividad económica, de los establecimiento, se realizó la gestión pertinente descrita en el control, como s e evidencia en los documentos adjuntos.</t>
  </si>
  <si>
    <t>La primera línea de defensa aportó evidencia de las visitas de mayo a agosto a diferentes establecimientos, a los cuales se les solicitó el RUES, condición que fue acreditada en todos los casos (6 para mayo, 4 para junio, 4 para julio y 2 para agosto). No se identificaron excepciones que dieran lugar a compulsar comunicación a las Alcaldías locales correspondientes, para lo de su competencia. Sin perjuicio de lo anterior, no se observó el formato Modelo actuación medición de emisión de ruido en el distrito capital (PA10-PR10-M1) de las visitas aplicadas. Sobre éste último particular no se pronunció la segunda línea de defensa.</t>
  </si>
  <si>
    <t>El personal que designe el líder técnico realizará la revisión de la información tomada en campo, con los soportes de firma correspondiente en los Formatos de campo (PA10-PR09-F3) y la Herramienta ISOCALC (PA10-PR09-F4), posteriormente se debe realizar el registro en la plataforma FOREST y en los informes o conceptos técnicos, se realiza la revisión por el líder técnico y la aprobación por el enlace técnico del Laboratorio de la SCAAV. El personal que designe el líder técnico realizara la comparación de los resultados de la herramienta de cálculo frente a el informe o concepto técnico basados en los métodos de referencia, posteriormente se realiza revisión por el líder técnico y la aprobación por el enlace técnico del Laboratorio de la SCAAV. En el caso de presentarse errores en la información, esto será puesto en conocimiento del enlace técnico del Laboratorio de la SCAAV para la toma de las decisiones correctivas correspondientes</t>
  </si>
  <si>
    <t>Durante el periodo de mayo a julio, se realiza la revisión y aprobación de la herramienta ISOCALC (PA10-PR09-F4), y los formatos de campo (PA10-PR09-F3), diligenciados durante la tomas de muestras en las tomas de muestras realizadas a las empresas: Industria Procesadora de Materias Primas - Sede Colaceites para los días 25, 26 y 27 de mayo, en Molino el Lobo durante los días 23, 24, 25 y 26 de mayo, en Detergentes Ltda. los días 16, 17 y 21 de junio, y finalmente Proteicas el 5, 6, 7 y 8 de julio; los registros generados producto de la toma de muestras realizadas en el mes de agosto se reportaran en el próximo seguimiento; Así mismo se aclara que el área técnica se encuentra en la construcción de los informes o conceptos técnicos producto de las visitas realizadas para proceder a realizar el registro en la plataforma FOREST. Cabe anotar que durante este periodo no se presentaron errores en la información que implicaran la materialización del riesgo. A la fecha con el fin de complementar la robustez del control, el área técnica se encuentra en la documentación de la planeación mensual de la programación de las visitas a realizar. Se adjuntan respectivamente una (1) carpeta comprimida con un (1) documento Isocalc y un (1) documento Formatos de campo de la Industria PMP (Procesadora de Materias Primas); una (1) carpeta comprimida con un (1) documento Isocalc y un (1) documento Formatos de campo de la Industria Molino el Lobo; una (1) carpeta comprimida con dos (2) Isocalc y un (1) documento Formatos de campo de la Industria Detergentes Ltda.; y una (1) carpeta comprimida con un (1) documento Isocalc y un (1) documento Formatos de Campo de la Industria Proteicas.</t>
  </si>
  <si>
    <t>Se evidencia información del periodo de los meses de mayo a julio, se realizó la revisión y aprobación de la herramienta ISOCALC (PA10-PR09-F4), y los formatos de campo (PA10-PR09-F3), diligenciados durante las tomas de muestras a las diferentes empresas, no se evidencia el registro en la plataforma FOREST y los informes o conceptos técnicos</t>
  </si>
  <si>
    <t>Se evidenciaron los formatos de campo (PA10-PR09-F3) y herramienta ISOCALC (PA10-PR09-F4) de las siguientes empresas: Procesadora de Materias Primas - Sede Colaceites, Molino el Lobo, Proteicas y Detergentes Ltda. Sin perjuicio de lo anterior, no se observó cuál fue el registro asociado en la plataforma Forest, en los informes técnicos y la aprobación por el enlace de la SCAAV, además de la comparación frente a métodos de referencia. Sobre esto último también se pronunció la Segunda Línea de Defensa.</t>
  </si>
  <si>
    <t>Los profesionales de campo, durante la ejecución de las pruebas de emisiones a fuentes móviles, en el caso de que se presenten inconsistencias en la digitación de los datos, o en la selección de normativa que establece los límites a evaluar (error del inspector al ingresar los datos al software o información errónea suministrada por el usuario) deberán repetir la prueba, realizando la corrección de los datos. Las actuaciones técnicas de los programas de autorregulación, concesionarios, requerimientos y CDA´s generadas por el área técnica de fuentes móviles son revisados por el líder técnico y aprobados por el enlace técnico del Laboratorio de la SCAAV, dejando trazabilidad por el sistema de información ambiental FOREST de la entidad. Aquellos casos en los que se presenten errores en el diligenciamiento información será puesta en conocimiento del enlace técnico del Laboratorio de la SCAAV, para la toma de las decisiones correctivas correspondientes.</t>
  </si>
  <si>
    <t>Para el segundo cuatrimestre no se han presentado inconsistencias en la digitación de los datos o en la selección de la normativa que establece los límites a evaluar en ninguno de los procesos de medición adelantados en los diferentes operativos de fuentes móviles. Para las actuaciones técnicas del periodo de mayo a agosto de los programas de autorregulación, concesionarios, requerimientos ambientales y CDA´s, se generaron los respectivos procesos, asignación y ejecución de las actividades correspondientes dejando su trazabilidad en el sistema FOREST. Cabe anotar que durante este periodo no se presentaron errores en la información que implicaran la materialización del riesgo.</t>
  </si>
  <si>
    <t>Como se indica por la primera línea no se presentaron inconsistencias en la digitación de los datos o en la selección de la normativa que establece los límites a evaluar en ninguno de los procesos de medición adelantados en los diferentes operativos de fuentes móviles, adjuntan archivos con la trazabilidad de las actuaciones técnicas generadas por el área en el periodo de mayo a agosto de la presente anualidad tramitados por el sistema de información ambiental FOREST correspondientes a los programas de autorregulación, concesionarios, requerimientos y CDA´s en el grupo de fuentes móviles</t>
  </si>
  <si>
    <t>La primera línea de defensa aportó como evidencia los reportes generados por el SIA - sistema de Información Ambiental, comprendidos entre mayo y agosto de 2022, donde se evidencia el detalle de las actuaciones de los profesionales en campo con su radicado forest vinculado en cuanto a Auto-regulación, CDA´s, concesionarios y requerimientos. Se indicó que no hubo inconsistencias en el registro de información o selección de la normativa aplicable.</t>
  </si>
  <si>
    <t>El líder técnico de fuentes móviles y el profesional de Gestión Metrológica realizan en reuniones mensuales, en donde de acuerdo con la necesidad del grupo, implementan capacitaciones en el diligenciamiento de las plantillas de cálculo y demás documentos utilizados a los profesionales del área técnica de fuentes móviles, encargados del diligenciamiento de estos, dejando registro en Acta de Reunión y Relación de Asistencia (PE03-PR05-F3); asi mismo el líder técnico de la RMRAB y el profesional de Gestión Metrológica, realizan de acuerdo con la necesidad del grupo, la programación de las capacitaciones en el diligenciamiento de las plantillas de cálculo, cartas control y demás documentos utilizados a los profesionales de la red encargados del diligenciamiento de estos.</t>
  </si>
  <si>
    <t xml:space="preserve">RMRAB: Para este cuatrimestre (mayo a agosto), no se efectuaron capacitaciones en el diligenciamiento de las plantillas de cálculo, cartas control y demás documentos utilizados a los profesionales de la red encargados del diligenciamiento de estos, dado que no se detecto la necesidad de esta. FUENTES MÓVILES: En el mes de mayo se realizo reunión del líder técnico de fuentes Móviles y el profesional de Gestión Metrológica en donde se definieron los criterios de la capacitación al personal sobre el funcionamiento de motores y se realizo la socialización de la revisión del Almacenamiento de la información (Bases de datos de mediciones, programas de autorregulación, requerimientos y CDA´s) de Fuentes Móviles en el servidor. Es importante aclarar a su vez, que en el área técnica Fuentes Móviles se realizan reuniones mensuales para revisión de avance en las metas el grupo, sin embargo no en todas las reuniones se programan o desarrollan capacitaciones en el diligenciamiento de plantillas o de la gestión documental. Cabe anotar que durante este periodo no se presento suministro de información errónea que implicaran la materialización del riesgo. FUENTES MÓVILES: Se adjunta (1) un acta de la socialización de los temas tratados en la reunión des mes de mayo frente a los compromisos del laboratorio Ambiental de la SDA asociados al control metrológico y de calidad. </t>
  </si>
  <si>
    <t>Para este cuatrimestre (mayo a agosto), no se efectuaron capacitaciones en el diligenciamiento de las plantillas de cálculo, cartas control y demás documentos utilizados a los profesionales de la red encargados del diligenciamiento de estos, dado que no se detectó la necesidad de esta; solo se adjunta un ata de una reunión donde se revisaron de los temas pendientes del grupo de fuentes móviles frente a los compromisos del laboratorio Ambiental de la SDA asociados al control metrológico y de calidad.</t>
  </si>
  <si>
    <t>Se aportó como evidencia un acta del 9 de mayo de 2022 cuyo objeto fue: "revisión de los temas pendientes del grupo de fuentes móviles frente a los compromisos del laboratorio ambiental de la SDA asociados al control metrológico y de calidad". No se trató de capacitaciones sobre plantillas de cálculo y demás documentos usados por los profesionales del área técnica. La lista de asistencia que acompaña el acta no es la correspondiente a la sesión, dado que es de abril (periodo no abordado en la evaluación). Independiente de lo anterior, no se observó la ejecución de las reuniones mensuales de junio, julio y agosto. Si bien la primera línea de defensa indicó que "(...) no en todas las reuniones se programan o desarrollan capacitaciones en el diligenciamiento de plantillas o de la gestión documental". Esto indica que el control tiene una excepción que no está documentada. De otra parte, alude a otras reuniones de las cuales no se aportó evidencia. Tampoco se observó programación de capacitaciones. La Segunda Línea de Defensa concordó en el análisis de la primera línea de defensa.</t>
  </si>
  <si>
    <t>El profesional acústico y el profesional de sistemas registran, organizan y consolidan la información para la revisión y análisis de datos de forma mensual en el formato de validación y verificación de datos con el fin de poder evaluar el correcto funcionamiento de la RMRAB. Por otra parte, el líder técnico de la RMRAB realiza un seguimiento mensual al correcto diligenciamiento de la información documentada de la RMRAB y se verifican los datos a través de los históricos del equipo y los registros fotográficos presentados de lo cual se deja registro en Acta de Reunión y Relación de Asistencia (PE03-PR05-F3).</t>
  </si>
  <si>
    <t>Para el periodo de mayo a julio, se realiza por parte del líder técnico de la RMRAB un seguimiento mensual al correcto diligenciamiento de la información documentada de la RMRAB y se verifican los datos a través de los históricos del equipo y los registros fotográficos presentados de lo cual se deja registro en Acta de reunión de equipo. Así mismo revisa el registro, organización y consolidación de la información para la revisión y análisis de datos de forma mensual en el formato de validación y verificación de datos, para el periodo tiempo de mayo, junio y julio la verificación de datos, el resultado del recuento, verificación y validación de datos, fue superior al 75%; este valor promedio es fijado con el total de todas las estaciones que se encuentren con conexión a internet para ese mes; los registros de soporte generados en el mes de agosto se reportaran en el próximo seguimiento. Es importante aclarar en caso de que se presenten desviaciones en la ejecución del control se deberán así mismo adjuntar los soportes necesarios que evidencien el plan de acción desarrollado o las decisiones tomadas acorde al proceso efectuado. Se adjunta respectivamente, una (1) carpeta comprimida con un (1) Acta aprobación de la verificación de datos, un (1) registro del recuento y verificación de datos, y un (1) archivo de correo electrónico con el seguimiento mensual al correcto diligenciamiento de la información documentada de la RMRAB, correspondiente al mes de mayo; una (1) carpeta comprimida con un (1) Acta aprobación de la verificación de datos, un (1) registro del recuento y verificación de datos, y un (1) archivo de correo electronico con el seguimiento mensual al correcto diligenciamiento de la información documentada de la RMRAB, correspondiente al mes de junio; una (1) carpeta comprimida con un (1) Acta aprobación de la verificación de datos, un (1) registro del recuento y verificación de datos, y un (1) archivo de correo electronico con el seguimiento mensual al correcto diligenciamiento de la información documentada de la RMRAB, correspondiente al mes de julio.</t>
  </si>
  <si>
    <t>Se evidencia que par los meses de mayo a julio, se realizó el seguimiento mensual al correcto diligenciamiento de la información documentada de la RMRAB y se verifico los datos a través de los históricos del equipo y los registros fotográficos presentados de lo cual se dejó registro en Acta de reunión de equipo. Se revisó el registro de la, organización y consolidación de la información para la revisión y análisis de datos de forma mensual en el formato de validación y verificación de datos, para el mes de agosto se reportaran en el próximo seguimiento.</t>
  </si>
  <si>
    <t>Al inspeccionar la evidencia aportada por primera línea de defensa, se encontró para los meses de mayo, junio y julio los correos donde el ingeniero encargado de la labor remite el formato PA10-PR14-F2 con recuento y verificación de datos de dichos meses. El de agosto se presentará en el mes de septiembre. Junto con dichos e-mail se acompaña el acta de diligenciamiento y análisis de las estaciones que cuentan con conexión a internet, además del archivo excel que acredita las mediciones.</t>
  </si>
  <si>
    <t>Los profesionales que elaboran los informes en la RMCAB, mensualmente elaboran el reporte de datos validados de la RMCAB durante el periodo, con el fin de confirmar si los datos resultantes del monitoreo cumplen con el criterio de representatividad temporal mayor o igual al 75%. Los coordinadores de la RMCAB revisan este reporte para que los datos puedan ser usados para su análisis. Los profesionales que elaboran los informes en la RMCAB reciben el reporte de los datos validados; usan los datos para el análisis, si y solo si cumplen con porcentaje de representatividad temporal mayor o igual al 75%, y preparan los Informes periódicos de Calidad del Aire en Bogotá. Los informes generados por la RMCAB se proyectan con el 100% de los datos validados y estos son revisados por el líder técnico y aprobados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</si>
  <si>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En los meses de abril, mayo, junio y julio se realizó la vigilancia y validación permanente de los datos, para identificar registros atípicos que pudiesen estar asociados a fallas de los equipos o condiciones anormales de estos o del entorno, dejando como registro el informe de análisis de porcentaje de captura y validación de datos. Es importante aclarar que el informe del mes de agosto se proyectará en el transcurso del mes de septiembre, por lo cual se reportara en el próximo seguimiento. Se realizó la revisión de los datos válidos reportados en los meses de abril, mayo y junio, en los informes de las mesas de trabajo de análisis y validación realizadas, con la finalidad de consolidar la operatividad de la RMCAB; es importante aclarar que el informe de la mesa de trabajo de análisis y validación del mes de julio se proyecta al final del mes de agosto y la del mes de agosto se realiza al final del mes de septiembre, por lo cual se reportaran en el próximo seguimiento. Así mismo se revisan los datos validos que serán usados para la proyección de los informes periódicos de calidad del aire, dejando como registro el reporte de operatividad mensual de los meses de abril, mayo, junio y julio; es importante aclarar que el reporte del mes de agosto se proyectará en el transcurso del mes de septiembre, por lo cual se reportara en el próximo seguimiento. Los informes mensuales de calidad del aire del mes de abril se proyectó durante el mes de mayo, el informe mensual del mes de mayo se proyectó durante el mes junio y el informe del mes de junio se proyectó durante el mes de julio, para el informe del primer trimestre de 2022 de proyectó y publicó en el mes de julio, para el caso del informe anual 2021, este se proyectó durante el primer semestre del año 2022 y se publicó durante el mes de julio. Cabe aclarar que el informe del mes de julio se proyectó durante el mes de agosto, sin embargo, por la fecha del reporte no se ha completado el proceso de publicación de informe, por lo cual este y el informe del mes de agosto, se proyectará en el transcurso del mes de septiembre por lo que se reportará en el próximo seguimiento. Todos los informes fueron revisados por el líder técnico de la RMCAB y aprobados por el Subdirector de Calidad del Aire, Auditiva y Visual, dejando trazabilidad en el sistema de información ambiental FOREST con los procesos 5485334, 5516995, 5558934, 5489961 y 5476410. Cabe anotar que durante este periodo no se presento suministro de información errónea que implicaran la materialización del riesgo. Se adjuntan respectivamente, una (1) carpeta comprimida con ocho (8) informes de análisis de porcentaje de captura y validación de datos de la RMCAB (cuatro (4) para las estaciones antiguas y cuatro (4) para las estaciones nuevas) para los meses de abril, mayo, junio y julio de 2022; una (1) carpeta comprimida con tres (3) archivos de reporte de operatividad de la RMCAB para los meses de mayo, junio y julio de 2022; una (1) carpeta comprimida con tres (3) informes de la mesa técnica de análisis y validación para los meses de mayo, junio y julio de 2022; y una (1) carpeta comprimida con cinco (5) archivos correspondientes al, informe mensual de calidad del aire de abril con proceso FOREST 5485334, informe mensual de calidad del aire de mayo con proceso 5516995, informe mensual de calidad del aire de junio con proceso FOREST 5558934, informe de calidad del aire del I trimestre del año 2022 con proceso FOREST 5489961 e informe anual de calidad del aire del 2021 con proceso FOREST 5476410.</t>
  </si>
  <si>
    <t>Se evidencia con la documentación adjuntada que en los meses de abril a julio que los profesionales que elaboran los informes en la RMCAB, mensualmente, elaboraron los reportes de datos validados de la misma, confirmando que los datos resultantes del monitoreo cumplen con el criterio de representatividad temporal mayor o igual al 75%. Adjuntaron la documentación de los meses de abril, mayo, junio y julio, donde se registrar la vigilancia y validación permanente de los datos, para identificar registros atípicos que pudiesen estar asociados a fallas de los equipos o condiciones anormales de estos o del entorno, dejando como registro el informe de análisis de porcentaje de captura y validación de datos. el informe del mes de agosto se proyectará en el transcurso del mes de septiembre. Se realizó la revisión de los datos válidos reportados en los meses de abril, mayo y junio, en los informes de las mesas de trabajo de análisis y validación realizadas, con la finalidad de consolidar la operatividad de la RMCAB; se aclara que el informe de la mesa de trabajo de análisis y validación del mes de julio se proyecta al final del mes de agosto y la del mes de agosto se realiza al final del mes de septiembre, por lo cual se reportaran en el próximo seguimiento. Así mismo se revisan los datos validos que serán usados para la proyección de los informes periódicos de calidad del aire, dejando como registro el reporte de operatividad mensual de los meses de abril, mayo, junio y julio, cumpliendo así con lo descrito en este control.</t>
  </si>
  <si>
    <t>Se inspeccionó la evidencia de los reportes de operatividad (PA10-PR05-F1), los cuales arrojaron los siguientes resultados en promedio, mayores al 75% mínimo que establece el control: mayo 94,02%; junio: 92,94%; julio: 92,74%; el de agosto se presentará en septiembre; ahora bien, llamó la atención que el reporte de julio presentaba anotaciones en rojo, lo que redunda en incertidumbres sobre la confiabilidad del archivo, respecto a determinar si es o no el definitivo. Junto con la información anterior, se allegó información de los porcentajes de operatividad de las estaciones entre mayo y julio de 2022, donde se explica el por qué de la variación de algunos porcentajes de referencia. Los datos anteriores permitieron la confección de los informes de Calidad del Aire de Bogotá de mayo y junio; no se observó el informe de julio 2022. Finalmente, se presentaron los informes PA10-PR05-M2 técnico del comité de análisis, validación y reporte de la RMCAB de mayo y junio de 2022; no se observó el de julio 2022. Aunque la segunda línea justificó que el informe de julio no se tenía porque se elaboraba en agosto, el control no establece en qué momento del mes debe dejarse alistado el documento, por lo que para esta OCI hay incumplimiento sobre la oportunidad de obtención de la evidencia</t>
  </si>
  <si>
    <t>Posibilidad de afectación reputacional por no garantizar la competencia técnica y la seguridad de la información del Laboratorio Ambiental de la SDA por falta de idoneidad del personal para efectuar las operaciones de medición y/o monitoreo e incorrecto almacenamiento de la información, registros, y/o daño del servidor central de la entidad y/o fallas en el software en donde se guarda la información</t>
  </si>
  <si>
    <t>No garantizar la competencia técnica y la seguridad de la información del Laboratorio Ambiental de la SDA</t>
  </si>
  <si>
    <t>Debido a la falta de idoneidad del personal para efectuar las operaciones de medición y/o monitoreo y por el Incorrecto almacenamiento de la información, registros, y/o daño del servidor central de la entidad y/o fallas en el software en donde se guarda la información.</t>
  </si>
  <si>
    <t>El profesional técnico responsable y/o quien el designe para realizar una evaluación de formación cuenta con una matriz de Idoneidad del personal de Laboratorio Ambiental SDA en donde se relacionan los criterios de competencia de cada perfil que hace parte del área técnica, la cual se tiene como insumo para realizar una evaluación de formación, conocimientos y habilidades cada vez que se desarrolla un proceso de contratación. En el caso que se de incumplimiento a los criterios de idoneidad del personal, se cancelara el proceso de contratación.</t>
  </si>
  <si>
    <t>Acciones para Abordar Riesgos-444</t>
  </si>
  <si>
    <t>Durante los meses de mayo a agosto, se llevo a cabo la contratación de dos (2) profesionales en el área técnica de fuentes móviles (que ingresaron por cesión de dos (2) contratos con el perfil de inspector de apoyo, contratados para desempeñar labores de soporte a los inspectores ambientales encargados de la medición de emisiones generadas por fuentes móviles), los cuales cumplen con los criterios de idoneidad del personal exigidos para su contratación, como evidencia de dicho proceso se realizaron las correspondientes Evaluaciones de competencia técnica de dichos profesionales, de acuerdo al perfil definido en la matriz de idoneidad. Cabe anotar que durante este periodo no se presento incumplimiento en los criterios de idoneidad que implicaran la materialización del riesgo. Se adjuntan respectivamente dos (2) evaluaciones de idoneidad del área técnica de Fuentes móviles y la matriz de idoneidad del grupo y el memorando de aprobación mediante Radicado FOREST 2022IE104955.</t>
  </si>
  <si>
    <t>Se evidencia con los documentos adjuntos la matriz de Idoneidad del personal de Laboratorio Ambiental de la SDA, en donde se relacionan los criterios de competencia de cada perfil que hace parte del área técnica y específicamente de los dos (2) contratos realizado para desempeñar labores de soporte a los inspectores ambientales encargados de la medición de emisiones generadas por fuentes móviles), evidenciando que cumplen con los criterios de idoneidad del personal exigidos para su contratación, dando cumplimiento al control definido</t>
  </si>
  <si>
    <t>Se identificó matriz de idoneidad que da cuenta de los perfiles del personal contratista que hace parte del equipo de fuentes móviles. Así mismo, se validó la existencia de 2 evaluaciones técnicas, efectuadas el 31 de mayo y 28 de junio de 2022. Finalmente, se observó el comunicado 2022IE104955, por medio del cual se aprobó la matriz de idoneidad de personal de áreas técnicas del laboratorio ambiental. Se concuerda con el análisis efectuado por la segunda línea de defensa.</t>
  </si>
  <si>
    <t>El líder técnico de cada área técnica y/o quien el designe, anualmente programa las capacitaciones para ser ejecutados por el personal interno o externo, conforme a los temas de su operatividad, entre otros temas que puedan requerirse, en busca de que todos los integrantes del grupo tengan conocimiento de los temas expuestos, en la cual para comprobar la adherencia del conocimiento, se realiza una evaluación con la que se logre verificar la apropiación, dejando como registros el listado de asistencia, las evaluaciones aplicadas y las memorias de la capacitación. En el caso, que los resultados de las evaluaciones no sean satisfactorios se deberán realizar nuevamente bajo los criterios establecidos en el Laboratorio Ambiental de la SDA.</t>
  </si>
  <si>
    <t>Plan de contingencia-Riesgos DAFP-1047</t>
  </si>
  <si>
    <t xml:space="preserve">Dando cumplimiento al cronograma anual del Laboratorio Ambiental de la SDA, las áreas técnicas durante el primer cuatrimestre desarrollaron lo siguiente: EMISIÓN DE RUIDO: Durante el mes de mayo se realizaron dos (2) jornadas de capacitación respectivamente en la Norma NTC ISO IEC 17025 2017 y en Configuración Kit de medición de presión sonora; en el mes de junio se realizaron dos (2) jornadas de capacitación referentes a Investigación de Accidentes de Trabajo (Capacitación virtual) y Manejo y operación Kit de medición de presión sonora SVANTEK (Capacitación presencial); en el mes de julio una (1) jornada de capacitación referente a configuración, reporte sesión y matriz; y durante el mes de agosto una (1) jornada de capacitación referente a Configuración Kit de medición de presión sonora (Capacitación presencial). FUENTES MÓVILES: Durante el mes de mayo se realizaron dos (2) capacitaciones en los temas de Funcionamiento de Motores y Manejo seguro de Gases para el área técnica Fuentes Móviles; en el mes de junio se realizo una (1) reinducción en el manejo de la información Documental y el acceso a la plataforma de información Isolucion. RMCAB: Durante el mes de mayo se realizo una (1) capacitación sobre manejo seguro de gases (Capacitación presencial), una (1) socialización sobre requisitos de la NTC ISO/IEC 17025-2017,una (1) socialización sobre el Funcionamiento del equipo PM10 marca ENVEA, una (1) socialización sobre el Mantenimiento preventivo y correctivo de NOX/O3 modelo TAPI T204 y una (1) socialización sobre el Funcionamiento y mantenimiento preventivo de los analizadores de SO2, CO y NOX marca THERMO SCIENTIFIC; para el mes de agosto se realizó una (1) socialización sobre trabajo en equipo y comunicación asertiva y una (1) socialización sobre la Integración del módulo EnviDAQ 8080 para conexión de pluviómetros adquiridos para la RMCAB. FUENTES FIJAS: Durante el periodo evaluado, se tuvo programada una (1) temática de capacitación, correspondiente a la manipulación del ítem de ensayo conforme a los métodos de referencia. RMRAB: Para este período de tiempo (mayo, junio, julio y agosto) se efectuaron tres jornadas de capacitación, en los temas de Riesgos Naturales, Ofimatica, así como trabajo en equipo y comunicación asertiva. </t>
  </si>
  <si>
    <t>Se evidencia el cumplimiento al programa anual de capacitaciones ejecutados por el personal interno o externo de Laboratorio, conforme a los temas de su operatividad y los temas que se requirieron, dando cumplimiento al cronograma anual del Laboratorio Ambiental de la SDA, y de las, socializaciones igualmente realizadas, desarrollando el control establecido por el proceso para la no materialización del riesgo</t>
  </si>
  <si>
    <t>En la evidencia aportada por la primera línea de defensa se observó archivo excel con el cronograma de actividades de capacitación del año 2022, el cual fue usado para contrastar las evidencias de capacitaciones impartidas vs. programadas. Con este ejercicio, se identificó que: a) Hubo capacitación sobre manejo de Riesgos naturales, con su material de apoyo y evaluación, no obstante, no se vio la programación de este espacio en mayo. b) En julio hubo capacitación sobre Ofimática y Trabajo en Equipo y Comunicación Asertiva, las cuales no se observaron en la programación de dicho mes (no obstante, de ellas se dejó su evaluación y material de apoyo). c) Se adjuntó erróneamente evidencia relacionada con lista de chequeo de EPP (Carpetas Emisión Ruido, Fuentes Fijas). Sobre este particular, no se observó pronunciamiento de la segunda línea de defensa.</t>
  </si>
  <si>
    <t>Los Líderes técnicos de fuentes fijas y fuentes móviles y/o quien ellos designen, verifican mensualmente que se realice el almacenamiento de la información física y digital del grupo técnico, correspondiente a la radicación y los registros generados en el periodo, dando cumplimiento a las tablas de retención documental, así como en el servidor del laboratorio, según corresponda; y verifica el uso de las plataformas institucionales FOREST e ISOLUCION, dejando registro mediante pantallazos. En el caso se presentarse una desviación frente al tema, revisa la situación directamente con los profesionales encargados del tema dentro del área técnica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t>
  </si>
  <si>
    <t>FUENTES FIJAS: La radicación de la información del grupo de fuentes fijas se evidencia en la plataforma FOREST, en este aplicativo se manejan las solicitudes realizadas por parte de un tercero o del cliente interno para el desarrollo de muestreos, durante este periodo no se han recibido por este medio ninguna; la información digital del grupo es cargada en el drive del grupo con el fin de que todos los miembros con correo institucional accedan a la información en caso de requerirse, asi mismo la información metrologica y control de los equipos es revisada en la plataforma ISOLUCION y aprobada por el líder técnico del área. FUENTES MÓVILES: Para el primer cuatrimestre de 2022 se genero asignación de tares de respuesta a los diferentes requerimientos de información a través de la base de datos de reparto general por medio de la plataforma FOREST, también se realizo actualización de la información de los equipos de medición de fuentes móviles y el inventario en el modulo de control de equipos de la plataforma de información ISOLUCION. Cabe aclarar que con respecto a las TRD, estas a la fecha no se encuentran publicadas ya que están en proceso de revisión y legalización y, así mimo, es de resaltar que las vigentes no contemplan los procedimientos actuales por lo que no coincide la información de los activos de información que actualmente reporta el área y por lo cual no se relacionan como soportes del control. FUENTES MÓVILES: Se adjunta respectivamente un (1) documento con el pantallazo de inventario de equipos cargado en el modulo de control de equipos de ISOLUCIÓN, también se anexa un (1) archivo con la trazabilidad de los procesos y el reparto general de FOREST para el grupo de fuentes móviles. FUENTES FIJAS: Se adjunta respectivamente una (1) captura de pantalla Drive del Grupo; un (1) archivo con la información reportada en la Plataforma ISOLUCION como evidencia del cargue en el inventario del modulo de control de equipos; (1) un correo electrónico con la revisión de la información documentada por parte del líder técnico con la revisión y aprobación de la información del cuatrimestre y un (1) archivo con el reparto general de FOREST para el grupo de fuentes fijas.</t>
  </si>
  <si>
    <t>Con los documentos que se adjuntan el pantallazo de inventario de equipos cargado en el módulo de control de equipos de ISOLUCIÓN, el archivo con la trazabilidad de los procesos y el reparto general de FOREST para el grupo de fuentes móviles, la captura de pantalla Drive del Grupo; el archivo con la información reportada en la Plataforma ISOLUCION como evidencia del cargue en el inventario del módulo de control de equipos, el correo electrónico con la revisión de la información documentada por parte del líder técnico con la revisión y aprobación de la información del cuatrimestre y el archivo con el reparto general de FOREST para el grupo de fuentes fijas, se evidencia el cumplimiento del control del almacenamiento de la información física y digital del grupo técnico, la radicación y los registros generados en el periodo, en el servidor del laboratorio y verifica el uso de las plataformas institucionales FOREST e ISOLUCION</t>
  </si>
  <si>
    <t>Se observó archivo con pantallazos de ISOLUCION en donde se identifica el ingreso de dispositivos "Opacimetros" dentro del inventario de equipos de Fuentes Móviles. De otra parte, se vio para el equipo de trabajo de fuentes fijas un archivo excel que contiene los archivos asignados en reparto por funcionario, donde llama la atención que sólo figure Juan Carlos Parra Duque en todas las hojas del archivo. También se observó correo electrónico de confirmación de validación del servidor con la información actualizada (de fecha 29 de agosto 2022), así como: Trazabilidad de reparto en Forest, pantallazos de cargue de activos de fuentes fijas en ISOLUCION y pantallazo de la Unidad Drive de almacenamiento de la SCAAV. Dado que el control es de ejecución mensual, no se pudo establecer los cargues efectuados cada mes del segundo cuatrimestre (sin perjuicio de las fechas que Forest trae), ni tampoco la estructura de la tabla de retención documental, a fin de validar lo adecuado de su almacenamiento. Segunda linea de defensa se pronunció en el mismo sentido de la primera línea de defensa, sin observar los mismos detalles de esta OCI</t>
  </si>
  <si>
    <t>Los Líderes técnicos de la RMCAB y RMRAB y/o quien ellos designen, verifican de forma mensual que la información que se debe almacenar como soporte de las actividades del grupo, sea guarda en el servidor de la entidad, dejando constancia de dicha aprobación por correo electrónico. En el caso de evidenciar que dicha información no cumple con los requerimientos planteados por el líder técnico, se revisa la con el profesional encargado del cargue de la información y los responsables de su diligenciamiento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t>
  </si>
  <si>
    <t>RMCAB: En cumplimiento de las obligaciones contractuales de cada contratista que realiza actividades dentro de laboratorio en el grupo de la RMCAB se establece que se debe almacenar los productos en el servidor de la Entidad, por lo que líder técnico de la RMCAB en la revisión del IAAP de cada contratista en los meses de mayo, junio y julio verificando el aporte de los registros de almacenamiento de información en el servidor y esto se soportó con un correo electrónico que se remitió donde se afirma dicha actividad. Con relación a seguimiento de los archivos para el mes de agosto, este se realizará durante la primera semana de septiembre, así las cosas, se anexará dicha evidencia en el próximo reporte. En los meses de mayo, junio, julio y agosto ningún contratista de la RMCAB terminó su contrato por ende para esos meses no se proyectaron actas de entrega del contrato. RMRAB: Se verificó para los meses de junio y julio por parte del líder técnico que la información que se almacenó como soporte de las actividades del grupo, se guardara en el servidor de la entidad, dejando constancia de dicha aprobación a través de correos electrónicos y para el mes de mayo dicha revisión se dejo por medio de un acta de reunión. Con relación a seguimiento de los archivos para el mes de agosto, este se realizará durante la primera semana de septiembre, así las cosas, se anexará dicha evidencia en el próximo reporte. RMCAB: Se adjuntan tres (3) correos electrónicos informativos del líder técnico soportando el cumplimiento de almacenamiento de archivos en servidor durante el periodo de mayo a julio. RMRAB: Se adjuntan dos (2) archivos de correo electrónico y un (1) acta de reunión, como constancia de la revisión del correcto almacenamiento de la información de la red durante el periodo de mayo a julio.</t>
  </si>
  <si>
    <t xml:space="preserve">Se evidencia cumplimiento en la ejecución del control de los meses mayo, junio y julio. Quedando pendiente de evidenciar el mes de agosto, solo existe evidencia de la verificación de estos meses de la información almacenada, como soporte de las actividades del grupo, evidencian que la información se encuentra guardada en el servidor de la entidad con la constancia de aprobación por el correo electrónico institucional. </t>
  </si>
  <si>
    <t>Se verificó la existencia de correos electrónicos (en el caso de la RMCAB), en donde se confirma el cargue de IAAP de contratistas desde mayo hasta julio (agosto se efectuará en los primeros días de septiembre, por lo que se presentará en el siguiente seguimiento) y el cumplimiento de los planes de trabajo. De otra parte, para la RMRAB, se encontraron correos electrónicos que, al igual que los anteriores de la RMCAB, confirman el cargue de información en los servidores del área. Llama la atención que una de las evidencias sea un acta de reunión, en tanto que el resto son e-mails, por lo que se recomienda homogeneizar la evidencia.</t>
  </si>
  <si>
    <t>DE 2019</t>
  </si>
  <si>
    <t>DIRECCIONAMIENTO ESTRATÉGICO (2019)</t>
  </si>
  <si>
    <t>Orientar estratégicamente el desarrollo institucional de la SDA a través de la formulación de mecanismos y herramientas de planeación, ejecución, seguimiento y monitoreo de los componentes de la gestión institucional para el logro de los objetivos y metas de la vigencia, bajo los principios de eficiencia del gasto público y modernización institucional.</t>
  </si>
  <si>
    <t>Posibilidad de afectación económica y reputacional debido a fallas en el diseño e implementación de herramientas para la gestión de los planes, proyectos y programas por el desconocimento de la normativa vigente objetivos y metas institucionales.</t>
  </si>
  <si>
    <t>Inicia con la definición de las estrategias, mecanismos e instrumentos necesarios para la planeación de la gestión institucional, continua con el asesoramiento para la formulación de dichos instrumentos y finaliza con el seguimiento y evaluación del cumplimiento de los objetivos y metas de la Secretaría</t>
  </si>
  <si>
    <t>fallas en el diseño e implementación de herramientas para la gestión de los planes, proyectos y programas.</t>
  </si>
  <si>
    <t>desconocimento de la normativa vigente objetivos y metas institucionales.</t>
  </si>
  <si>
    <t>Dar lineamientos generales desde el Comité Institucional de Gestión de Desempeño - MIPG para la formulación de planes, programas y proyectos en la SDA, que incluya las actualizaciones normativas referentes</t>
  </si>
  <si>
    <t>Acciones para Abordar Riesgos-452</t>
  </si>
  <si>
    <t>Seguimiento primera linea de defensa: la implementación del Control se estableció a traves la socialización de la circular 00007 de 2022 en la cual se presenta el tablero de control como herramienta de seguimiento a la inversión de la Secretaria Distrital de Ambiente, la cual presenta el seguimiento a la gestión de los proyectos de inversión en 9 componentes los cuales se relacionan a continuación: 1.Seguimiento presupuestal vigencia actual 2. Seguimiento presupuestal vigencia anterior 3. Programa anual mensualizado PAC 4. Seguimiento Presupuestal por proyecto 5. Disponibilidad presupuestal vigencia Actual 6. Compromisos vigencia actual 7. Compromisos reservas vigencia anterior 8. Plan Anual de Adquisisciones 9. Pasivos.</t>
  </si>
  <si>
    <t xml:space="preserve">Seguimiento segunda línea de defensa 2do cuatrimestre 2022:El reporte fue realizado en los tiempos establecidos según los lineamientos socializados por la Subsecretaria General. La primera línea de defensa hace el seguimiento correspondiente y es posible verificar el cumplimiento con la evidencia proporcionada. El control se encuentra bien diseñado y cumple con los lineamientos establecidos en la guía de administración de riesgos del DAFP V5. No se reporta la no materialización del riesgo. Es importante que siempre se reporte la no materialización del riesgo por parte de la primera línea de defensa. Con la ejecución del control se puede evidenciar pero para próximos reportes se recomienda hacer la claridad. </t>
  </si>
  <si>
    <t>Se evidenció el cumplimiento del control a través de la implementación del tablero de control mediante la Circular No.0007 de 2022</t>
  </si>
  <si>
    <t>Nelson Ricardo Vargas Gomez</t>
  </si>
  <si>
    <t>Maribel Diaz Vargas</t>
  </si>
  <si>
    <t>Direccionamiento Estrategico aplica los lineamientos establecidos para diseñar o actualizar las herramientas de seguimiento a los planes, programas y proyectos de acuerdo a los objetivos y metas institucionales.</t>
  </si>
  <si>
    <t>Plan de contingencia-Riesgos DAFP-1053</t>
  </si>
  <si>
    <t>Seguimiento primera linea de defensa: En la implementación de este control se diseño una herramienta llamada "Tablero de Control" que permite realizar el seguimiento a la inversión de la SDA a traves de 9 componentes incluidos en la herramienta los cuales se relacionan a continuación: 1.Seguimiento presupuestal vigencia actual 2. Seguimiento presupuestal vigencia anterior 3. Programa anual mensualizado PAC 4. Seguimiento Presupuestal por proyecto 5. Disponibilidad presupuestal vigencia Actual 6. Compromisos vigencia actual 7. Compromisos reservas vigencia anterior 8. Plan Anual de Adquisisciones 9. Pasivos. la información del tablero de control se obtiene en periodos mensuales, los cuales sirven como insumo para las diferentes actividades de seguimiento a la ejecución de los proyectos de inversión evidenciados en los informes de seguimiento mensual.</t>
  </si>
  <si>
    <t>Seguimiento segunda línea de defensa 2do cuatrimestre 2022:El reporte fue realizado en los tiempos establecidos según los lineamientos socializados por la Subsecretaria General. La primera línea de defensa hace el seguimiento correspondiente y es posible verificar el cumplimiento con la evidencia proporcionada. El control se encuentra bien diseñado y cumple con los lineamientos establecidos en la guía de administración de riesgos del DAFP V5. No se reporta la no materialización del riesgo. Es importante que siempre se reporte la no materialización del riesgo por parte de la primera línea de defensa. Con la ejecución del control se puede evidenciar pero para próximos reportes se recomienda hacer la claridad. También es importante recordar que se debe consolidar el reporte antes de cargarlo para evitar que se generen más casillas.</t>
  </si>
  <si>
    <t xml:space="preserve">Link Tablero de control: https://app.powerbi.com/view?r=eyJrIjoiYTU4YjRlNjEtMmEwOS00OTM3LTk2ZTItYTViNjBjYTVkMzg1IiwidCI6IjJlMzY5OWMyLTQyYmMtNDVjYS05YzUyLTZiNDQyYjE5ZGUxNiJ9&amp;pageName=ReportSection341a0bade64d30d218a6 </t>
  </si>
  <si>
    <t>Posibilidad de ocasionar afectación económica y reputacional por el daño parcial o total de los componentes del vehículo al momento de realizar la medición de emisiones atmosféricas a fuentes móviles, debido al desconocimiento y no comunicación al usuario el requisito de efectuar mantenimiento preventivo y correctivo y sobre las condiciones óptimas de operación que debe tener los vehículos objeto de medición al momento de realizar la prueba vehículo</t>
  </si>
  <si>
    <t>Daño parcial o total de los componentes del vehículo al momento de realizar la medición de emisiones atmosféricas a fuentes móviles.</t>
  </si>
  <si>
    <t>Debido al desconocimiento y no comunicación al usuario el requisito de efectuar mantenimiento preventivo y correctivo y sobre las condiciones óptimas de operación que debe tener los vehículos objeto de medición al momento de realizar la prueba vehículo.</t>
  </si>
  <si>
    <t>Los líderes de los grupos internos del área técnica de Fuentes móviles (Autorregulación y Requerimientos), cada vez que vaya a realizar la medición a un vehículo objeto de estudio, realiza mediante correo electrónico o en el oficio del requerimiento, según corresponda,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Así mismo en el grupo de Autorregulación se solicita la información a las empresas participantes de dicho programa lo correspondiente a las especificaciones técnicas del fabricante y ensamblador del motor (velocidades de gobernadas, torque y potencia).</t>
  </si>
  <si>
    <t>Acciones para Abordar Riesgos-445</t>
  </si>
  <si>
    <t>En el segundo cuatrimestre de 2022 se realizaron comunicados (Radicados mediante Oficios) de requerimientos ambientales especificando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En lo que respecta al PAA (Programa de Autorregulación Ambiental) se informa que a través de la Evaluación del Programa Integral de Mantenimiento EPIM se realizó la socialización a las empresas CONEXIÓN MÓVIL, OMOS ALIMENTACIÓN S.A, GASEOSAS LUX S.A.S y CEMENTOS ARGOS , de la importancia de los mantenimientos preventivos y correctivos de la flota autorregulada y de esta forma se evaluó la gestión administrativa, técnica, operativa y ambiental de acuerdo a los lineamientos descritos en ese documento; lo anterior con el din garantizar el buen funcionamiento de los vehículos y evitar la probabilidad de ocasionar daño al motor o alguno de los componentes durante la ejecución de una prueba de emisiones atmosféricas. Cabe aclarar que en el mes de julio no se encontraban programadas empresas autorreguladas para hacer la evaluación del plan integral de mantenimiento por lo cual no se generaron registros; Así mismo es importante mencionar que los registros de agosto tanto para el programa de requerimientos como de autorregulación, se reportaran en el próximo seguimiento. Se adjuntan respectivamente, una (1) carpeta comprimida, con once (11) Oficios de comunicación al programa de requerimientos correspondientes al mes de mayo, catorce (14) Oficios de comunicación al programa de requerimientos correspondientes al mes de junio, dieciséis (16) Oficios de comunicación al programa de requerimientos correspondientes al mes de julio y once (11) Oficios de comunicación al programa de requerimientos correspondientes al mes de agosto; y una (1) carpeta comprimida, con un (1) archivo de la Evaluación del Programa Integral de Mantenimiento realizados correspondiente al Programa de Autorregulación Ambiental correspondientes al mes de mayo, con dos (2) archivos de la Evaluación del Programa Integral de Mantenimiento realizados correspondiente al Programa de Autorregulación Ambiental correspondientes al mes de junio, con un (1) archivo de la Evaluación del Programa Integral de Mantenimiento realizados correspondiente al Programa de Autorregulación Ambiental correspondientes al mes de agosto.</t>
  </si>
  <si>
    <t>Se evidencia la realización de las solicitudes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Se realizaron comunicados (Radicados mediante Oficios) de requerimientos ambientales especificando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En lo que respecta al PAA (Programa de Autorregulación Ambiental) se informa que a través de la Evaluación del Programa Integral de Mantenimiento EPIM se realizó la socialización</t>
  </si>
  <si>
    <t>Se identificaron comunicaciones a diferentes empresas así: 11 en mayo, 14 en junio, 16 en julio y 11 en agosto. Se observó el siguiente texto sobre los mantenimientos previos de los vehículos a la revisión de la SDA: "Todo vehículo que se presente ante la Secretaría Distrital de Ambiente (SDA), deberá contar con los mantenimientos preventivos y correctivos que permitan establecer un óptimo estado mecánico (motor y demás sistemas), a fin de ejecutar los procedimientos establecidos para la evaluación de las emisiones en prueba estática (NTC4231:2012, NTC4983:2012 Y NTC5365:2012), exonerando de cualquier responsabilidad a la SDA en caso de presentarse algún suceso que ocasione daño al vehículo sometido a prueba". De otra parte, se identificaron los siguientes archivos del Programa Integral de Mantenimiento EPIM: para mayo, 1 archivo de una empresa, para junio 2 archivos, para julio, se indicó que no habían empresas programadas, y para agosto, 1 empresa. Todos los archivos se encontraron firmados.</t>
  </si>
  <si>
    <t>Plan de contingencia-Riesgos DAFP-1048</t>
  </si>
  <si>
    <t>Posibilidad de afectación económica por el incumplimiento en la ejecución de los proyectos de inversión aprobados para la entidad, debido a falencias en el reporte y seguimiento de las áreas responsables.</t>
  </si>
  <si>
    <t>debido al incumplimiento en le ejecución de los proyectos de inversión</t>
  </si>
  <si>
    <t>debido a falencias en el reporte y seguimiento de las áreas responsables</t>
  </si>
  <si>
    <t>Se verifican los reportes de los proyectos de inversión mensualmente, validando la consistencia y coherencia de la información suministrada por las gerencias de los proyectos y emitir informes de alertas y recomendaciones,</t>
  </si>
  <si>
    <t>Acciones para Abordar Riesgos-453</t>
  </si>
  <si>
    <t>Seguimiento Primera Linea de defensa: Se realizó el seguimiento a la ejecución de los proyectos de inversión donde se realizaron informe de alertas y recomendaciones los cuales se socializaron a los directivos, gerentes y gestores responsables de cada proyecto de inversión a traves de mesas de trabajo y socialización del informe por medio de comunicación oficial FOREST.</t>
  </si>
  <si>
    <t>Seguimiento segunda línea de defensa 2do cuatrimestre 2022:El reporte fue realizado en los tiempos establecidos según los lineamientos socializados por la Subsecretaria General. La primera línea de defensa hace el seguimiento correspondiente pero no es posible verificar la evidencia del cumplimiento. El control se encuentra bien diseñado y cumple con los lineamientos establecidos en la guía de administración de riesgos del DAFP V5. No se reporta la no materialización del riesgo. Es importante que siempre se reporte la no materialización del riesgo por parte de la primera línea de defensa. Con la ejecución del control se puede evidenciar pero para próximos reportes se recomienda hacer la claridad. También es importante recordar que se debe consolidar el reporte antes de cargarlo para evitar que se generen más casillas.</t>
  </si>
  <si>
    <t xml:space="preserve">Se validan las evidencias del control para la mitigación del riesgo. </t>
  </si>
  <si>
    <t>Plan de contingencia-Riesgos DAFP-1054</t>
  </si>
  <si>
    <t>Link : https://drive.google.com/drive/folders/1MuhM7JxQpLKsz-Golzm8xjBG_A9viqD7?usp=sharing La información relacionada con el seguimiento se encuentra relacionado en el link en las carpetas 1-5 y 1-6 por cada proyecto de inversión.</t>
  </si>
  <si>
    <t>Se realiza la consolidación y cargue de la información validada por los analistas, trimestralmente, verificando la información de acuerdo con las políticas y requisitos, así como la coherencia de la información a través de la comparación y análisis de los reportes de ejecución presupuestal y magnitudes físicas de las metas.</t>
  </si>
  <si>
    <t>Seguimiento primera linea de defensa: En cumplimiento del control se realiza el seguimiento del cargue de la información en la unidad comprtida drive, en la cual se evidencia los seguimientos a la ejecución de los poryectos de inversión y demas componentes que maneja la SPCI.</t>
  </si>
  <si>
    <t>Seguimiento segunda línea de defensa 2do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</si>
  <si>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Se valida el cumplimiento del control implementado para la mitigación del riesgo.</t>
  </si>
  <si>
    <t>PLA 2019</t>
  </si>
  <si>
    <t>PLANEACIÓN AMBIENTAL (2019)</t>
  </si>
  <si>
    <t>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t>
  </si>
  <si>
    <t>Posibilidad de afectación reputacional por la inadecuada formulación, actualización, seguimiento y evaluación de los instrumentos de planeación ambiental, debido a falta de la identificación de las necesidades ambientales del Distrito.</t>
  </si>
  <si>
    <t>Inicia con la identificación de las necesidades relacionadas con la política pública ambiental o con los instrumentos de planeación ambiental, continua con su formulación, ajuste, actualización, seguimiento y finaliza con la evaluación para la toma de decisiones.</t>
  </si>
  <si>
    <t>Inadecuada formulación, actualización, seguimiento y evaluación de los instrumentos de planeación ambiental</t>
  </si>
  <si>
    <t>Falta de la identificación de las necesidades ambientales del Distrito.</t>
  </si>
  <si>
    <t>Los profesionales de la Subdirección de Políticas y Planes Ambientales, aplican las herramientas metodologicas para la identificación de las necesidades ambientales del Distrito, tales como las guias documentos técnicos de soporte DTS, normas y lineamientos ambientales, en las diferentes etapas de formulación, actualización, seguimiento y evaluación de los instrumentos de planeación ambiental.</t>
  </si>
  <si>
    <t>Acciones para Abordar Riesgos-446</t>
  </si>
  <si>
    <t xml:space="preserve">Los profesionales de la Subdirección de Políticas y Planes Ambientales en las diferentes etapas de formulación, seguimiento y evaluación de los instrumentos de planeación ambiental, utilizan diferentes guías, documentos técnicos de soporte DTS, normas y lineamientos ambientales; por ejemplo en el seguimiento al Plan Institucional de Gestión Ambiental – PIGA se aplican herramientas metodológicas que identifican necesidades ambientales, a través de “Guía para el reporte de reducción de elementos plásticos de un solo uso”, el cual se elaboró teniendo en cuanta el Decreto 317 del 26 de agosto de 2021, “Por medio del cual se reglamenta el Acuerdo Distrital N° 808 del 2021 y se establecen medidas para reducir progresivamente la adquisición y consumo de plásticos de un solo uso en las Entidades del Distrito Capital”. Se elaboró la “Guía para el reporte de reducción de elementos plásticos de un solo uso. Y la resolución 2191 de 2022 "Por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 Las evidencias están disponibles en: https://ambientebogota.gov.co/documents/10184/564058/Guia+para+el+reporte+de+reduccion+de+elementos+plasticos+%28EPSU%29.pdf/5f60bafe-df00-4277-8ef2-4b03dc8ba7f2 https://drive.google.com/drive/folders/12QCq7Uu8bpoaQ1wimwICOZT9fU1VB14z?usp=sharing </t>
  </si>
  <si>
    <t>Durante el periodo evaluado se observó la creación de un documento técnico orientado al uso de un solo plástico denominado “Guía para el reporte de reducción de elementos plásticos de un solo uso (EPSU)”, con el cual se evidencia el cumplimiento del control; no obstante, no registra la fecha exacta de socialización por lo que sería bueno complementar la evidencia con tal soporte; de otra parte para el reporte de si se materializó o no el riesgo sería bueno que existiera el campo definido en Isolucion de ser posible. Nota: No fue posible acceder al link adjunto https://drive.google.com/drive/folders/12QCq7Uu8bpoaQ1wimwICOZT9fU1VB14z?usp=sharing</t>
  </si>
  <si>
    <t>Myriam León Nuñez</t>
  </si>
  <si>
    <t>Los profesionales de la Subdirección de Políticas y Planes Ambientales, realizan el seguimiento instrumentos de planeación ambiental priorizados, mediante el sistema de seguimiento de políticas publicas de la SDP y herramientas ofitamicas diseñadas por la SDA.</t>
  </si>
  <si>
    <t>Plan de contingencia-Riesgos DAFP-1049</t>
  </si>
  <si>
    <t>A las políticas aprobadas por CONPES D.C. el seguimiento se realiza de manera trimestral por medio de matrices compartidas en Google Drive, donde cada responsable y corresponsable de los productos y resultados reporta su avance. Estas matrices se remiten a la Secretaría Distrital de Planeación - SDP, quien las revisa y consolida el informe de seguimiento correspondiente para ser subidas al Sistema de Seguimiento y Evaluación de Políticas Públicas; en el momento está caído el sistema por lo que la SDP no ha podido cargar los reportes. Para el caso de las políticas públicas que no se han aprobado por el CONPES D.C., el seguimiento se realiza de manera semestral por medio de matrices de excel que se remiten a cada entidad o dependencia responsable. Estas matrices son revisadas y consolidadas en la SPPA y son el insumo para la construcción del informe de seguimiento correspondiente y que son compartidas en DIRVE. Como ejemplo está la solicitud de información para el seguimiento de la política pública de educación ambiental, la cual a través del radicado 2022IE175986 se solicitó a las áreas reporte de avances en implementación de la Política Distrital de Educación Ambiental - PPDEA del 1er semestre y 2do trimestre de 2022.</t>
  </si>
  <si>
    <t xml:space="preserve">1. No se pudo constatar la evidencia del periodo de seguimiento trimestral para las políticas aprobadas por CONPES D.C. de abril a junio de 2022. 2.Se evidencia en manejo de matrices para el seguimiento de los avances en la implementación de la política pública de Educación Ambiental; no obstante, para conocer como debe operar el control se requiere el detalle de las políticas públicas priorizadas y de las cuales la SDA debe hacer el seguimiento semestral correspondiente, de igual manera se recomienda que las evidencias sean claras en cuanto a la fecha de diligenciamiento dado que por ejemplo en la matriz adjunta la columna de “1er semestre 2022” se encuentra vacía. </t>
  </si>
  <si>
    <t>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politica pública.</t>
  </si>
  <si>
    <t>Los profesionales de la Subdirección de Políticas y Planes Ambientales realizan ajustes y actualizaciones a los planes de acción de los instrumentos de planeación. Como ejemplo podemos relacionar la Política para la Gestión de la Conservación de la Biodiversidad en el D.C. donde se aprobó el plan de acción mediante el documento CONPES D.C. No. 22 de 2022 y se socializó con entidades distritales</t>
  </si>
  <si>
    <t>Se evidencia el envío de una comunicación al Secretario Distrital de Desarrollo Económico relacionado con la información de la aprobación y actualización Plan de acción Política Pública para la Gestión de la Conservación de la Biodiversidad en el D.C; no obstante, teniendo en cuenta que en dicha comunicación se informó “Por esta razón, en el mes de julio de 2022 se realizará la solicitud de reporte de implementación para el primer y segundo trimestre de 2022, para lo cual se utilizará una matriz en Google Drive que se compartirá con los responsables de reporte de cada uno de los productos y resultados del plan de acción”, no se observaron evidencias adjuntas del cumplimiento de esta actividad dado que este seguimiento a riesgos se realiza a inicios del mes de septiembre de 2022. De igual manera que en el control No.2 se recomienda incluir el detalle de los planes de acción a los cuales le hace ajuste y actualización la SDA.</t>
  </si>
  <si>
    <t>Posibilidad de afectación reputacional por el inadecuado análisis y revisión de calidad de la información e indicadores en el Observatorio Ambiental de Bogotá - OAB debido a errores en el reporte de la información suministrada de los indicadores o de los datos.</t>
  </si>
  <si>
    <t>Inadecuado análisis y revisión de calidad de la información e indicadores en la plataforma OAB.</t>
  </si>
  <si>
    <t>errores en el reporte de la información suministrada de los indicadores ambientales y de los datos</t>
  </si>
  <si>
    <t>Revisar las alertas de ingreso generadas automaticamente por la plataforma de administración de indicadores del OAB, cada vez que se realice un registro, una modificación, actualización o introducción de un dato de los indicadores ambientales por parte del delegado responsable, validando la información contenida. Dichas actualizaciones se documentan mensualmente en una bitácora y quedan registradas en el sistema de trazabilidad denominado “Auditoría” en la plataforma de administración del OAB.</t>
  </si>
  <si>
    <t>Acciones para Abordar Riesgos-450</t>
  </si>
  <si>
    <t>El equipo administrador del OAB revisó las alertas de actualización por ingreso a la plataforma y realizó verificación de los metadatos, indicadores, variables, valores y responsables de acuerdo con las alertas generadas en los correos electrónicos de los administradores del OAB y el módulo de auditoría de la plataforma Arrow. Así mismo, se adjuntan las bitácoras de seguimiento de los meses de mayo, junio, julio y agosto de 2022 y el reporte de modificaciones realizados en el portal. Por ejemplo, en mayo de 2022 se activaron los indicadores “Porcentaje de estaciones del Distrito Capital que cumplen con el objetivo intermedio III de las guías de calidad del aire de la OMS en PM2.5 -%ECPM2.5-OMSIII” y “Porcentaje de estaciones del Distrito Capital que cumplen con el objetivo intermedio III de las guías de calidad del aire de la OMS en PM10 -%ECPM10 –OMSIII”; teniendo en cuenta la validación realizada por la Subdirección de Calidad del Aire, Auditiva y Visual –SCAAV (Figura 03 del archivo adjunto en pdf RIESGO PLA 2019-8). En contraste, se inactivó el indicador “Recolección Transporte y Disposición Final de Residuos Hospitalarios - RTDF/RH” (Figura 04 el archivo adjunto en pdf RIESGO PLA 2019-8) y se finalizó el indicador “Disposición de Escombros Contaminados en el Relleno Sanitario Doña Juana – DERSDJ”, lo anterior, teniendo en cuenta lo solicitado por el área técnica (UAESP) mediante radicado 2022ER126635.</t>
  </si>
  <si>
    <t>Se observó evidencia del cumplimiento de la revisión de las alertas de ingreso generadas automáticamente por la plataforma de administración de indicadores del OAB, de acuerdo con las bitácoras de los meses de mayo hasta agosto de 2022.</t>
  </si>
  <si>
    <t>Contar con un delegado responsable del indicador ambiental (ya sea de una dependencia de la SDA o de una entidad del SIA) activo, con los roles, contraseñas y permisos asigados en la plataforma y, capacitarlo en la gestión, alimentación y actualización adecuada de la información en el OAB. Para aquellos usuarios no activos se inhabilitan el acceso a la plataforma de administración de indicadores del OAB</t>
  </si>
  <si>
    <t>Plan de contingencia-Riesgos DAFP-1052</t>
  </si>
  <si>
    <t>El equipo administrador del OAB, contó con los delegados responsables del indicador, para ello la DPSIA desde el 2 de diciembre de 2021 solicitó la actualización de esos responsables para los informes e indicadores realizada mediante comunicación 2021IE265218, y en la cual también se solicitó disponer de los profesionales y grupos técnicos designados para los indicadores del OAB, las dependencias respondieron indicando quien era el delegado de cada área a manera de confirmación. Para el caso de esta vigencia se enviaron dos comunicaciones solicitando informar el delegado responsable de la dependencia de la SDA: Subdirección de Silvicultura, Flora y Fauna Silvestre mediante radicado del 2022IE82188, el cual se respondió confirmación o cambio de delegado OAB con radicado 2022IE138049. Por su parte se solicitó a una entidad del SIAC al Instituto de Desarrollo Urbano, mediante radicado 2022EE159434 al cual se respondió con la activación del usuario 2022ER165971. Por su parte, para la atención de las respuestas recibidas, se procedió a inactivar en plataforma del OAB a los usuarios antiguos y a capacitar a los nuevos usuarios. En la figura 1 y 2 del documento RIESGO PLA 2019 C2, se presentan los soportes de los ajustes realizados en la plataforma y se adjuntan las actas de las capacitaciones realizadas en el marco de los nuevos delegados (SSFFS, IDU).</t>
  </si>
  <si>
    <t>Se evidencia el cumplimiento del control, teniendo en cuenta las gestiones realizadas con los delegados responsables del indicador ambiental por dependencias; de igual manera las capacitaciones realizadas en la gestión, alimentación y actualización adecuada de la información en el OAB, durante el periodo de seguimiento.</t>
  </si>
  <si>
    <t>CM 2019</t>
  </si>
  <si>
    <t>CONTROL Y MEJORA (2019)</t>
  </si>
  <si>
    <t>Evaluar de manera independiente, objetiva y oportuna la efectividad del sistema de control interno por medio de la aplicación de los roles de la Oficina de Control Interno contenidos en el Plan Anual de auditorías aprobado para cada vigencia, generando alertas y recomendaciones que aporten el cumplimiento de los objetivos institucionales, la toma de decisiones y la mejora continua.</t>
  </si>
  <si>
    <t>Posibilidad de afectación reputacional debido al incumplimiento en la oportunidad de emisión de los informes del Plan Anual de Auditoría, generado por el suministro incompleto o inoportuno de información por parte del proceso o actividad auditada</t>
  </si>
  <si>
    <t>Inicia con la identificación y priorización de las actividades en el marco de los roles de la Oficina de Control Interno, continua con la formulación del Plan Anual de Auditorías, sigue la aprobación por el Comité Institucional de Coordinación de Control Interno y finaliza con la ejecución y seguimiento</t>
  </si>
  <si>
    <t>Incumplimientoen la oportunidad de emisión de los informes del Plan Anual de Auditoría</t>
  </si>
  <si>
    <t>Suministro incompleto o inoportuno de información por parte del proceso o actividad auditada</t>
  </si>
  <si>
    <t>El Plan Anual de Auditoría es sometido a estudio y aprobación del Comité Institucional de Coordinación de Control Interno - CICCI</t>
  </si>
  <si>
    <t>Acciones para Abordar Riesgos-447</t>
  </si>
  <si>
    <t>La Oficina de Control Interno presento para estudio y aprobación en la Sesión N.º 1 del Comité Institucional de Coordinación de Control Interno- CICCI el Plan Anual de Auditoria vigencia 2022, aprobando mediante acta N.º 1 de fecha 25 de enero de 2022 ( Se anexa Acta y Plan aprobado)</t>
  </si>
  <si>
    <t>Seguimiento segunda línea de defensa 2do cuatrimestre 2022: Teniendo en cuenta lo reportado por la primera línea de defensa, se evidencia la implementación del control como se encuentra definido, sin embargo se recomienda fortalecer el diseño según lo establecido en la guía de administración de riesgos del DAFP V5, el reporte fue realizado en los tiempos establecidos según los lineamientos socializados por la Subsecretaria General. Con la evidencias aportadas por el proceso se puede verificar su implementación. Se reporta la no materialización del riesgo.</t>
  </si>
  <si>
    <t>Leidy Johana Bonilla Gonzalez</t>
  </si>
  <si>
    <t>Cada vez que se ejecuta un trabajo de auditoria el equipo auditor programa los procedimientos a aplicar, hace seguimiento y verifica su cumplimiento, identificando las desviaciones y gestionando su subsanación mediante solicitudes por correo electronico o Forest. En caso de que esta gestión no sea efectiva, se declara limitación en el alcance, la cual es comunicada en el informe final de auditoría y se escala al Comité Institucional de Coordinación de Control Interno - CICCI</t>
  </si>
  <si>
    <t>Plan de contingencia-Riesgos DAFP-1050</t>
  </si>
  <si>
    <t>Durante el II Cuatrimestre de 2022 se realizaron 3 Auditorias donde se emitieron los siguientes planes de trabajo: 1) Memorando N.º 2022IE96275 del 27-04-2022 el Plan de Trabajo - Auditoría Interna al proceso “Gestión Ambiental y Desarrollo Rural”. 2) Memorando N.º 2022IE185330 del 25-07-2022 el Plan de Trabajo - Auditoría Interna al proceso “Direccionamiento Estratégico”. 3) Memorando N.º 2022IE181308 del 21-07-2022 el Plan de Trabajo - Auditoría Interna a los procedimientos de Fuentes Móviles de los procesos “Evaluación, Control y Seguimiento” y “Metrología, Monitoreo y Modelación” 4) Memorando N.º 2022IE213132 del 22-08-2022 se notifica alcance al cronograma del Plan de Trabajo de Auditoría Interna al proceso Evaluación, Control y Seguimiento, el control se cumplió y no se materializo el riesgo.</t>
  </si>
  <si>
    <t>Seguimiento segunda línea de defensa 2do cuatrimestre 2022: Teniendo en cuenta lo reportado por la primera línea de defensa, se evidencia la implementación del control y su coherencia con lo establecido en la Guía de Riesgos DAFP V5, el control se encuentra bien diseñado, el reporte fue realizado en los tiempos establecidos según los lineamientos socializados por la Subsecretaria General. Con la evidencias aportadas por el proceso se puede verificar su implementación. Se reporta la no materialización del riesgo.</t>
  </si>
  <si>
    <t>Posibilidad de afectación reputacional debido a la imprecisión, inexactitud o error en las conclusiones de los trabajos de auditoria generado por omisiones o sobrepasos de controles en la revisión de evidencias o malinterpretaciones de las situciones observadas</t>
  </si>
  <si>
    <t>imprecisión, inexactitud o error en las conclusiones de los trabajos de auditoria</t>
  </si>
  <si>
    <t>omisiones o sobrepasos de controles en la revisión de evidencias o malinterpretaciones de las situciones observadas</t>
  </si>
  <si>
    <t>Cada vez que se ejecute un trabajo de auditoria el jefe de la OCI asigna un supervisor de mayor experiencla encargado de verificar el contenido de los informes frente a la evidencia. En caso de aprobarlo lo envia a revisión y aprobación del jefe de la OCI, quien a su vez revisa, aprueba y emite el informe. En caso de detectar alguna desviación se solicita al auditor y al lider de auditoria las aclaraciones y ajustes a que haya lugar, dejando como evidencia los informes borrador con comentarios del supervisor y el informe definitivo de auditoria</t>
  </si>
  <si>
    <t>Acciones para Abordar Riesgos-449</t>
  </si>
  <si>
    <t>Control 2: Para los trabajos ejecutados durante el segundo cuatrimestre de la vigencia 2022, el jefe de la OCI asignó al supervisor que verificó el contenido de los informes frente a la evidencia aportada por los equipos de auditoria, quien revisó y envió para aprobación final del jefe de la OCI con el fin de emitir los informes de los trabajos de auditoria. Para los casos en los que se detectaron desviaciones, se solicitó al líder de auditoría y supervisor de los equipos auditores las aclaraciones y ajustes, para estas solicitudes se adjunta como evidencia la trazabilidad en el Forest de 3 trabajos de auditoria ejecutados y además se cargan los informes borrador con comentarios del supervisor al líder auditor y los informes definitivos de auditoria del proceso de Gestión ambiental y desarrollo rural y para el proceso de Direccionamiento Estratégico, para el caso del informe de la auditoria de Evaluación control y seguimiento, se anexa el informe preliminar ya que el informe final sale el día de mañana 31 de agosto de 2022.</t>
  </si>
  <si>
    <t>Seguimiento segunda línea de defensa 2do cuatrimestre 2022: Teniendo en cuenta lo reportado por la primera línea de defensa, se evidencia la implementación del control como se encuentra definido, según lo establecido en la guía de administración de riesgos del DAFP V5, sin embargo hace referencia al control dos (2) y el riesgo solo tiene un control. El reporte fue realizado en los tiempos establecidos según los lineamientos socializados por la Subsecretaria General.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</si>
  <si>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Plan de contingencia-Riesgos DAFP-1051</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</si>
  <si>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t>
    </r>
    <r>
      <rPr>
        <i/>
        <sz val="10"/>
        <rFont val="Arial"/>
        <family val="2"/>
      </rPr>
      <t>Es el nivel de cumplimiento de las actividades (…), medido en términos de porcentaje. De 0 a 59% corresponde a la zona baja (color rojo). De 60 a 79% zona media (color amarillo). De 80 a 100% zona alta (color verde).”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</si>
</sst>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7"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4"/>
      <color theme="1"/>
      <name val="Arial"/>
      <family val="2"/>
    </font>
    <font>
      <b/>
      <sz val="18"/>
      <color theme="1"/>
      <name val="Arial"/>
      <family val="2"/>
    </font>
    <font>
      <b/>
      <sz val="11"/>
      <color theme="1"/>
      <name val="Arial"/>
      <family val="2"/>
    </font>
    <font>
      <sz val="9"/>
      <color theme="1"/>
      <name val="Arial"/>
      <family val="2"/>
    </font>
    <font>
      <sz val="10"/>
      <color theme="1"/>
      <name val="Arial"/>
      <family val="2"/>
    </font>
    <font>
      <b/>
      <i/>
      <sz val="11"/>
      <color theme="1"/>
      <name val="Arial"/>
      <family val="2"/>
    </font>
    <font>
      <b/>
      <sz val="10"/>
      <color theme="1"/>
      <name val="Arial"/>
      <family val="2"/>
    </font>
    <font>
      <b/>
      <sz val="8"/>
      <color theme="1"/>
      <name val="Arial"/>
      <family val="2"/>
    </font>
    <font>
      <b/>
      <sz val="10"/>
      <color theme="0"/>
      <name val="Arial"/>
      <family val="2"/>
    </font>
    <font>
      <b/>
      <sz val="9"/>
      <color theme="1"/>
      <name val="Arial"/>
      <family val="2"/>
    </font>
    <font>
      <sz val="7"/>
      <color theme="1"/>
      <name val="Arial"/>
      <family val="2"/>
    </font>
    <font>
      <sz val="9"/>
      <name val="Arial"/>
      <family val="2"/>
    </font>
    <font>
      <sz val="10"/>
      <name val="Arial"/>
      <family val="2"/>
    </font>
    <font>
      <u/>
      <sz val="9"/>
      <color theme="10"/>
      <name val="Arial"/>
      <family val="2"/>
    </font>
    <font>
      <u/>
      <sz val="9"/>
      <color theme="10"/>
      <name val="Calibri"/>
      <family val="2"/>
      <scheme val="minor"/>
    </font>
    <font>
      <sz val="9"/>
      <name val="Calibri"/>
      <family val="2"/>
      <scheme val="minor"/>
    </font>
    <font>
      <b/>
      <sz val="9"/>
      <name val="Arial"/>
      <family val="2"/>
    </font>
    <font>
      <sz val="11"/>
      <name val="Arial"/>
      <family val="2"/>
    </font>
    <font>
      <sz val="10"/>
      <name val="Calibri"/>
      <family val="2"/>
      <scheme val="minor"/>
    </font>
    <font>
      <sz val="9"/>
      <color rgb="FF000000"/>
      <name val="Arial"/>
      <family val="2"/>
    </font>
    <font>
      <sz val="9"/>
      <color rgb="FFFF0000"/>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b/>
      <sz val="12"/>
      <color theme="1"/>
      <name val="Arial"/>
      <family val="2"/>
    </font>
    <font>
      <sz val="11"/>
      <name val="Calibri"/>
      <family val="2"/>
      <scheme val="minor"/>
    </font>
    <font>
      <i/>
      <sz val="10"/>
      <color rgb="FFC00000"/>
      <name val="Arial"/>
      <family val="2"/>
    </font>
    <font>
      <u/>
      <sz val="9"/>
      <name val="Arial"/>
      <family val="2"/>
    </font>
    <font>
      <b/>
      <u/>
      <sz val="9"/>
      <name val="Arial"/>
      <family val="2"/>
    </font>
    <font>
      <b/>
      <sz val="11"/>
      <color theme="0"/>
      <name val="Calibri"/>
      <family val="2"/>
      <scheme val="minor"/>
    </font>
    <font>
      <b/>
      <sz val="11"/>
      <color theme="1"/>
      <name val="Calibri"/>
      <family val="2"/>
      <scheme val="minor"/>
    </font>
    <font>
      <sz val="8"/>
      <color theme="1"/>
      <name val="Calibri"/>
      <family val="2"/>
      <scheme val="minor"/>
    </font>
    <font>
      <sz val="11"/>
      <color theme="1"/>
      <name val="Calibri"/>
      <family val="2"/>
      <scheme val="minor"/>
    </font>
    <font>
      <b/>
      <sz val="48"/>
      <color theme="0"/>
      <name val="Arial"/>
      <family val="2"/>
    </font>
    <font>
      <b/>
      <sz val="11"/>
      <color theme="1"/>
      <name val="Calibri"/>
      <family val="2"/>
    </font>
    <font>
      <sz val="11"/>
      <color theme="1"/>
      <name val="Calibri"/>
      <family val="2"/>
    </font>
    <font>
      <b/>
      <sz val="16"/>
      <color theme="0"/>
      <name val="Arial Narrow"/>
      <family val="2"/>
    </font>
    <font>
      <sz val="11"/>
      <name val="Calibri"/>
      <family val="2"/>
    </font>
    <font>
      <b/>
      <sz val="16"/>
      <color theme="1"/>
      <name val="Arial Narrow"/>
      <family val="2"/>
    </font>
    <font>
      <sz val="16"/>
      <color theme="1"/>
      <name val="Arial Narrow"/>
      <family val="2"/>
    </font>
    <font>
      <b/>
      <sz val="10"/>
      <color rgb="FF000000"/>
      <name val="Arial Narrow"/>
      <family val="2"/>
    </font>
    <font>
      <b/>
      <sz val="14"/>
      <color theme="0"/>
      <name val="Arial"/>
      <family val="2"/>
    </font>
    <font>
      <b/>
      <sz val="14"/>
      <color theme="0"/>
      <name val="Calibri"/>
      <family val="2"/>
    </font>
    <font>
      <sz val="10"/>
      <color theme="1"/>
      <name val="Arial Narrow"/>
      <family val="2"/>
    </font>
    <font>
      <sz val="11"/>
      <color theme="1"/>
      <name val="Arial Narrow"/>
      <family val="2"/>
    </font>
    <font>
      <b/>
      <sz val="8"/>
      <color rgb="FF000000"/>
      <name val="Arial"/>
      <family val="2"/>
    </font>
    <font>
      <sz val="8"/>
      <color rgb="FF000000"/>
      <name val="Arial"/>
      <family val="2"/>
    </font>
    <font>
      <sz val="10"/>
      <color rgb="FF000000"/>
      <name val="Arial"/>
      <family val="2"/>
    </font>
    <font>
      <b/>
      <sz val="10"/>
      <color theme="1"/>
      <name val="Arial Narrow"/>
      <family val="2"/>
    </font>
    <font>
      <b/>
      <u/>
      <sz val="10"/>
      <color theme="1"/>
      <name val="Arial Narrow"/>
      <family val="2"/>
    </font>
    <font>
      <sz val="11"/>
      <color rgb="FF000000"/>
      <name val="Arial"/>
      <family val="2"/>
    </font>
    <font>
      <b/>
      <sz val="11"/>
      <color rgb="FF000000"/>
      <name val="Arial"/>
      <family val="2"/>
    </font>
    <font>
      <u/>
      <sz val="10"/>
      <color theme="1"/>
      <name val="Arial Narrow"/>
      <family val="2"/>
    </font>
    <font>
      <sz val="10"/>
      <name val="Arial Narrow"/>
      <family val="2"/>
    </font>
    <font>
      <sz val="11"/>
      <color rgb="FF000000"/>
      <name val="Calibri"/>
      <family val="2"/>
      <scheme val="minor"/>
    </font>
    <font>
      <b/>
      <sz val="11"/>
      <color rgb="FF000000"/>
      <name val="Calibri"/>
      <family val="2"/>
      <scheme val="minor"/>
    </font>
    <font>
      <b/>
      <sz val="11"/>
      <name val="Calibri"/>
      <family val="2"/>
    </font>
    <font>
      <b/>
      <sz val="11"/>
      <color theme="1"/>
      <name val="Arial Narrow"/>
      <family val="2"/>
    </font>
    <font>
      <sz val="8"/>
      <color theme="1"/>
      <name val="Arial"/>
      <family val="2"/>
    </font>
    <font>
      <b/>
      <sz val="10"/>
      <color theme="1"/>
      <name val="Calibri"/>
      <family val="2"/>
      <scheme val="minor"/>
    </font>
    <font>
      <sz val="10"/>
      <color theme="1"/>
      <name val="Calibri"/>
      <family val="2"/>
      <scheme val="minor"/>
    </font>
    <font>
      <i/>
      <sz val="10"/>
      <name val="Arial"/>
      <family val="2"/>
    </font>
  </fonts>
  <fills count="34">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9FF33"/>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rgb="FFC00000"/>
        <bgColor indexed="64"/>
      </patternFill>
    </fill>
    <fill>
      <patternFill patternType="solid">
        <fgColor rgb="FF7F7F7F"/>
        <bgColor rgb="FF7F7F7F"/>
      </patternFill>
    </fill>
    <fill>
      <patternFill patternType="solid">
        <fgColor rgb="FF92D050"/>
        <bgColor rgb="FF92D050"/>
      </patternFill>
    </fill>
    <fill>
      <patternFill patternType="solid">
        <fgColor rgb="FFE36C09"/>
        <bgColor rgb="FFE36C09"/>
      </patternFill>
    </fill>
    <fill>
      <patternFill patternType="solid">
        <fgColor rgb="FFF2F2F2"/>
        <bgColor rgb="FFF2F2F2"/>
      </patternFill>
    </fill>
    <fill>
      <patternFill patternType="solid">
        <fgColor rgb="FFC00000"/>
        <bgColor rgb="FFF2F2F2"/>
      </patternFill>
    </fill>
    <fill>
      <patternFill patternType="solid">
        <fgColor rgb="FFD6E3BC"/>
        <bgColor rgb="FFD6E3BC"/>
      </patternFill>
    </fill>
    <fill>
      <patternFill patternType="solid">
        <fgColor rgb="FFFBD4B4"/>
        <bgColor rgb="FFFBD4B4"/>
      </patternFill>
    </fill>
    <fill>
      <patternFill patternType="solid">
        <fgColor theme="4" tint="0.59999389629810485"/>
        <bgColor indexed="64"/>
      </patternFill>
    </fill>
    <fill>
      <patternFill patternType="solid">
        <fgColor theme="0"/>
        <bgColor theme="0"/>
      </patternFill>
    </fill>
    <fill>
      <patternFill patternType="solid">
        <fgColor rgb="FFFF0000"/>
        <bgColor rgb="FFFF0000"/>
      </patternFill>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rgb="FF33CC33"/>
        <bgColor rgb="FF33CC33"/>
      </patternFill>
    </fill>
    <fill>
      <patternFill patternType="solid">
        <fgColor rgb="FFFF6600"/>
        <bgColor rgb="FFFF6600"/>
      </patternFill>
    </fill>
    <fill>
      <patternFill patternType="solid">
        <fgColor rgb="FFDBE5F1"/>
        <bgColor rgb="FFDBE5F1"/>
      </patternFill>
    </fill>
    <fill>
      <patternFill patternType="solid">
        <fgColor theme="0" tint="-4.9989318521683403E-2"/>
        <bgColor indexed="64"/>
      </patternFill>
    </fill>
    <fill>
      <patternFill patternType="solid">
        <fgColor rgb="FFEE6E06"/>
        <bgColor indexed="64"/>
      </patternFill>
    </fill>
    <fill>
      <patternFill patternType="solid">
        <fgColor rgb="FFFFF200"/>
        <bgColor indexed="64"/>
      </patternFill>
    </fill>
    <fill>
      <patternFill patternType="solid">
        <fgColor rgb="FF91C24C"/>
        <bgColor indexed="64"/>
      </patternFill>
    </fill>
  </fills>
  <borders count="99">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ck">
        <color rgb="FF000000"/>
      </right>
      <top style="medium">
        <color rgb="FF000000"/>
      </top>
      <bottom/>
      <diagonal/>
    </border>
    <border>
      <left style="thin">
        <color rgb="FF000000"/>
      </left>
      <right style="thin">
        <color rgb="FF000000"/>
      </right>
      <top style="thin">
        <color indexed="64"/>
      </top>
      <bottom/>
      <diagonal/>
    </border>
    <border>
      <left style="medium">
        <color rgb="FF000000"/>
      </left>
      <right style="thick">
        <color rgb="FF000000"/>
      </right>
      <top/>
      <bottom/>
      <diagonal/>
    </border>
    <border>
      <left style="thin">
        <color rgb="FF000000"/>
      </left>
      <right style="thin">
        <color rgb="FF000000"/>
      </right>
      <top/>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style="thin">
        <color rgb="FF000000"/>
      </left>
      <right style="thin">
        <color rgb="FF000000"/>
      </right>
      <top/>
      <bottom style="thin">
        <color indexed="64"/>
      </bottom>
      <diagonal/>
    </border>
    <border>
      <left style="medium">
        <color rgb="FF000000"/>
      </left>
      <right style="medium">
        <color rgb="FF000000"/>
      </right>
      <top style="thick">
        <color rgb="FF000000"/>
      </top>
      <bottom/>
      <diagonal/>
    </border>
    <border>
      <left style="thin">
        <color rgb="FF000000"/>
      </left>
      <right style="thin">
        <color rgb="FF000000"/>
      </right>
      <top style="medium">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ck">
        <color rgb="FF000000"/>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top/>
      <bottom style="medium">
        <color rgb="FFCDCDCD"/>
      </bottom>
      <diagonal/>
    </border>
    <border>
      <left style="medium">
        <color rgb="FFCDCDCD"/>
      </left>
      <right style="medium">
        <color rgb="FFCDCDCD"/>
      </right>
      <top style="medium">
        <color rgb="FFCDCDCD"/>
      </top>
      <bottom/>
      <diagonal/>
    </border>
    <border>
      <left style="medium">
        <color rgb="FFCDCDCD"/>
      </left>
      <right/>
      <top/>
      <bottom/>
      <diagonal/>
    </border>
    <border>
      <left/>
      <right style="medium">
        <color rgb="FFCDCDCD"/>
      </right>
      <top/>
      <bottom/>
      <diagonal/>
    </border>
    <border>
      <left style="medium">
        <color rgb="FFCDCDCD"/>
      </left>
      <right style="medium">
        <color rgb="FFCDCDCD"/>
      </right>
      <top/>
      <bottom/>
      <diagonal/>
    </border>
    <border>
      <left style="medium">
        <color rgb="FFCDCDCD"/>
      </left>
      <right style="medium">
        <color rgb="FFCDCDCD"/>
      </right>
      <top/>
      <bottom style="thin">
        <color rgb="FF000000"/>
      </bottom>
      <diagonal/>
    </border>
    <border>
      <left style="medium">
        <color rgb="FFCDCDCD"/>
      </left>
      <right style="medium">
        <color rgb="FFCDCDCD"/>
      </right>
      <top/>
      <bottom style="medium">
        <color rgb="FFCDCDCD"/>
      </bottom>
      <diagonal/>
    </border>
    <border>
      <left style="medium">
        <color rgb="FFCDCDCD"/>
      </left>
      <right/>
      <top/>
      <bottom style="medium">
        <color rgb="FFCDCDCD"/>
      </bottom>
      <diagonal/>
    </border>
    <border>
      <left/>
      <right style="medium">
        <color rgb="FFCDCDCD"/>
      </right>
      <top/>
      <bottom style="medium">
        <color rgb="FFCDCDCD"/>
      </bottom>
      <diagonal/>
    </border>
    <border>
      <left style="medium">
        <color rgb="FFCDCDCD"/>
      </left>
      <right/>
      <top style="medium">
        <color rgb="FFCDCDCD"/>
      </top>
      <bottom/>
      <diagonal/>
    </border>
    <border>
      <left/>
      <right/>
      <top style="medium">
        <color rgb="FFCDCDCD"/>
      </top>
      <bottom/>
      <diagonal/>
    </border>
    <border>
      <left/>
      <right style="medium">
        <color rgb="FFCDCDCD"/>
      </right>
      <top style="medium">
        <color rgb="FFCDCDCD"/>
      </top>
      <bottom/>
      <diagonal/>
    </border>
    <border>
      <left/>
      <right/>
      <top/>
      <bottom style="thin">
        <color rgb="FF000000"/>
      </bottom>
      <diagonal/>
    </border>
    <border>
      <left/>
      <right/>
      <top style="thin">
        <color rgb="FF000000"/>
      </top>
      <bottom/>
      <diagonal/>
    </border>
    <border>
      <left/>
      <right style="medium">
        <color rgb="FFCDCDCD"/>
      </right>
      <top style="thin">
        <color rgb="FF000000"/>
      </top>
      <bottom/>
      <diagonal/>
    </border>
    <border>
      <left style="medium">
        <color rgb="FFCDCDCD"/>
      </left>
      <right/>
      <top style="thin">
        <color rgb="FF00000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7" fillId="0" borderId="0"/>
    <xf numFmtId="0" fontId="1" fillId="0" borderId="0"/>
  </cellStyleXfs>
  <cellXfs count="517">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0" fillId="0" borderId="26" xfId="0" applyFont="1" applyBorder="1" applyAlignment="1">
      <alignment horizontal="center" vertical="center" wrapText="1"/>
    </xf>
    <xf numFmtId="0" fontId="13" fillId="0" borderId="30" xfId="0" applyFont="1" applyBorder="1" applyAlignment="1">
      <alignment vertical="center" wrapText="1"/>
    </xf>
    <xf numFmtId="0" fontId="7" fillId="0" borderId="30" xfId="0" applyFont="1" applyBorder="1" applyAlignment="1">
      <alignment horizontal="left" vertical="center" wrapText="1"/>
    </xf>
    <xf numFmtId="0" fontId="7" fillId="0" borderId="30" xfId="0" applyFont="1" applyBorder="1" applyAlignment="1">
      <alignment horizontal="center" vertical="center" wrapText="1"/>
    </xf>
    <xf numFmtId="0" fontId="7" fillId="0" borderId="30" xfId="0" applyFont="1" applyBorder="1" applyAlignment="1">
      <alignment horizontal="justify" vertical="center" wrapText="1"/>
    </xf>
    <xf numFmtId="0" fontId="15" fillId="0" borderId="30" xfId="0" applyFont="1" applyBorder="1" applyAlignment="1">
      <alignment horizontal="center" vertical="center" wrapText="1"/>
    </xf>
    <xf numFmtId="0" fontId="8" fillId="5" borderId="31" xfId="0" applyFont="1" applyFill="1" applyBorder="1" applyAlignment="1">
      <alignment horizontal="center" vertical="center" wrapText="1"/>
    </xf>
    <xf numFmtId="0" fontId="7" fillId="0" borderId="32" xfId="0" applyFont="1" applyBorder="1" applyAlignment="1">
      <alignment horizontal="justify" vertical="center" wrapText="1"/>
    </xf>
    <xf numFmtId="0" fontId="7" fillId="0" borderId="33" xfId="0" applyFont="1" applyBorder="1" applyAlignment="1">
      <alignment horizontal="center" vertical="center" wrapText="1"/>
    </xf>
    <xf numFmtId="0" fontId="7" fillId="0" borderId="28"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28" xfId="0" applyFont="1" applyBorder="1" applyAlignment="1">
      <alignment horizontal="center" vertical="center" wrapText="1"/>
    </xf>
    <xf numFmtId="0" fontId="7" fillId="6" borderId="32" xfId="0" applyFont="1" applyFill="1" applyBorder="1" applyAlignment="1">
      <alignment horizontal="justify"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9" fontId="7" fillId="6" borderId="27" xfId="2" applyFont="1" applyFill="1" applyBorder="1" applyAlignment="1">
      <alignment horizontal="center" vertical="center" wrapText="1"/>
    </xf>
    <xf numFmtId="0" fontId="7" fillId="6" borderId="28" xfId="0" applyFont="1" applyFill="1" applyBorder="1" applyAlignment="1">
      <alignment horizontal="justify" vertical="center" wrapText="1"/>
    </xf>
    <xf numFmtId="0" fontId="15" fillId="0" borderId="3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36" xfId="0" applyFont="1" applyBorder="1" applyAlignment="1">
      <alignment horizontal="justify" vertical="center" wrapText="1"/>
    </xf>
    <xf numFmtId="0" fontId="7" fillId="6" borderId="27" xfId="0" applyFont="1" applyFill="1" applyBorder="1" applyAlignment="1">
      <alignment horizontal="justify" vertical="center" wrapText="1"/>
    </xf>
    <xf numFmtId="0" fontId="15" fillId="0" borderId="30" xfId="0" applyFont="1" applyBorder="1" applyAlignment="1">
      <alignment horizontal="left" vertical="center" wrapText="1"/>
    </xf>
    <xf numFmtId="0" fontId="16" fillId="5" borderId="31" xfId="0" applyFont="1" applyFill="1" applyBorder="1" applyAlignment="1">
      <alignment horizontal="center" vertical="center" wrapText="1"/>
    </xf>
    <xf numFmtId="9" fontId="7" fillId="0" borderId="30" xfId="0" applyNumberFormat="1" applyFont="1" applyBorder="1" applyAlignment="1">
      <alignment horizontal="center" vertical="center" wrapText="1"/>
    </xf>
    <xf numFmtId="0" fontId="17" fillId="0" borderId="30" xfId="3" applyFont="1" applyFill="1" applyBorder="1" applyAlignment="1">
      <alignment horizontal="justify" vertical="center" wrapText="1"/>
    </xf>
    <xf numFmtId="0" fontId="7" fillId="6" borderId="28" xfId="0" applyFont="1" applyFill="1" applyBorder="1" applyAlignment="1">
      <alignment horizontal="center" vertical="center" wrapText="1"/>
    </xf>
    <xf numFmtId="0" fontId="17" fillId="6" borderId="31" xfId="3" applyFont="1" applyFill="1" applyBorder="1" applyAlignment="1">
      <alignment horizontal="justify" vertical="center" wrapText="1"/>
    </xf>
    <xf numFmtId="0" fontId="7" fillId="6" borderId="36" xfId="0" applyFont="1" applyFill="1" applyBorder="1" applyAlignment="1">
      <alignment horizontal="justify" vertical="center" wrapText="1"/>
    </xf>
    <xf numFmtId="0" fontId="18" fillId="0" borderId="30" xfId="3" applyFont="1" applyBorder="1" applyAlignment="1">
      <alignment horizontal="justify" vertical="center" wrapText="1"/>
    </xf>
    <xf numFmtId="9" fontId="7" fillId="0" borderId="28" xfId="0" applyNumberFormat="1" applyFont="1" applyBorder="1" applyAlignment="1">
      <alignment horizontal="center" vertical="center" wrapText="1"/>
    </xf>
    <xf numFmtId="0" fontId="7" fillId="6" borderId="27" xfId="0" applyFont="1" applyFill="1" applyBorder="1" applyAlignment="1">
      <alignment horizontal="justify" vertical="top" wrapText="1"/>
    </xf>
    <xf numFmtId="9" fontId="7" fillId="6" borderId="30" xfId="0" applyNumberFormat="1" applyFont="1" applyFill="1" applyBorder="1" applyAlignment="1">
      <alignment horizontal="center" vertical="center" wrapText="1"/>
    </xf>
    <xf numFmtId="0" fontId="7" fillId="6" borderId="31" xfId="0" applyFont="1" applyFill="1" applyBorder="1" applyAlignment="1">
      <alignment horizontal="justify" vertical="center" wrapText="1"/>
    </xf>
    <xf numFmtId="0" fontId="18" fillId="0" borderId="30" xfId="3" applyFont="1" applyFill="1" applyBorder="1" applyAlignment="1">
      <alignment horizontal="justify" vertical="center" wrapText="1"/>
    </xf>
    <xf numFmtId="9" fontId="7" fillId="6" borderId="30" xfId="2" applyFont="1" applyFill="1" applyBorder="1" applyAlignment="1">
      <alignment horizontal="center" vertical="center" wrapText="1"/>
    </xf>
    <xf numFmtId="0" fontId="20" fillId="0" borderId="30" xfId="0" applyFont="1" applyBorder="1" applyAlignment="1">
      <alignment vertical="center" wrapText="1"/>
    </xf>
    <xf numFmtId="0" fontId="21" fillId="0" borderId="0" xfId="0" applyFont="1"/>
    <xf numFmtId="0" fontId="7" fillId="0" borderId="29" xfId="0" applyFont="1" applyBorder="1" applyAlignment="1">
      <alignment horizontal="left" vertical="center" wrapText="1"/>
    </xf>
    <xf numFmtId="0" fontId="7" fillId="0" borderId="30" xfId="0" applyFont="1" applyBorder="1" applyAlignment="1">
      <alignment horizontal="center" vertical="center"/>
    </xf>
    <xf numFmtId="0" fontId="7" fillId="0" borderId="30" xfId="0" applyFont="1" applyBorder="1" applyAlignment="1">
      <alignment horizontal="center"/>
    </xf>
    <xf numFmtId="0" fontId="18" fillId="0" borderId="28" xfId="3" applyFont="1" applyFill="1" applyBorder="1" applyAlignment="1">
      <alignment horizontal="justify" vertical="center" wrapText="1"/>
    </xf>
    <xf numFmtId="9" fontId="7" fillId="6" borderId="30" xfId="0" applyNumberFormat="1" applyFont="1" applyFill="1" applyBorder="1" applyAlignment="1">
      <alignment horizontal="justify" vertical="center" wrapText="1"/>
    </xf>
    <xf numFmtId="0" fontId="18" fillId="6" borderId="31" xfId="3" applyFont="1" applyFill="1" applyBorder="1" applyAlignment="1">
      <alignment horizontal="justify" vertical="center" wrapText="1"/>
    </xf>
    <xf numFmtId="0" fontId="7" fillId="0" borderId="30" xfId="0" applyFont="1" applyBorder="1" applyAlignment="1">
      <alignment vertical="center" wrapText="1"/>
    </xf>
    <xf numFmtId="0" fontId="22" fillId="0" borderId="30" xfId="0" applyFont="1" applyBorder="1" applyAlignment="1">
      <alignment horizontal="center" vertical="center"/>
    </xf>
    <xf numFmtId="0" fontId="7" fillId="6" borderId="33" xfId="0" applyFont="1" applyFill="1" applyBorder="1" applyAlignment="1">
      <alignment horizontal="center" vertical="center" wrapText="1"/>
    </xf>
    <xf numFmtId="0" fontId="7" fillId="6" borderId="37" xfId="0" applyFont="1" applyFill="1" applyBorder="1" applyAlignment="1">
      <alignment horizontal="justify" vertical="center" wrapText="1"/>
    </xf>
    <xf numFmtId="9" fontId="7" fillId="0" borderId="30" xfId="2" applyFont="1" applyFill="1" applyBorder="1" applyAlignment="1">
      <alignment horizontal="center" vertical="center" wrapText="1"/>
    </xf>
    <xf numFmtId="0" fontId="7" fillId="6" borderId="38" xfId="0" applyFont="1" applyFill="1" applyBorder="1" applyAlignment="1">
      <alignment horizontal="justify" vertical="center" wrapText="1"/>
    </xf>
    <xf numFmtId="9" fontId="7" fillId="6" borderId="27" xfId="0" applyNumberFormat="1" applyFont="1" applyFill="1" applyBorder="1" applyAlignment="1">
      <alignment horizontal="center" vertical="center" wrapText="1"/>
    </xf>
    <xf numFmtId="0" fontId="23" fillId="0" borderId="30" xfId="0" applyFont="1" applyBorder="1" applyAlignment="1">
      <alignment horizontal="center" vertical="center" wrapText="1"/>
    </xf>
    <xf numFmtId="9" fontId="7" fillId="0" borderId="28" xfId="0" applyNumberFormat="1" applyFont="1" applyBorder="1" applyAlignment="1">
      <alignment horizontal="justify" vertical="center" wrapText="1"/>
    </xf>
    <xf numFmtId="9" fontId="7" fillId="6" borderId="30" xfId="2" applyFont="1" applyFill="1" applyBorder="1" applyAlignment="1">
      <alignment horizontal="justify" vertical="center" wrapText="1"/>
    </xf>
    <xf numFmtId="0" fontId="17" fillId="6" borderId="30" xfId="3" applyFont="1" applyFill="1" applyBorder="1" applyAlignment="1">
      <alignment horizontal="justify" vertical="center" wrapText="1"/>
    </xf>
    <xf numFmtId="0" fontId="7" fillId="6" borderId="27" xfId="0" applyFont="1" applyFill="1" applyBorder="1" applyAlignment="1">
      <alignment horizontal="center" vertical="center" wrapText="1"/>
    </xf>
    <xf numFmtId="0" fontId="15" fillId="0" borderId="27" xfId="0" applyFont="1" applyBorder="1" applyAlignment="1">
      <alignment horizontal="justify" vertical="center" wrapText="1"/>
    </xf>
    <xf numFmtId="0" fontId="15" fillId="0" borderId="28"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28" xfId="0" applyFont="1" applyBorder="1" applyAlignment="1">
      <alignment horizontal="center" vertical="center" wrapText="1"/>
    </xf>
    <xf numFmtId="0" fontId="7" fillId="0" borderId="27" xfId="0" applyFont="1" applyBorder="1" applyAlignment="1">
      <alignment horizontal="center" vertical="center" wrapText="1"/>
    </xf>
    <xf numFmtId="9" fontId="15" fillId="0" borderId="30" xfId="0" applyNumberFormat="1" applyFont="1" applyBorder="1" applyAlignment="1">
      <alignment horizontal="center" vertical="center" wrapText="1"/>
    </xf>
    <xf numFmtId="0" fontId="7" fillId="6" borderId="36" xfId="0" applyFont="1" applyFill="1" applyBorder="1" applyAlignment="1">
      <alignment horizontal="center" vertical="center" wrapText="1"/>
    </xf>
    <xf numFmtId="0" fontId="18" fillId="0" borderId="28" xfId="3" applyFont="1" applyBorder="1" applyAlignment="1">
      <alignment horizontal="justify" vertical="center" wrapText="1"/>
    </xf>
    <xf numFmtId="0" fontId="18" fillId="6" borderId="30" xfId="3" applyFont="1" applyFill="1" applyBorder="1" applyAlignment="1">
      <alignment horizontal="justify" vertical="center" wrapText="1"/>
    </xf>
    <xf numFmtId="9" fontId="15" fillId="6" borderId="27" xfId="2" applyFont="1" applyFill="1" applyBorder="1" applyAlignment="1">
      <alignment horizontal="center" vertical="center" wrapText="1"/>
    </xf>
    <xf numFmtId="0" fontId="13" fillId="0" borderId="33" xfId="0" applyFont="1" applyBorder="1" applyAlignment="1">
      <alignment vertical="center" wrapText="1"/>
    </xf>
    <xf numFmtId="0" fontId="7" fillId="0" borderId="29" xfId="0" applyFont="1" applyBorder="1" applyAlignment="1">
      <alignment horizontal="justify" vertical="center" wrapText="1"/>
    </xf>
    <xf numFmtId="0" fontId="23" fillId="0" borderId="33" xfId="0" applyFont="1" applyBorder="1" applyAlignment="1">
      <alignment horizontal="center" vertical="center" wrapText="1"/>
    </xf>
    <xf numFmtId="0" fontId="8" fillId="5" borderId="37" xfId="0" applyFont="1" applyFill="1" applyBorder="1" applyAlignment="1">
      <alignment horizontal="center" vertical="center" wrapText="1"/>
    </xf>
    <xf numFmtId="0" fontId="18" fillId="6" borderId="30" xfId="3" applyFont="1" applyFill="1" applyBorder="1" applyAlignment="1">
      <alignment horizontal="center" vertical="center" wrapText="1"/>
    </xf>
    <xf numFmtId="9" fontId="18" fillId="6" borderId="31" xfId="3" applyNumberFormat="1" applyFont="1" applyFill="1" applyBorder="1" applyAlignment="1">
      <alignment horizontal="center" vertical="center" wrapText="1"/>
    </xf>
    <xf numFmtId="164" fontId="7" fillId="0" borderId="30" xfId="1" applyNumberFormat="1" applyFont="1" applyFill="1" applyBorder="1" applyAlignment="1">
      <alignment horizontal="center" vertical="center" wrapText="1"/>
    </xf>
    <xf numFmtId="9" fontId="7" fillId="6" borderId="28" xfId="0" applyNumberFormat="1" applyFont="1" applyFill="1" applyBorder="1" applyAlignment="1">
      <alignment horizontal="center" vertical="center" wrapText="1"/>
    </xf>
    <xf numFmtId="164" fontId="7" fillId="6" borderId="30" xfId="1" applyNumberFormat="1" applyFont="1" applyFill="1" applyBorder="1" applyAlignment="1">
      <alignment horizontal="center" vertical="center" wrapText="1"/>
    </xf>
    <xf numFmtId="0" fontId="17" fillId="0" borderId="28" xfId="3" applyFont="1" applyFill="1" applyBorder="1" applyAlignment="1">
      <alignment horizontal="justify" vertical="center" wrapText="1"/>
    </xf>
    <xf numFmtId="9" fontId="7" fillId="6" borderId="39" xfId="2" applyFont="1" applyFill="1" applyBorder="1" applyAlignment="1">
      <alignment horizontal="justify" vertical="center" wrapText="1"/>
    </xf>
    <xf numFmtId="0" fontId="18" fillId="6" borderId="40" xfId="3" applyFont="1" applyFill="1" applyBorder="1" applyAlignment="1">
      <alignment horizontal="justify" vertical="center" wrapText="1"/>
    </xf>
    <xf numFmtId="0" fontId="7" fillId="0" borderId="27" xfId="0" applyFont="1" applyBorder="1" applyAlignment="1">
      <alignment horizontal="justify" vertical="top" wrapText="1"/>
    </xf>
    <xf numFmtId="0" fontId="15" fillId="6" borderId="28" xfId="3" applyFont="1" applyFill="1" applyBorder="1" applyAlignment="1">
      <alignment horizontal="justify" vertical="center" wrapText="1"/>
    </xf>
    <xf numFmtId="0" fontId="15" fillId="0" borderId="30" xfId="3" applyFont="1" applyFill="1" applyBorder="1" applyAlignment="1">
      <alignment horizontal="justify" vertical="center" wrapText="1"/>
    </xf>
    <xf numFmtId="0" fontId="15" fillId="0" borderId="28" xfId="3" applyFont="1" applyFill="1" applyBorder="1" applyAlignment="1">
      <alignment horizontal="center" vertical="center" wrapText="1"/>
    </xf>
    <xf numFmtId="0" fontId="15" fillId="6" borderId="28" xfId="3" applyFont="1" applyFill="1" applyBorder="1" applyAlignment="1">
      <alignment horizontal="center" vertical="center" wrapText="1"/>
    </xf>
    <xf numFmtId="0" fontId="15" fillId="0" borderId="28" xfId="3" applyFont="1" applyFill="1" applyBorder="1" applyAlignment="1">
      <alignment horizontal="justify" vertical="center" wrapText="1"/>
    </xf>
    <xf numFmtId="0" fontId="23" fillId="6" borderId="0" xfId="0" applyFont="1" applyFill="1" applyAlignment="1">
      <alignment horizontal="justify" vertical="center" wrapText="1"/>
    </xf>
    <xf numFmtId="0" fontId="13" fillId="0" borderId="35" xfId="0" applyFont="1" applyBorder="1" applyAlignment="1">
      <alignment horizontal="center" vertical="center" wrapText="1"/>
    </xf>
    <xf numFmtId="9" fontId="7" fillId="6" borderId="41" xfId="2" applyFont="1" applyFill="1" applyBorder="1" applyAlignment="1">
      <alignment horizontal="justify" vertical="center" wrapText="1"/>
    </xf>
    <xf numFmtId="0" fontId="7" fillId="0" borderId="42" xfId="0" applyFont="1" applyBorder="1" applyAlignment="1">
      <alignment horizontal="justify" vertical="center" wrapText="1"/>
    </xf>
    <xf numFmtId="0" fontId="7" fillId="0" borderId="41"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43" xfId="0" applyFont="1" applyBorder="1" applyAlignment="1">
      <alignment horizontal="center" vertical="center" wrapText="1"/>
    </xf>
    <xf numFmtId="9" fontId="7" fillId="6" borderId="42" xfId="2" applyFont="1" applyFill="1" applyBorder="1" applyAlignment="1">
      <alignment horizontal="center" vertical="center" wrapText="1"/>
    </xf>
    <xf numFmtId="0" fontId="6" fillId="0" borderId="9"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center"/>
    </xf>
    <xf numFmtId="0" fontId="10" fillId="7" borderId="48"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50" xfId="0" applyFont="1" applyBorder="1" applyAlignment="1">
      <alignment horizontal="justify" vertical="center" wrapText="1"/>
    </xf>
    <xf numFmtId="0" fontId="7" fillId="0" borderId="51" xfId="0" applyFont="1" applyBorder="1" applyAlignment="1">
      <alignment horizontal="justify" vertical="center" wrapText="1"/>
    </xf>
    <xf numFmtId="0" fontId="2" fillId="0" borderId="30" xfId="3" applyBorder="1" applyAlignment="1">
      <alignment horizontal="justify" vertical="center" wrapText="1"/>
    </xf>
    <xf numFmtId="0" fontId="17" fillId="0" borderId="30" xfId="3" applyFont="1" applyBorder="1" applyAlignment="1">
      <alignment horizontal="justify" vertical="center" wrapText="1"/>
    </xf>
    <xf numFmtId="0" fontId="7" fillId="0" borderId="30" xfId="0" applyFont="1" applyBorder="1" applyAlignment="1">
      <alignment horizontal="justify" vertical="top" wrapText="1"/>
    </xf>
    <xf numFmtId="0" fontId="2" fillId="0" borderId="28" xfId="3" applyFill="1" applyBorder="1" applyAlignment="1">
      <alignment horizontal="justify" vertical="center" wrapText="1"/>
    </xf>
    <xf numFmtId="0" fontId="17" fillId="0" borderId="30" xfId="3" applyFont="1" applyFill="1" applyBorder="1" applyAlignment="1">
      <alignment horizontal="center" vertical="center" wrapText="1"/>
    </xf>
    <xf numFmtId="0" fontId="2" fillId="0" borderId="28" xfId="3" applyBorder="1" applyAlignment="1">
      <alignment horizontal="justify" vertical="center" wrapText="1"/>
    </xf>
    <xf numFmtId="9" fontId="2" fillId="0" borderId="30" xfId="3" applyNumberFormat="1" applyBorder="1" applyAlignment="1">
      <alignment horizontal="center" vertical="center" wrapText="1"/>
    </xf>
    <xf numFmtId="0" fontId="15" fillId="0" borderId="27" xfId="0" applyFont="1" applyBorder="1" applyAlignment="1">
      <alignment horizontal="center" vertical="center" wrapText="1"/>
    </xf>
    <xf numFmtId="0" fontId="3" fillId="0" borderId="36" xfId="0" applyFont="1" applyBorder="1" applyAlignment="1">
      <alignment horizontal="justify" vertical="center" wrapText="1"/>
    </xf>
    <xf numFmtId="9" fontId="3" fillId="0" borderId="30" xfId="2" applyFont="1" applyBorder="1" applyAlignment="1">
      <alignment horizontal="center" vertical="center" wrapText="1"/>
    </xf>
    <xf numFmtId="9" fontId="3" fillId="0" borderId="28" xfId="0" applyNumberFormat="1" applyFont="1" applyBorder="1" applyAlignment="1">
      <alignment horizontal="center" vertical="center" wrapText="1"/>
    </xf>
    <xf numFmtId="0" fontId="2" fillId="0" borderId="30" xfId="3" applyFill="1" applyBorder="1" applyAlignment="1">
      <alignment horizontal="justify" vertical="center" wrapText="1"/>
    </xf>
    <xf numFmtId="0" fontId="7" fillId="6" borderId="30" xfId="0" applyFont="1" applyFill="1" applyBorder="1" applyAlignment="1">
      <alignment horizontal="justify" vertical="center" wrapText="1"/>
    </xf>
    <xf numFmtId="0" fontId="18" fillId="0" borderId="30" xfId="3" applyFont="1" applyFill="1" applyBorder="1" applyAlignment="1">
      <alignment horizontal="center" vertical="center" wrapText="1"/>
    </xf>
    <xf numFmtId="0" fontId="13" fillId="2" borderId="31"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7" xfId="0" applyFont="1" applyBorder="1" applyAlignment="1">
      <alignment horizontal="center" vertical="center" wrapText="1"/>
    </xf>
    <xf numFmtId="9" fontId="7"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31" xfId="3" applyFont="1" applyFill="1" applyBorder="1" applyAlignment="1">
      <alignment horizontal="center" vertical="center" wrapText="1"/>
    </xf>
    <xf numFmtId="0" fontId="7" fillId="0" borderId="31" xfId="0" applyFont="1" applyBorder="1" applyAlignment="1">
      <alignment horizontal="justify" vertical="center" wrapText="1"/>
    </xf>
    <xf numFmtId="0" fontId="10" fillId="8" borderId="3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8" fillId="6" borderId="0" xfId="0" applyFont="1" applyFill="1" applyAlignment="1">
      <alignment vertical="center"/>
    </xf>
    <xf numFmtId="0" fontId="12" fillId="6" borderId="30" xfId="0" applyFont="1" applyFill="1" applyBorder="1" applyAlignment="1">
      <alignment horizontal="center" vertical="center"/>
    </xf>
    <xf numFmtId="0" fontId="8" fillId="6" borderId="30" xfId="0" applyFont="1" applyFill="1" applyBorder="1" applyAlignment="1">
      <alignment horizontal="center" vertical="center"/>
    </xf>
    <xf numFmtId="0" fontId="10" fillId="9" borderId="30"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8" fillId="6" borderId="30" xfId="0" applyFont="1" applyFill="1" applyBorder="1" applyAlignment="1">
      <alignment vertical="center" wrapText="1"/>
    </xf>
    <xf numFmtId="0" fontId="16" fillId="6" borderId="30" xfId="0" applyFont="1" applyFill="1" applyBorder="1" applyAlignment="1">
      <alignment vertical="center" wrapText="1"/>
    </xf>
    <xf numFmtId="0" fontId="10" fillId="6" borderId="31" xfId="0" applyFont="1" applyFill="1" applyBorder="1" applyAlignment="1">
      <alignment vertical="center" wrapText="1"/>
    </xf>
    <xf numFmtId="9" fontId="16" fillId="6" borderId="30" xfId="0" applyNumberFormat="1" applyFont="1" applyFill="1" applyBorder="1" applyAlignment="1">
      <alignment horizontal="center" vertical="center" wrapText="1"/>
    </xf>
    <xf numFmtId="9" fontId="10" fillId="6" borderId="30" xfId="0" applyNumberFormat="1" applyFont="1" applyFill="1" applyBorder="1" applyAlignment="1">
      <alignment horizontal="center" vertical="center" wrapText="1"/>
    </xf>
    <xf numFmtId="0" fontId="3" fillId="11" borderId="0" xfId="0" applyFont="1" applyFill="1"/>
    <xf numFmtId="0" fontId="7" fillId="11" borderId="28" xfId="0" applyFont="1" applyFill="1" applyBorder="1" applyAlignment="1">
      <alignment horizontal="left" vertical="center" wrapText="1"/>
    </xf>
    <xf numFmtId="0" fontId="7" fillId="11" borderId="28" xfId="0" applyFont="1" applyFill="1" applyBorder="1" applyAlignment="1">
      <alignment horizontal="justify" vertical="center" wrapText="1"/>
    </xf>
    <xf numFmtId="0" fontId="15" fillId="11" borderId="28" xfId="0" applyFont="1" applyFill="1" applyBorder="1" applyAlignment="1">
      <alignment horizontal="justify" vertical="center" wrapText="1"/>
    </xf>
    <xf numFmtId="0" fontId="7" fillId="11" borderId="43" xfId="0" applyFont="1" applyFill="1" applyBorder="1" applyAlignment="1">
      <alignment horizontal="justify" vertical="center" wrapText="1"/>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9" fontId="7" fillId="6" borderId="34" xfId="0" applyNumberFormat="1" applyFont="1" applyFill="1" applyBorder="1" applyAlignment="1">
      <alignment horizontal="center" vertical="center" wrapText="1"/>
    </xf>
    <xf numFmtId="9" fontId="7" fillId="6" borderId="36" xfId="0" applyNumberFormat="1" applyFont="1" applyFill="1" applyBorder="1" applyAlignment="1">
      <alignment horizontal="left" vertical="center" wrapText="1"/>
    </xf>
    <xf numFmtId="9" fontId="7" fillId="0" borderId="34" xfId="0" applyNumberFormat="1" applyFont="1" applyBorder="1" applyAlignment="1">
      <alignment horizontal="center" vertical="center" wrapText="1"/>
    </xf>
    <xf numFmtId="0" fontId="20" fillId="6" borderId="30" xfId="0" applyFont="1" applyFill="1" applyBorder="1" applyAlignment="1">
      <alignment horizontal="justify" vertical="center" wrapText="1"/>
    </xf>
    <xf numFmtId="9" fontId="20" fillId="6" borderId="30" xfId="0" applyNumberFormat="1" applyFont="1" applyFill="1" applyBorder="1" applyAlignment="1">
      <alignment horizontal="center" vertical="center" wrapText="1"/>
    </xf>
    <xf numFmtId="0" fontId="32" fillId="6" borderId="30" xfId="3" applyFont="1" applyFill="1" applyBorder="1" applyAlignment="1">
      <alignment horizontal="justify" vertical="center" wrapText="1"/>
    </xf>
    <xf numFmtId="0" fontId="7" fillId="6" borderId="30" xfId="0" applyFont="1" applyFill="1" applyBorder="1" applyAlignment="1">
      <alignment horizontal="justify" vertical="top" wrapText="1"/>
    </xf>
    <xf numFmtId="0" fontId="7" fillId="6" borderId="34" xfId="0" applyFont="1" applyFill="1" applyBorder="1" applyAlignment="1">
      <alignment horizontal="left" vertical="center" wrapText="1"/>
    </xf>
    <xf numFmtId="0" fontId="3" fillId="0" borderId="0" xfId="0" applyFont="1" applyAlignment="1">
      <alignment horizontal="center"/>
    </xf>
    <xf numFmtId="0" fontId="6" fillId="12" borderId="27" xfId="0" applyFont="1" applyFill="1" applyBorder="1" applyAlignment="1">
      <alignment horizontal="center" vertical="center" wrapText="1"/>
    </xf>
    <xf numFmtId="0" fontId="6" fillId="12" borderId="28" xfId="0" applyFont="1" applyFill="1" applyBorder="1" applyAlignment="1">
      <alignment horizontal="center" vertical="center"/>
    </xf>
    <xf numFmtId="0" fontId="6" fillId="12" borderId="14"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3" fillId="0" borderId="0" xfId="0" applyFont="1" applyAlignment="1">
      <alignment horizontal="center" vertical="center" wrapText="1"/>
    </xf>
    <xf numFmtId="0" fontId="2" fillId="0" borderId="30" xfId="3" applyBorder="1" applyAlignment="1">
      <alignment horizontal="center" vertical="center" wrapText="1"/>
    </xf>
    <xf numFmtId="9" fontId="7" fillId="0" borderId="36" xfId="0" applyNumberFormat="1" applyFont="1" applyBorder="1" applyAlignment="1">
      <alignment horizontal="center" vertical="center" wrapText="1"/>
    </xf>
    <xf numFmtId="0" fontId="2" fillId="0" borderId="34" xfId="3" applyBorder="1" applyAlignment="1">
      <alignment horizontal="center" vertical="center" wrapText="1"/>
    </xf>
    <xf numFmtId="0" fontId="10" fillId="6" borderId="31"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0" xfId="0" applyFont="1" applyFill="1" applyAlignment="1">
      <alignment horizontal="center" vertical="center"/>
    </xf>
    <xf numFmtId="9" fontId="0" fillId="0" borderId="0" xfId="2" applyFont="1"/>
    <xf numFmtId="10" fontId="0" fillId="0" borderId="0" xfId="2" applyNumberFormat="1" applyFont="1"/>
    <xf numFmtId="0" fontId="36" fillId="0" borderId="0" xfId="0" applyFont="1"/>
    <xf numFmtId="9" fontId="0" fillId="0" borderId="30" xfId="0" applyNumberFormat="1" applyBorder="1"/>
    <xf numFmtId="0" fontId="36" fillId="0" borderId="30" xfId="0" applyFont="1" applyBorder="1" applyAlignment="1">
      <alignment horizontal="justify" vertical="center" wrapText="1"/>
    </xf>
    <xf numFmtId="9" fontId="0" fillId="0" borderId="30" xfId="0" applyNumberFormat="1" applyBorder="1" applyAlignment="1">
      <alignment horizontal="right"/>
    </xf>
    <xf numFmtId="9" fontId="34" fillId="13" borderId="30" xfId="0" applyNumberFormat="1" applyFont="1" applyFill="1" applyBorder="1" applyAlignment="1">
      <alignment horizontal="center"/>
    </xf>
    <xf numFmtId="0" fontId="36" fillId="0" borderId="30" xfId="0" applyFont="1" applyBorder="1"/>
    <xf numFmtId="0" fontId="39" fillId="0" borderId="55" xfId="4" applyFont="1" applyBorder="1" applyAlignment="1">
      <alignment horizontal="center"/>
    </xf>
    <xf numFmtId="0" fontId="40" fillId="0" borderId="55" xfId="4" applyFont="1" applyBorder="1"/>
    <xf numFmtId="0" fontId="37" fillId="0" borderId="0" xfId="4"/>
    <xf numFmtId="0" fontId="39" fillId="0" borderId="57" xfId="4" applyFont="1" applyBorder="1" applyAlignment="1">
      <alignment horizontal="center"/>
    </xf>
    <xf numFmtId="0" fontId="40" fillId="0" borderId="57" xfId="4" applyFont="1" applyBorder="1"/>
    <xf numFmtId="0" fontId="45" fillId="17" borderId="30" xfId="4" applyFont="1" applyFill="1" applyBorder="1" applyAlignment="1">
      <alignment horizontal="center" vertical="center" wrapText="1"/>
    </xf>
    <xf numFmtId="0" fontId="12" fillId="18" borderId="30" xfId="4" applyFont="1" applyFill="1" applyBorder="1" applyAlignment="1">
      <alignment horizontal="center" vertical="center" wrapText="1"/>
    </xf>
    <xf numFmtId="0" fontId="48" fillId="0" borderId="30" xfId="4" applyFont="1" applyBorder="1" applyAlignment="1">
      <alignment vertical="center" wrapText="1"/>
    </xf>
    <xf numFmtId="0" fontId="48" fillId="0" borderId="30" xfId="4" applyFont="1" applyBorder="1" applyAlignment="1">
      <alignment horizontal="center" vertical="center" wrapText="1"/>
    </xf>
    <xf numFmtId="0" fontId="40" fillId="24" borderId="57" xfId="4" applyFont="1" applyFill="1" applyBorder="1"/>
    <xf numFmtId="0" fontId="50" fillId="24" borderId="57" xfId="4" applyFont="1" applyFill="1" applyBorder="1" applyAlignment="1">
      <alignment horizontal="center" vertical="center" wrapText="1"/>
    </xf>
    <xf numFmtId="0" fontId="40" fillId="0" borderId="57" xfId="4" applyFont="1" applyBorder="1" applyAlignment="1">
      <alignment horizontal="center"/>
    </xf>
    <xf numFmtId="0" fontId="51" fillId="0" borderId="57" xfId="4" applyFont="1" applyBorder="1" applyAlignment="1">
      <alignment horizontal="center" vertical="center" wrapText="1"/>
    </xf>
    <xf numFmtId="0" fontId="8" fillId="0" borderId="30" xfId="4" applyFont="1" applyBorder="1" applyAlignment="1">
      <alignment vertical="center" wrapText="1"/>
    </xf>
    <xf numFmtId="0" fontId="8" fillId="0" borderId="30" xfId="4" applyFont="1" applyBorder="1" applyAlignment="1">
      <alignment horizontal="center" vertical="center" wrapText="1"/>
    </xf>
    <xf numFmtId="0" fontId="8" fillId="0" borderId="30" xfId="4" applyFont="1" applyBorder="1" applyAlignment="1">
      <alignment horizontal="center" vertical="center"/>
    </xf>
    <xf numFmtId="0" fontId="10" fillId="0" borderId="30" xfId="4" applyFont="1" applyBorder="1" applyAlignment="1">
      <alignment horizontal="center" vertical="center" wrapText="1"/>
    </xf>
    <xf numFmtId="0" fontId="48" fillId="0" borderId="30" xfId="4" applyFont="1" applyBorder="1" applyAlignment="1">
      <alignment horizontal="left" vertical="center" wrapText="1"/>
    </xf>
    <xf numFmtId="0" fontId="48" fillId="17" borderId="30" xfId="4" applyFont="1" applyFill="1" applyBorder="1" applyAlignment="1">
      <alignment horizontal="center" vertical="center" wrapText="1"/>
    </xf>
    <xf numFmtId="0" fontId="48" fillId="0" borderId="30" xfId="4" applyFont="1" applyBorder="1" applyAlignment="1">
      <alignment vertical="center"/>
    </xf>
    <xf numFmtId="0" fontId="8" fillId="0" borderId="30" xfId="4" applyFont="1" applyBorder="1" applyAlignment="1">
      <alignment horizontal="left" vertical="center" wrapText="1"/>
    </xf>
    <xf numFmtId="0" fontId="8" fillId="17" borderId="30" xfId="4" applyFont="1" applyFill="1" applyBorder="1" applyAlignment="1">
      <alignment horizontal="center" vertical="center" wrapText="1"/>
    </xf>
    <xf numFmtId="0" fontId="1" fillId="0" borderId="74" xfId="4" applyFont="1" applyBorder="1" applyAlignment="1">
      <alignment horizontal="center" vertical="center" wrapText="1"/>
    </xf>
    <xf numFmtId="0" fontId="1" fillId="0" borderId="75" xfId="4" applyFont="1" applyBorder="1" applyAlignment="1">
      <alignment horizontal="justify" vertical="center" wrapText="1"/>
    </xf>
    <xf numFmtId="15" fontId="1" fillId="0" borderId="75" xfId="4" applyNumberFormat="1" applyFont="1" applyBorder="1" applyAlignment="1">
      <alignment horizontal="right" vertical="center" wrapText="1"/>
    </xf>
    <xf numFmtId="0" fontId="1" fillId="0" borderId="77" xfId="4" applyFont="1" applyBorder="1" applyAlignment="1">
      <alignment horizontal="center" vertical="center" wrapText="1"/>
    </xf>
    <xf numFmtId="0" fontId="1" fillId="0" borderId="78" xfId="4" applyFont="1" applyBorder="1" applyAlignment="1">
      <alignment horizontal="justify" vertical="center" wrapText="1"/>
    </xf>
    <xf numFmtId="15" fontId="1" fillId="0" borderId="78" xfId="4" applyNumberFormat="1" applyFont="1" applyBorder="1" applyAlignment="1">
      <alignment horizontal="right" vertical="center" wrapText="1"/>
    </xf>
    <xf numFmtId="0" fontId="8" fillId="0" borderId="30" xfId="4" applyFont="1" applyBorder="1" applyAlignment="1">
      <alignment vertical="center"/>
    </xf>
    <xf numFmtId="14" fontId="8" fillId="0" borderId="30" xfId="4" applyNumberFormat="1" applyFont="1" applyBorder="1" applyAlignment="1">
      <alignment horizontal="center" vertical="center" wrapText="1"/>
    </xf>
    <xf numFmtId="14" fontId="1" fillId="0" borderId="75" xfId="4" applyNumberFormat="1" applyFont="1" applyBorder="1" applyAlignment="1">
      <alignment horizontal="right" wrapText="1"/>
    </xf>
    <xf numFmtId="0" fontId="57" fillId="0" borderId="30" xfId="4" applyFont="1" applyBorder="1" applyAlignment="1">
      <alignment horizontal="center" vertical="center" wrapText="1"/>
    </xf>
    <xf numFmtId="14" fontId="48" fillId="0" borderId="30" xfId="4" applyNumberFormat="1" applyFont="1" applyBorder="1" applyAlignment="1">
      <alignment horizontal="center" vertical="center" wrapText="1"/>
    </xf>
    <xf numFmtId="0" fontId="58" fillId="0" borderId="30" xfId="5" applyFont="1" applyBorder="1" applyAlignment="1" applyProtection="1">
      <alignment horizontal="center" vertical="center" wrapText="1"/>
      <protection locked="0"/>
    </xf>
    <xf numFmtId="0" fontId="58" fillId="30" borderId="30" xfId="5" applyFont="1" applyFill="1" applyBorder="1" applyAlignment="1" applyProtection="1">
      <alignment horizontal="center" vertical="center" wrapText="1"/>
      <protection hidden="1"/>
    </xf>
    <xf numFmtId="0" fontId="58" fillId="0" borderId="30" xfId="5" applyFont="1" applyBorder="1" applyAlignment="1" applyProtection="1">
      <alignment horizontal="center" vertical="center" wrapText="1"/>
      <protection hidden="1"/>
    </xf>
    <xf numFmtId="0" fontId="48" fillId="0" borderId="80" xfId="4" applyFont="1" applyBorder="1"/>
    <xf numFmtId="0" fontId="48" fillId="0" borderId="81" xfId="4" applyFont="1" applyBorder="1"/>
    <xf numFmtId="0" fontId="48" fillId="0" borderId="81" xfId="4" applyFont="1" applyBorder="1" applyAlignment="1">
      <alignment horizontal="center"/>
    </xf>
    <xf numFmtId="0" fontId="40" fillId="0" borderId="57" xfId="4" applyFont="1" applyBorder="1" applyAlignment="1">
      <alignment horizontal="right"/>
    </xf>
    <xf numFmtId="0" fontId="48" fillId="0" borderId="82" xfId="4" applyFont="1" applyBorder="1"/>
    <xf numFmtId="0" fontId="48" fillId="0" borderId="57" xfId="4" applyFont="1" applyBorder="1"/>
    <xf numFmtId="0" fontId="48" fillId="0" borderId="57" xfId="4" applyFont="1" applyBorder="1" applyAlignment="1">
      <alignment horizontal="center"/>
    </xf>
    <xf numFmtId="0" fontId="61" fillId="0" borderId="30" xfId="4" applyFont="1" applyBorder="1" applyAlignment="1">
      <alignment horizontal="center"/>
    </xf>
    <xf numFmtId="0" fontId="10" fillId="0" borderId="29" xfId="4" applyFont="1" applyBorder="1" applyAlignment="1">
      <alignment horizontal="center" vertical="center" wrapText="1"/>
    </xf>
    <xf numFmtId="0" fontId="10" fillId="0" borderId="33" xfId="4" applyFont="1" applyBorder="1" applyAlignment="1">
      <alignment horizontal="center" vertical="center" wrapText="1"/>
    </xf>
    <xf numFmtId="0" fontId="10" fillId="0" borderId="35" xfId="4" applyFont="1" applyBorder="1" applyAlignment="1">
      <alignment horizontal="center" vertical="center" wrapText="1"/>
    </xf>
    <xf numFmtId="0" fontId="10" fillId="0" borderId="41" xfId="4" applyFont="1" applyBorder="1" applyAlignment="1">
      <alignment horizontal="center" vertical="center" wrapText="1"/>
    </xf>
    <xf numFmtId="0" fontId="53" fillId="0" borderId="81" xfId="4" applyFont="1" applyBorder="1" applyAlignment="1">
      <alignment horizontal="center" vertical="center"/>
    </xf>
    <xf numFmtId="0" fontId="53" fillId="0" borderId="57" xfId="4" applyFont="1" applyBorder="1" applyAlignment="1">
      <alignment horizontal="center" vertical="center"/>
    </xf>
    <xf numFmtId="0" fontId="62" fillId="0" borderId="57" xfId="4" applyFont="1" applyBorder="1" applyAlignment="1">
      <alignment horizontal="center" vertical="center"/>
    </xf>
    <xf numFmtId="0" fontId="40" fillId="0" borderId="82" xfId="4" applyFont="1" applyBorder="1"/>
    <xf numFmtId="0" fontId="37" fillId="0" borderId="0" xfId="4" applyAlignment="1">
      <alignment horizontal="right"/>
    </xf>
    <xf numFmtId="0" fontId="35" fillId="0" borderId="0" xfId="4" applyFont="1" applyAlignment="1">
      <alignment horizontal="center"/>
    </xf>
    <xf numFmtId="0" fontId="1" fillId="0" borderId="74" xfId="4" applyFont="1" applyBorder="1" applyAlignment="1">
      <alignment horizontal="center" wrapText="1"/>
    </xf>
    <xf numFmtId="0" fontId="37" fillId="0" borderId="0" xfId="4" applyAlignment="1">
      <alignment horizontal="center"/>
    </xf>
    <xf numFmtId="9" fontId="63" fillId="6" borderId="30" xfId="2" applyFont="1" applyFill="1" applyBorder="1" applyAlignment="1">
      <alignment horizontal="justify" vertical="center" wrapText="1"/>
    </xf>
    <xf numFmtId="0" fontId="65" fillId="0" borderId="0" xfId="0" applyFont="1" applyAlignment="1">
      <alignment vertical="top" wrapText="1"/>
    </xf>
    <xf numFmtId="0" fontId="0" fillId="0" borderId="0" xfId="0" applyAlignment="1">
      <alignment vertical="top"/>
    </xf>
    <xf numFmtId="0" fontId="64" fillId="0" borderId="0" xfId="0" applyFont="1" applyAlignment="1">
      <alignment horizontal="center" vertical="top" wrapText="1"/>
    </xf>
    <xf numFmtId="15" fontId="65" fillId="0" borderId="0" xfId="0" applyNumberFormat="1" applyFont="1" applyAlignment="1">
      <alignment vertical="top" wrapText="1"/>
    </xf>
    <xf numFmtId="0" fontId="2" fillId="0" borderId="84" xfId="3" applyBorder="1" applyAlignment="1">
      <alignment vertical="top" wrapText="1"/>
    </xf>
    <xf numFmtId="0" fontId="0" fillId="0" borderId="88" xfId="0" applyBorder="1" applyAlignment="1">
      <alignment vertical="top"/>
    </xf>
    <xf numFmtId="0" fontId="65" fillId="0" borderId="87" xfId="0" applyFont="1" applyBorder="1" applyAlignment="1">
      <alignment vertical="top" wrapText="1"/>
    </xf>
    <xf numFmtId="0" fontId="2" fillId="0" borderId="89" xfId="3" applyBorder="1" applyAlignment="1">
      <alignment vertical="top" wrapText="1"/>
    </xf>
    <xf numFmtId="0" fontId="2" fillId="0" borderId="87" xfId="3" applyBorder="1" applyAlignment="1">
      <alignment vertical="top" wrapText="1"/>
    </xf>
    <xf numFmtId="0" fontId="65" fillId="0" borderId="89" xfId="0" applyFont="1" applyBorder="1" applyAlignment="1">
      <alignment vertical="top" wrapText="1"/>
    </xf>
    <xf numFmtId="0" fontId="0" fillId="0" borderId="95" xfId="0" applyBorder="1" applyAlignment="1">
      <alignment vertical="top"/>
    </xf>
    <xf numFmtId="0" fontId="10" fillId="6" borderId="30"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8" fillId="6" borderId="0" xfId="0" applyFont="1" applyFill="1" applyAlignment="1">
      <alignment horizontal="justify" vertical="center" wrapText="1"/>
    </xf>
    <xf numFmtId="0" fontId="8" fillId="6" borderId="31"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36" xfId="0" applyFont="1" applyFill="1" applyBorder="1" applyAlignment="1">
      <alignment horizontal="center" vertical="center" wrapText="1"/>
    </xf>
    <xf numFmtId="9" fontId="0" fillId="0" borderId="30" xfId="0" applyNumberFormat="1" applyBorder="1" applyAlignment="1">
      <alignment horizontal="center" vertical="center" wrapText="1"/>
    </xf>
    <xf numFmtId="0" fontId="0" fillId="0" borderId="30" xfId="0" applyBorder="1" applyAlignment="1">
      <alignment horizontal="center" vertical="center" wrapText="1"/>
    </xf>
    <xf numFmtId="0" fontId="16" fillId="6" borderId="29"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16" fillId="6" borderId="29"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16" fillId="6" borderId="33" xfId="0" applyFont="1" applyFill="1" applyBorder="1" applyAlignment="1">
      <alignment horizontal="left" vertical="center" wrapText="1"/>
    </xf>
    <xf numFmtId="0" fontId="8" fillId="6" borderId="2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29" xfId="0" applyFont="1" applyFill="1" applyBorder="1" applyAlignment="1">
      <alignment horizontal="left" vertical="center" wrapText="1"/>
    </xf>
    <xf numFmtId="0" fontId="8" fillId="6" borderId="35" xfId="0" applyFont="1" applyFill="1" applyBorder="1" applyAlignment="1">
      <alignment horizontal="left" vertical="center" wrapText="1"/>
    </xf>
    <xf numFmtId="9" fontId="0" fillId="0" borderId="30" xfId="0" applyNumberFormat="1" applyBorder="1" applyAlignment="1">
      <alignment horizontal="center" vertical="center"/>
    </xf>
    <xf numFmtId="0" fontId="10" fillId="8" borderId="30" xfId="0" applyFont="1" applyFill="1" applyBorder="1" applyAlignment="1">
      <alignment horizontal="center" vertical="center" wrapText="1"/>
    </xf>
    <xf numFmtId="0" fontId="3"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4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35" xfId="0" applyFont="1" applyBorder="1" applyAlignment="1">
      <alignment horizontal="center" vertical="center" wrapText="1"/>
    </xf>
    <xf numFmtId="0" fontId="13" fillId="0" borderId="33" xfId="0" applyFont="1" applyBorder="1" applyAlignment="1">
      <alignment horizontal="center" vertical="center" wrapText="1"/>
    </xf>
    <xf numFmtId="0" fontId="6" fillId="12" borderId="14"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justify" vertical="top"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48" fillId="0" borderId="30" xfId="4" applyFont="1" applyBorder="1" applyAlignment="1">
      <alignment horizontal="center" vertical="center" wrapText="1"/>
    </xf>
    <xf numFmtId="0" fontId="48" fillId="0" borderId="30" xfId="4" applyFont="1" applyBorder="1" applyAlignment="1">
      <alignment horizontal="left" vertical="center" wrapText="1"/>
    </xf>
    <xf numFmtId="0" fontId="58" fillId="0" borderId="30" xfId="5" applyFont="1" applyBorder="1" applyAlignment="1" applyProtection="1">
      <alignment horizontal="center" vertical="center" wrapText="1"/>
      <protection locked="0"/>
    </xf>
    <xf numFmtId="0" fontId="53" fillId="0" borderId="65" xfId="4" applyFont="1" applyBorder="1" applyAlignment="1">
      <alignment horizontal="center" vertical="center" wrapText="1"/>
    </xf>
    <xf numFmtId="0" fontId="53" fillId="0" borderId="67" xfId="4" applyFont="1" applyBorder="1" applyAlignment="1">
      <alignment horizontal="center" vertical="center" wrapText="1"/>
    </xf>
    <xf numFmtId="0" fontId="53" fillId="0" borderId="70" xfId="4" applyFont="1" applyBorder="1" applyAlignment="1">
      <alignment horizontal="center" vertical="center" wrapText="1"/>
    </xf>
    <xf numFmtId="0" fontId="58" fillId="0" borderId="30" xfId="5" applyFont="1" applyBorder="1" applyAlignment="1" applyProtection="1">
      <alignment horizontal="center" vertical="center" wrapText="1"/>
      <protection hidden="1"/>
    </xf>
    <xf numFmtId="0" fontId="1" fillId="0" borderId="62" xfId="4" applyFont="1" applyBorder="1" applyAlignment="1">
      <alignment horizontal="center" vertical="center" wrapText="1"/>
    </xf>
    <xf numFmtId="0" fontId="1" fillId="0" borderId="17" xfId="4" applyFont="1" applyBorder="1" applyAlignment="1">
      <alignment horizontal="center" vertical="center" wrapText="1"/>
    </xf>
    <xf numFmtId="0" fontId="1" fillId="0" borderId="63" xfId="4" applyFont="1" applyBorder="1" applyAlignment="1">
      <alignment horizontal="center" vertical="center" wrapText="1"/>
    </xf>
    <xf numFmtId="0" fontId="59" fillId="0" borderId="62" xfId="4" applyFont="1" applyBorder="1" applyAlignment="1">
      <alignment horizontal="justify" vertical="center" wrapText="1"/>
    </xf>
    <xf numFmtId="0" fontId="59" fillId="0" borderId="17" xfId="4" applyFont="1" applyBorder="1" applyAlignment="1">
      <alignment horizontal="justify" vertical="center" wrapText="1"/>
    </xf>
    <xf numFmtId="0" fontId="59" fillId="0" borderId="63" xfId="4" applyFont="1" applyBorder="1" applyAlignment="1">
      <alignment horizontal="justify" vertical="center" wrapText="1"/>
    </xf>
    <xf numFmtId="14" fontId="1" fillId="0" borderId="62" xfId="4" applyNumberFormat="1" applyFont="1" applyBorder="1" applyAlignment="1">
      <alignment horizontal="right" vertical="center" wrapText="1"/>
    </xf>
    <xf numFmtId="14" fontId="1" fillId="0" borderId="17" xfId="4" applyNumberFormat="1" applyFont="1" applyBorder="1" applyAlignment="1">
      <alignment horizontal="right" vertical="center" wrapText="1"/>
    </xf>
    <xf numFmtId="14" fontId="1" fillId="0" borderId="63" xfId="4" applyNumberFormat="1" applyFont="1" applyBorder="1" applyAlignment="1">
      <alignment horizontal="right" vertical="center" wrapText="1"/>
    </xf>
    <xf numFmtId="0" fontId="8" fillId="16" borderId="30" xfId="4" applyFont="1" applyFill="1" applyBorder="1" applyAlignment="1">
      <alignment horizontal="center" vertical="center" wrapText="1"/>
    </xf>
    <xf numFmtId="14" fontId="58" fillId="0" borderId="30" xfId="5" applyNumberFormat="1" applyFont="1" applyBorder="1" applyAlignment="1" applyProtection="1">
      <alignment horizontal="center" vertical="center" wrapText="1"/>
      <protection locked="0"/>
    </xf>
    <xf numFmtId="1" fontId="58" fillId="0" borderId="30" xfId="5" applyNumberFormat="1" applyFont="1" applyBorder="1" applyAlignment="1" applyProtection="1">
      <alignment horizontal="center" vertical="center" wrapText="1"/>
      <protection hidden="1"/>
    </xf>
    <xf numFmtId="0" fontId="48" fillId="0" borderId="71" xfId="4" applyFont="1" applyBorder="1" applyAlignment="1">
      <alignment horizontal="right" vertical="center" wrapText="1"/>
    </xf>
    <xf numFmtId="0" fontId="48" fillId="0" borderId="17" xfId="4" applyFont="1" applyBorder="1" applyAlignment="1">
      <alignment horizontal="right" vertical="center" wrapText="1"/>
    </xf>
    <xf numFmtId="0" fontId="48" fillId="0" borderId="63" xfId="4" applyFont="1" applyBorder="1" applyAlignment="1">
      <alignment horizontal="right" vertical="center" wrapText="1"/>
    </xf>
    <xf numFmtId="0" fontId="10" fillId="0" borderId="65"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70" xfId="4" applyFont="1" applyBorder="1" applyAlignment="1">
      <alignment horizontal="center" vertical="center" wrapText="1"/>
    </xf>
    <xf numFmtId="0" fontId="39" fillId="0" borderId="30" xfId="4" applyFont="1" applyBorder="1" applyAlignment="1">
      <alignment horizontal="center" vertical="center"/>
    </xf>
    <xf numFmtId="0" fontId="48" fillId="22" borderId="30" xfId="4" applyFont="1" applyFill="1" applyBorder="1" applyAlignment="1">
      <alignment horizontal="center" vertical="center" wrapText="1"/>
    </xf>
    <xf numFmtId="0" fontId="48" fillId="17" borderId="30" xfId="4" applyFont="1" applyFill="1" applyBorder="1" applyAlignment="1">
      <alignment horizontal="center" vertical="center" wrapText="1"/>
    </xf>
    <xf numFmtId="0" fontId="8" fillId="23" borderId="30" xfId="4" applyFont="1" applyFill="1" applyBorder="1" applyAlignment="1">
      <alignment horizontal="center" vertical="center" wrapText="1"/>
    </xf>
    <xf numFmtId="14" fontId="8" fillId="0" borderId="30" xfId="4" applyNumberFormat="1" applyFont="1" applyBorder="1" applyAlignment="1">
      <alignment horizontal="center" vertical="center" wrapText="1"/>
    </xf>
    <xf numFmtId="0" fontId="42" fillId="0" borderId="30" xfId="4" applyFont="1" applyBorder="1"/>
    <xf numFmtId="0" fontId="8" fillId="0" borderId="30" xfId="4" applyFont="1" applyBorder="1" applyAlignment="1">
      <alignment horizontal="center" vertical="center" wrapText="1"/>
    </xf>
    <xf numFmtId="0" fontId="48" fillId="0" borderId="71" xfId="4" applyFont="1" applyBorder="1" applyAlignment="1">
      <alignment horizontal="center" vertical="center" wrapText="1"/>
    </xf>
    <xf numFmtId="0" fontId="48" fillId="0" borderId="17" xfId="4" applyFont="1" applyBorder="1" applyAlignment="1">
      <alignment horizontal="center" vertical="center" wrapText="1"/>
    </xf>
    <xf numFmtId="0" fontId="48" fillId="0" borderId="63" xfId="4" applyFont="1" applyBorder="1" applyAlignment="1">
      <alignment horizontal="center" vertical="center" wrapText="1"/>
    </xf>
    <xf numFmtId="0" fontId="48" fillId="0" borderId="71" xfId="4" applyFont="1" applyBorder="1" applyAlignment="1">
      <alignment horizontal="justify" vertical="center" wrapText="1"/>
    </xf>
    <xf numFmtId="0" fontId="48" fillId="0" borderId="17" xfId="4" applyFont="1" applyBorder="1" applyAlignment="1">
      <alignment horizontal="justify" vertical="center" wrapText="1"/>
    </xf>
    <xf numFmtId="0" fontId="48" fillId="0" borderId="63" xfId="4" applyFont="1" applyBorder="1" applyAlignment="1">
      <alignment horizontal="justify" vertical="center" wrapText="1"/>
    </xf>
    <xf numFmtId="0" fontId="8" fillId="22" borderId="30" xfId="4" applyFont="1" applyFill="1" applyBorder="1" applyAlignment="1">
      <alignment horizontal="center" vertical="center" wrapText="1"/>
    </xf>
    <xf numFmtId="0" fontId="8" fillId="0" borderId="30" xfId="4" applyFont="1" applyBorder="1" applyAlignment="1">
      <alignment horizontal="left" vertical="center" wrapText="1"/>
    </xf>
    <xf numFmtId="1" fontId="8" fillId="0" borderId="30" xfId="4" applyNumberFormat="1" applyFont="1" applyBorder="1" applyAlignment="1">
      <alignment horizontal="center" vertical="center" wrapText="1"/>
    </xf>
    <xf numFmtId="0" fontId="10" fillId="0" borderId="30" xfId="4" applyFont="1" applyBorder="1" applyAlignment="1">
      <alignment horizontal="center" vertical="center" wrapText="1"/>
    </xf>
    <xf numFmtId="0" fontId="8" fillId="22" borderId="30" xfId="4" applyFont="1" applyFill="1" applyBorder="1" applyAlignment="1">
      <alignment horizontal="left" vertical="center" wrapText="1"/>
    </xf>
    <xf numFmtId="0" fontId="48" fillId="0" borderId="62" xfId="4" applyFont="1" applyBorder="1" applyAlignment="1">
      <alignment horizontal="center" vertical="center" wrapText="1"/>
    </xf>
    <xf numFmtId="0" fontId="48" fillId="0" borderId="68" xfId="4" applyFont="1" applyBorder="1" applyAlignment="1">
      <alignment horizontal="center" vertical="center" wrapText="1"/>
    </xf>
    <xf numFmtId="0" fontId="48" fillId="0" borderId="62" xfId="4" applyFont="1" applyBorder="1" applyAlignment="1">
      <alignment horizontal="justify" vertical="center" wrapText="1"/>
    </xf>
    <xf numFmtId="0" fontId="48" fillId="0" borderId="68" xfId="4" applyFont="1" applyBorder="1" applyAlignment="1">
      <alignment horizontal="justify" vertical="center" wrapText="1"/>
    </xf>
    <xf numFmtId="0" fontId="48" fillId="0" borderId="62" xfId="4" applyFont="1" applyBorder="1" applyAlignment="1">
      <alignment horizontal="right" vertical="center" wrapText="1"/>
    </xf>
    <xf numFmtId="0" fontId="48" fillId="0" borderId="68" xfId="4" applyFont="1" applyBorder="1" applyAlignment="1">
      <alignment horizontal="right" vertical="center" wrapText="1"/>
    </xf>
    <xf numFmtId="1" fontId="48" fillId="0" borderId="30" xfId="4" applyNumberFormat="1" applyFont="1" applyBorder="1" applyAlignment="1">
      <alignment horizontal="center" vertical="center" wrapText="1"/>
    </xf>
    <xf numFmtId="0" fontId="8" fillId="0" borderId="62"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63" xfId="4" applyFont="1" applyBorder="1" applyAlignment="1">
      <alignment horizontal="center" vertical="center" wrapText="1"/>
    </xf>
    <xf numFmtId="0" fontId="8" fillId="0" borderId="62" xfId="4" applyFont="1" applyBorder="1" applyAlignment="1">
      <alignment horizontal="justify" vertical="center" wrapText="1"/>
    </xf>
    <xf numFmtId="0" fontId="8" fillId="0" borderId="17" xfId="4" applyFont="1" applyBorder="1" applyAlignment="1">
      <alignment horizontal="justify" vertical="center" wrapText="1"/>
    </xf>
    <xf numFmtId="0" fontId="8" fillId="0" borderId="63" xfId="4" applyFont="1" applyBorder="1" applyAlignment="1">
      <alignment horizontal="justify" vertical="center" wrapText="1"/>
    </xf>
    <xf numFmtId="14" fontId="8" fillId="0" borderId="62" xfId="4" applyNumberFormat="1" applyFont="1" applyBorder="1" applyAlignment="1">
      <alignment horizontal="right" vertical="center" wrapText="1"/>
    </xf>
    <xf numFmtId="14" fontId="8" fillId="0" borderId="17" xfId="4" applyNumberFormat="1" applyFont="1" applyBorder="1" applyAlignment="1">
      <alignment horizontal="right" vertical="center" wrapText="1"/>
    </xf>
    <xf numFmtId="14" fontId="8" fillId="0" borderId="63" xfId="4" applyNumberFormat="1" applyFont="1" applyBorder="1" applyAlignment="1">
      <alignment horizontal="right" vertical="center" wrapText="1"/>
    </xf>
    <xf numFmtId="0" fontId="8" fillId="17" borderId="30" xfId="4" applyFont="1" applyFill="1" applyBorder="1" applyAlignment="1">
      <alignment horizontal="center" vertical="center" wrapText="1"/>
    </xf>
    <xf numFmtId="0" fontId="49" fillId="0" borderId="62" xfId="4" applyFont="1" applyBorder="1" applyAlignment="1">
      <alignment horizontal="center" vertical="center" wrapText="1"/>
    </xf>
    <xf numFmtId="0" fontId="49" fillId="0" borderId="17" xfId="4" applyFont="1" applyBorder="1" applyAlignment="1">
      <alignment horizontal="center" vertical="center" wrapText="1"/>
    </xf>
    <xf numFmtId="0" fontId="49" fillId="0" borderId="63" xfId="4" applyFont="1" applyBorder="1" applyAlignment="1">
      <alignment horizontal="center" vertical="center" wrapText="1"/>
    </xf>
    <xf numFmtId="0" fontId="49" fillId="0" borderId="62" xfId="4" applyFont="1" applyBorder="1" applyAlignment="1">
      <alignment horizontal="justify" vertical="center" wrapText="1"/>
    </xf>
    <xf numFmtId="0" fontId="49" fillId="0" borderId="17" xfId="4" applyFont="1" applyBorder="1" applyAlignment="1">
      <alignment horizontal="justify" vertical="center" wrapText="1"/>
    </xf>
    <xf numFmtId="0" fontId="49" fillId="0" borderId="63" xfId="4" applyFont="1" applyBorder="1" applyAlignment="1">
      <alignment horizontal="justify" vertical="center" wrapText="1"/>
    </xf>
    <xf numFmtId="0" fontId="1" fillId="0" borderId="62" xfId="4" applyFont="1" applyBorder="1" applyAlignment="1">
      <alignment horizontal="justify" vertical="center" wrapText="1"/>
    </xf>
    <xf numFmtId="0" fontId="1" fillId="0" borderId="17" xfId="4" applyFont="1" applyBorder="1" applyAlignment="1">
      <alignment horizontal="justify" vertical="center" wrapText="1"/>
    </xf>
    <xf numFmtId="0" fontId="1" fillId="0" borderId="63" xfId="4" applyFont="1" applyBorder="1" applyAlignment="1">
      <alignment horizontal="justify" vertical="center" wrapText="1"/>
    </xf>
    <xf numFmtId="14" fontId="49" fillId="0" borderId="64" xfId="4" applyNumberFormat="1" applyFont="1" applyBorder="1" applyAlignment="1">
      <alignment horizontal="right" vertical="center" wrapText="1"/>
    </xf>
    <xf numFmtId="14" fontId="49" fillId="0" borderId="66" xfId="4" applyNumberFormat="1" applyFont="1" applyBorder="1" applyAlignment="1">
      <alignment horizontal="right" vertical="center" wrapText="1"/>
    </xf>
    <xf numFmtId="14" fontId="49" fillId="0" borderId="79" xfId="4" applyNumberFormat="1" applyFont="1" applyBorder="1" applyAlignment="1">
      <alignment horizontal="right" vertical="center" wrapText="1"/>
    </xf>
    <xf numFmtId="14" fontId="48" fillId="0" borderId="30" xfId="4" applyNumberFormat="1" applyFont="1" applyBorder="1" applyAlignment="1">
      <alignment horizontal="center" vertical="center" wrapText="1"/>
    </xf>
    <xf numFmtId="0" fontId="1" fillId="0" borderId="71" xfId="4" applyFont="1" applyBorder="1" applyAlignment="1">
      <alignment horizontal="center" vertical="center" wrapText="1"/>
    </xf>
    <xf numFmtId="0" fontId="48" fillId="24" borderId="30" xfId="4" applyFont="1" applyFill="1" applyBorder="1" applyAlignment="1">
      <alignment horizontal="center" vertical="center" wrapText="1"/>
    </xf>
    <xf numFmtId="0" fontId="1" fillId="0" borderId="71" xfId="4" applyFont="1" applyBorder="1" applyAlignment="1">
      <alignment horizontal="justify" vertical="center" wrapText="1"/>
    </xf>
    <xf numFmtId="14" fontId="1" fillId="0" borderId="71" xfId="4" applyNumberFormat="1" applyFont="1" applyBorder="1" applyAlignment="1">
      <alignment horizontal="right" vertical="center" wrapText="1"/>
    </xf>
    <xf numFmtId="0" fontId="49" fillId="23" borderId="30" xfId="4" applyFont="1" applyFill="1" applyBorder="1" applyAlignment="1">
      <alignment horizontal="center" vertical="center" wrapText="1"/>
    </xf>
    <xf numFmtId="0" fontId="3" fillId="0" borderId="71"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8" xfId="4" applyFont="1" applyBorder="1" applyAlignment="1">
      <alignment horizontal="center" vertical="center" wrapText="1"/>
    </xf>
    <xf numFmtId="0" fontId="55" fillId="0" borderId="71" xfId="4" applyFont="1" applyBorder="1" applyAlignment="1">
      <alignment horizontal="justify" vertical="center" wrapText="1"/>
    </xf>
    <xf numFmtId="0" fontId="55" fillId="0" borderId="17" xfId="4" applyFont="1" applyBorder="1" applyAlignment="1">
      <alignment horizontal="justify" vertical="center" wrapText="1"/>
    </xf>
    <xf numFmtId="0" fontId="55" fillId="0" borderId="68" xfId="4" applyFont="1" applyBorder="1" applyAlignment="1">
      <alignment horizontal="justify" vertical="center" wrapText="1"/>
    </xf>
    <xf numFmtId="0" fontId="3" fillId="0" borderId="71" xfId="4" applyFont="1" applyBorder="1" applyAlignment="1">
      <alignment horizontal="right" vertical="center" wrapText="1"/>
    </xf>
    <xf numFmtId="0" fontId="3" fillId="0" borderId="17" xfId="4" applyFont="1" applyBorder="1" applyAlignment="1">
      <alignment horizontal="right" vertical="center" wrapText="1"/>
    </xf>
    <xf numFmtId="0" fontId="3" fillId="0" borderId="68" xfId="4" applyFont="1" applyBorder="1" applyAlignment="1">
      <alignment horizontal="right" vertical="center" wrapText="1"/>
    </xf>
    <xf numFmtId="0" fontId="53" fillId="22" borderId="30" xfId="4" applyFont="1" applyFill="1" applyBorder="1" applyAlignment="1">
      <alignment horizontal="center" vertical="center" wrapText="1"/>
    </xf>
    <xf numFmtId="0" fontId="48" fillId="29" borderId="30" xfId="4" applyFont="1" applyFill="1" applyBorder="1" applyAlignment="1">
      <alignment horizontal="center" vertical="center" wrapText="1"/>
    </xf>
    <xf numFmtId="0" fontId="52" fillId="26" borderId="30" xfId="4" applyFont="1" applyFill="1" applyBorder="1" applyAlignment="1">
      <alignment horizontal="center" vertical="center" wrapText="1"/>
    </xf>
    <xf numFmtId="0" fontId="8" fillId="25" borderId="30" xfId="4" applyFont="1" applyFill="1" applyBorder="1" applyAlignment="1">
      <alignment horizontal="center" vertical="center" wrapText="1"/>
    </xf>
    <xf numFmtId="0" fontId="10" fillId="0" borderId="76" xfId="4" applyFont="1" applyBorder="1" applyAlignment="1">
      <alignment horizontal="center" vertical="center" wrapText="1"/>
    </xf>
    <xf numFmtId="0" fontId="8" fillId="28" borderId="30" xfId="4" applyFont="1" applyFill="1" applyBorder="1" applyAlignment="1">
      <alignment horizontal="center" vertical="center" wrapText="1"/>
    </xf>
    <xf numFmtId="0" fontId="52" fillId="0" borderId="30" xfId="4" applyFont="1" applyBorder="1" applyAlignment="1">
      <alignment horizontal="center" vertical="center" wrapText="1"/>
    </xf>
    <xf numFmtId="0" fontId="8" fillId="0" borderId="71" xfId="4" applyFont="1" applyBorder="1" applyAlignment="1">
      <alignment horizontal="center" vertical="center" wrapText="1"/>
    </xf>
    <xf numFmtId="0" fontId="8" fillId="0" borderId="68" xfId="4" applyFont="1" applyBorder="1" applyAlignment="1">
      <alignment horizontal="center" vertical="center" wrapText="1"/>
    </xf>
    <xf numFmtId="0" fontId="8" fillId="0" borderId="71" xfId="4" applyFont="1" applyBorder="1" applyAlignment="1">
      <alignment horizontal="justify" vertical="center" wrapText="1"/>
    </xf>
    <xf numFmtId="0" fontId="8" fillId="0" borderId="68" xfId="4" applyFont="1" applyBorder="1" applyAlignment="1">
      <alignment horizontal="justify" vertical="center" wrapText="1"/>
    </xf>
    <xf numFmtId="14" fontId="8" fillId="0" borderId="73" xfId="4" applyNumberFormat="1" applyFont="1" applyBorder="1" applyAlignment="1">
      <alignment horizontal="right" vertical="center" wrapText="1"/>
    </xf>
    <xf numFmtId="14" fontId="8" fillId="0" borderId="66" xfId="4" applyNumberFormat="1" applyFont="1" applyBorder="1" applyAlignment="1">
      <alignment horizontal="right" vertical="center" wrapText="1"/>
    </xf>
    <xf numFmtId="14" fontId="8" fillId="0" borderId="69" xfId="4" applyNumberFormat="1" applyFont="1" applyBorder="1" applyAlignment="1">
      <alignment horizontal="right" vertical="center" wrapText="1"/>
    </xf>
    <xf numFmtId="0" fontId="10" fillId="0" borderId="71"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68" xfId="4" applyFont="1" applyBorder="1" applyAlignment="1">
      <alignment horizontal="center" vertical="center" wrapText="1"/>
    </xf>
    <xf numFmtId="0" fontId="53" fillId="0" borderId="62" xfId="4" applyFont="1" applyBorder="1" applyAlignment="1">
      <alignment horizontal="justify" vertical="center" wrapText="1"/>
    </xf>
    <xf numFmtId="0" fontId="53" fillId="0" borderId="17" xfId="4" applyFont="1" applyBorder="1" applyAlignment="1">
      <alignment horizontal="justify" vertical="center" wrapText="1"/>
    </xf>
    <xf numFmtId="0" fontId="53" fillId="0" borderId="68" xfId="4" applyFont="1" applyBorder="1" applyAlignment="1">
      <alignment horizontal="justify" vertical="center" wrapText="1"/>
    </xf>
    <xf numFmtId="0" fontId="53" fillId="0" borderId="62" xfId="4" applyFont="1" applyBorder="1" applyAlignment="1">
      <alignment horizontal="center" vertical="center" wrapText="1"/>
    </xf>
    <xf numFmtId="0" fontId="53" fillId="0" borderId="17" xfId="4" applyFont="1" applyBorder="1" applyAlignment="1">
      <alignment horizontal="center" vertical="center" wrapText="1"/>
    </xf>
    <xf numFmtId="0" fontId="53" fillId="0" borderId="63" xfId="4" applyFont="1" applyBorder="1" applyAlignment="1">
      <alignment horizontal="center" vertical="center" wrapText="1"/>
    </xf>
    <xf numFmtId="0" fontId="10" fillId="0" borderId="72" xfId="4" applyFont="1" applyBorder="1" applyAlignment="1">
      <alignment horizontal="center" vertical="center" wrapText="1"/>
    </xf>
    <xf numFmtId="14" fontId="48" fillId="0" borderId="62" xfId="4" applyNumberFormat="1" applyFont="1" applyBorder="1" applyAlignment="1">
      <alignment horizontal="right" vertical="center" wrapText="1"/>
    </xf>
    <xf numFmtId="14" fontId="48" fillId="0" borderId="17" xfId="4" applyNumberFormat="1" applyFont="1" applyBorder="1" applyAlignment="1">
      <alignment horizontal="right" vertical="center" wrapText="1"/>
    </xf>
    <xf numFmtId="14" fontId="48" fillId="0" borderId="63" xfId="4" applyNumberFormat="1" applyFont="1" applyBorder="1" applyAlignment="1">
      <alignment horizontal="right" vertical="center" wrapText="1"/>
    </xf>
    <xf numFmtId="0" fontId="3" fillId="27" borderId="30" xfId="4" applyFont="1" applyFill="1" applyBorder="1" applyAlignment="1">
      <alignment horizontal="center" vertical="center" wrapText="1"/>
    </xf>
    <xf numFmtId="0" fontId="3" fillId="25" borderId="30" xfId="4" applyFont="1" applyFill="1" applyBorder="1" applyAlignment="1">
      <alignment horizontal="center" vertical="center"/>
    </xf>
    <xf numFmtId="0" fontId="35" fillId="0" borderId="62" xfId="4" applyFont="1" applyBorder="1" applyAlignment="1">
      <alignment horizontal="center" vertical="center" wrapText="1"/>
    </xf>
    <xf numFmtId="0" fontId="35" fillId="0" borderId="17" xfId="4" applyFont="1" applyBorder="1" applyAlignment="1">
      <alignment horizontal="center" vertical="center" wrapText="1"/>
    </xf>
    <xf numFmtId="0" fontId="35" fillId="0" borderId="63" xfId="4" applyFont="1" applyBorder="1" applyAlignment="1">
      <alignment horizontal="center" vertical="center" wrapText="1"/>
    </xf>
    <xf numFmtId="15" fontId="1" fillId="0" borderId="71" xfId="4" applyNumberFormat="1" applyFont="1" applyBorder="1" applyAlignment="1">
      <alignment horizontal="right" vertical="center" wrapText="1"/>
    </xf>
    <xf numFmtId="15" fontId="1" fillId="0" borderId="17" xfId="4" applyNumberFormat="1" applyFont="1" applyBorder="1" applyAlignment="1">
      <alignment horizontal="right" vertical="center" wrapText="1"/>
    </xf>
    <xf numFmtId="15" fontId="1" fillId="0" borderId="63" xfId="4" applyNumberFormat="1" applyFont="1" applyBorder="1" applyAlignment="1">
      <alignment horizontal="right" vertical="center" wrapText="1"/>
    </xf>
    <xf numFmtId="0" fontId="49" fillId="0" borderId="68" xfId="4" applyFont="1" applyBorder="1" applyAlignment="1">
      <alignment horizontal="center" vertical="center" wrapText="1"/>
    </xf>
    <xf numFmtId="0" fontId="49" fillId="0" borderId="68" xfId="4" applyFont="1" applyBorder="1" applyAlignment="1">
      <alignment horizontal="justify" vertical="center" wrapText="1"/>
    </xf>
    <xf numFmtId="14" fontId="49" fillId="0" borderId="69" xfId="4" applyNumberFormat="1" applyFont="1" applyBorder="1" applyAlignment="1">
      <alignment horizontal="right" vertical="center" wrapText="1"/>
    </xf>
    <xf numFmtId="0" fontId="10" fillId="21" borderId="30" xfId="4" applyFont="1" applyFill="1" applyBorder="1" applyAlignment="1">
      <alignment horizontal="center" vertical="center" wrapText="1"/>
    </xf>
    <xf numFmtId="0" fontId="42" fillId="21" borderId="30" xfId="4" applyFont="1" applyFill="1" applyBorder="1"/>
    <xf numFmtId="0" fontId="45" fillId="20" borderId="62" xfId="4" applyFont="1" applyFill="1" applyBorder="1" applyAlignment="1">
      <alignment horizontal="center" vertical="center" wrapText="1"/>
    </xf>
    <xf numFmtId="0" fontId="42" fillId="0" borderId="17" xfId="4" applyFont="1" applyBorder="1" applyAlignment="1">
      <alignment horizontal="center"/>
    </xf>
    <xf numFmtId="0" fontId="42" fillId="0" borderId="63" xfId="4" applyFont="1" applyBorder="1" applyAlignment="1">
      <alignment horizontal="center"/>
    </xf>
    <xf numFmtId="0" fontId="45" fillId="17" borderId="30" xfId="4" applyFont="1" applyFill="1" applyBorder="1" applyAlignment="1">
      <alignment horizontal="center" vertical="center" wrapText="1"/>
    </xf>
    <xf numFmtId="0" fontId="45" fillId="19" borderId="30" xfId="4" applyFont="1" applyFill="1" applyBorder="1" applyAlignment="1">
      <alignment horizontal="center" vertical="center" wrapText="1"/>
    </xf>
    <xf numFmtId="0" fontId="42" fillId="0" borderId="17" xfId="4" applyFont="1" applyBorder="1"/>
    <xf numFmtId="0" fontId="42" fillId="0" borderId="63" xfId="4" applyFont="1" applyBorder="1"/>
    <xf numFmtId="0" fontId="46" fillId="18" borderId="30" xfId="4" applyFont="1" applyFill="1" applyBorder="1" applyAlignment="1">
      <alignment horizontal="center" vertical="center" wrapText="1"/>
    </xf>
    <xf numFmtId="0" fontId="47" fillId="13" borderId="30" xfId="4" applyFont="1" applyFill="1" applyBorder="1" applyAlignment="1">
      <alignment horizontal="center"/>
    </xf>
    <xf numFmtId="0" fontId="38" fillId="0" borderId="52" xfId="4" applyFont="1" applyBorder="1" applyAlignment="1">
      <alignment horizontal="center" vertical="center"/>
    </xf>
    <xf numFmtId="0" fontId="38" fillId="0" borderId="53" xfId="4" applyFont="1" applyBorder="1" applyAlignment="1">
      <alignment horizontal="center" vertical="center"/>
    </xf>
    <xf numFmtId="0" fontId="38" fillId="0" borderId="54" xfId="4" applyFont="1" applyBorder="1" applyAlignment="1">
      <alignment horizontal="center" vertical="center"/>
    </xf>
    <xf numFmtId="0" fontId="38" fillId="0" borderId="19" xfId="4" applyFont="1" applyBorder="1" applyAlignment="1">
      <alignment horizontal="center" vertical="center"/>
    </xf>
    <xf numFmtId="0" fontId="38" fillId="0" borderId="0" xfId="4" applyFont="1" applyAlignment="1">
      <alignment horizontal="center" vertical="center"/>
    </xf>
    <xf numFmtId="0" fontId="38" fillId="0" borderId="56" xfId="4" applyFont="1" applyBorder="1" applyAlignment="1">
      <alignment horizontal="center" vertical="center"/>
    </xf>
    <xf numFmtId="0" fontId="41" fillId="14" borderId="30" xfId="4" applyFont="1" applyFill="1" applyBorder="1" applyAlignment="1">
      <alignment horizontal="center" vertical="center" wrapText="1"/>
    </xf>
    <xf numFmtId="0" fontId="43" fillId="15" borderId="30" xfId="4" applyFont="1" applyFill="1" applyBorder="1" applyAlignment="1">
      <alignment horizontal="center" vertical="center" wrapText="1"/>
    </xf>
    <xf numFmtId="0" fontId="41" fillId="16" borderId="52" xfId="4" applyFont="1" applyFill="1" applyBorder="1" applyAlignment="1">
      <alignment horizontal="center" vertical="center" wrapText="1"/>
    </xf>
    <xf numFmtId="0" fontId="42" fillId="0" borderId="53" xfId="4" applyFont="1" applyBorder="1"/>
    <xf numFmtId="0" fontId="42" fillId="0" borderId="58" xfId="4" applyFont="1" applyBorder="1"/>
    <xf numFmtId="0" fontId="42" fillId="0" borderId="59" xfId="4" applyFont="1" applyBorder="1"/>
    <xf numFmtId="0" fontId="42" fillId="0" borderId="60" xfId="4" applyFont="1" applyBorder="1"/>
    <xf numFmtId="0" fontId="42" fillId="0" borderId="61" xfId="4" applyFont="1" applyBorder="1"/>
    <xf numFmtId="0" fontId="0" fillId="0" borderId="0" xfId="0" applyAlignment="1">
      <alignment vertical="top" wrapText="1"/>
    </xf>
    <xf numFmtId="0" fontId="0" fillId="0" borderId="86" xfId="0" applyBorder="1" applyAlignment="1">
      <alignment vertical="top" wrapText="1"/>
    </xf>
    <xf numFmtId="0" fontId="65" fillId="0" borderId="84" xfId="0" applyFont="1" applyBorder="1" applyAlignment="1">
      <alignment vertical="top" wrapText="1"/>
    </xf>
    <xf numFmtId="0" fontId="65" fillId="0" borderId="87" xfId="0" applyFont="1" applyBorder="1" applyAlignment="1">
      <alignment vertical="top" wrapText="1"/>
    </xf>
    <xf numFmtId="0" fontId="65" fillId="0" borderId="89" xfId="0" applyFont="1" applyBorder="1" applyAlignment="1">
      <alignment vertical="top" wrapText="1"/>
    </xf>
    <xf numFmtId="0" fontId="65" fillId="32" borderId="84" xfId="0" applyFont="1" applyFill="1" applyBorder="1" applyAlignment="1">
      <alignment vertical="top" wrapText="1"/>
    </xf>
    <xf numFmtId="0" fontId="65" fillId="32" borderId="87" xfId="0" applyFont="1" applyFill="1" applyBorder="1" applyAlignment="1">
      <alignment vertical="top" wrapText="1"/>
    </xf>
    <xf numFmtId="0" fontId="65" fillId="32" borderId="89" xfId="0" applyFont="1" applyFill="1" applyBorder="1" applyAlignment="1">
      <alignment vertical="top" wrapText="1"/>
    </xf>
    <xf numFmtId="0" fontId="0" fillId="0" borderId="85" xfId="0" applyBorder="1" applyAlignment="1">
      <alignment vertical="top" wrapText="1"/>
    </xf>
    <xf numFmtId="0" fontId="65" fillId="0" borderId="93" xfId="0" applyFont="1" applyBorder="1" applyAlignment="1">
      <alignment vertical="top" wrapText="1"/>
    </xf>
    <xf numFmtId="0" fontId="65" fillId="0" borderId="0" xfId="0" applyFont="1" applyAlignment="1">
      <alignment vertical="top" wrapText="1"/>
    </xf>
    <xf numFmtId="0" fontId="65" fillId="0" borderId="94" xfId="0" applyFont="1" applyBorder="1" applyAlignment="1">
      <alignment vertical="top" wrapText="1"/>
    </xf>
    <xf numFmtId="0" fontId="65" fillId="0" borderId="86" xfId="0" applyFont="1" applyBorder="1" applyAlignment="1">
      <alignment vertical="top" wrapText="1"/>
    </xf>
    <xf numFmtId="0" fontId="65" fillId="0" borderId="92" xfId="0" applyFont="1" applyBorder="1" applyAlignment="1">
      <alignment vertical="top" wrapText="1"/>
    </xf>
    <xf numFmtId="0" fontId="65" fillId="0" borderId="85" xfId="0" applyFont="1" applyBorder="1" applyAlignment="1">
      <alignment vertical="top" wrapText="1"/>
    </xf>
    <xf numFmtId="22" fontId="65" fillId="0" borderId="84" xfId="0" applyNumberFormat="1" applyFont="1" applyBorder="1" applyAlignment="1">
      <alignment vertical="top" wrapText="1"/>
    </xf>
    <xf numFmtId="22" fontId="65" fillId="0" borderId="87" xfId="0" applyNumberFormat="1" applyFont="1" applyBorder="1" applyAlignment="1">
      <alignment vertical="top" wrapText="1"/>
    </xf>
    <xf numFmtId="22" fontId="65" fillId="0" borderId="89" xfId="0" applyNumberFormat="1" applyFont="1" applyBorder="1" applyAlignment="1">
      <alignment vertical="top" wrapText="1"/>
    </xf>
    <xf numFmtId="0" fontId="65" fillId="0" borderId="83" xfId="0" applyFont="1" applyBorder="1" applyAlignment="1">
      <alignment vertical="top" wrapText="1"/>
    </xf>
    <xf numFmtId="0" fontId="65" fillId="0" borderId="91" xfId="0" applyFont="1" applyBorder="1" applyAlignment="1">
      <alignment vertical="top" wrapText="1"/>
    </xf>
    <xf numFmtId="0" fontId="65" fillId="0" borderId="90" xfId="0" applyFont="1" applyBorder="1" applyAlignment="1">
      <alignment vertical="top" wrapText="1"/>
    </xf>
    <xf numFmtId="0" fontId="65" fillId="31" borderId="84" xfId="0" applyFont="1" applyFill="1" applyBorder="1" applyAlignment="1">
      <alignment vertical="top" wrapText="1"/>
    </xf>
    <xf numFmtId="0" fontId="65" fillId="31" borderId="87" xfId="0" applyFont="1" applyFill="1" applyBorder="1" applyAlignment="1">
      <alignment vertical="top" wrapText="1"/>
    </xf>
    <xf numFmtId="0" fontId="65" fillId="31" borderId="89" xfId="0" applyFont="1" applyFill="1" applyBorder="1" applyAlignment="1">
      <alignment vertical="top" wrapText="1"/>
    </xf>
    <xf numFmtId="0" fontId="0" fillId="0" borderId="98" xfId="0" applyBorder="1" applyAlignment="1">
      <alignment vertical="top" wrapText="1"/>
    </xf>
    <xf numFmtId="0" fontId="0" fillId="0" borderId="96" xfId="0" applyBorder="1" applyAlignment="1">
      <alignment vertical="top" wrapText="1"/>
    </xf>
    <xf numFmtId="0" fontId="65" fillId="33" borderId="84" xfId="0" applyFont="1" applyFill="1" applyBorder="1" applyAlignment="1">
      <alignment vertical="top" wrapText="1"/>
    </xf>
    <xf numFmtId="0" fontId="65" fillId="33" borderId="87" xfId="0" applyFont="1" applyFill="1" applyBorder="1" applyAlignment="1">
      <alignment vertical="top" wrapText="1"/>
    </xf>
    <xf numFmtId="0" fontId="65" fillId="33" borderId="89" xfId="0" applyFont="1" applyFill="1" applyBorder="1" applyAlignment="1">
      <alignment vertical="top" wrapText="1"/>
    </xf>
    <xf numFmtId="0" fontId="2" fillId="0" borderId="84" xfId="3" applyBorder="1" applyAlignment="1">
      <alignment vertical="top" wrapText="1"/>
    </xf>
    <xf numFmtId="0" fontId="2" fillId="0" borderId="87" xfId="3" applyBorder="1" applyAlignment="1">
      <alignment vertical="top" wrapText="1"/>
    </xf>
    <xf numFmtId="0" fontId="2" fillId="0" borderId="89" xfId="3" applyBorder="1" applyAlignment="1">
      <alignment vertical="top" wrapText="1"/>
    </xf>
    <xf numFmtId="0" fontId="0" fillId="0" borderId="97" xfId="0" applyBorder="1" applyAlignment="1">
      <alignment vertical="top" wrapText="1"/>
    </xf>
    <xf numFmtId="0" fontId="64" fillId="0" borderId="0" xfId="0" applyFont="1" applyAlignment="1">
      <alignment horizontal="center" vertical="top" wrapText="1"/>
    </xf>
    <xf numFmtId="0" fontId="64" fillId="0" borderId="83" xfId="0" applyFont="1" applyBorder="1" applyAlignment="1">
      <alignment horizontal="center" vertical="top" wrapText="1"/>
    </xf>
  </cellXfs>
  <cellStyles count="6">
    <cellStyle name="Hipervínculo" xfId="3" builtinId="8"/>
    <cellStyle name="Millares" xfId="1" builtinId="3"/>
    <cellStyle name="Normal" xfId="0" builtinId="0"/>
    <cellStyle name="Normal 2" xfId="4" xr:uid="{4267D8A1-3D66-4572-BC05-1A7889C2FEAB}"/>
    <cellStyle name="Normal 2 2" xfId="5" xr:uid="{21D6E763-DB86-47E6-A676-5E4E24DD3F12}"/>
    <cellStyle name="Porcentaje" xfId="2" builtinId="5"/>
  </cellStyles>
  <dxfs count="170">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23833</xdr:colOff>
      <xdr:row>0</xdr:row>
      <xdr:rowOff>1157568</xdr:rowOff>
    </xdr:to>
    <xdr:pic>
      <xdr:nvPicPr>
        <xdr:cNvPr id="2" name="Imagen 1" descr="Logo Alcaldía Mayor de Bogotá y Secretaria de Ambiente Distrital">
          <a:extLst>
            <a:ext uri="{FF2B5EF4-FFF2-40B4-BE49-F238E27FC236}">
              <a16:creationId xmlns:a16="http://schemas.microsoft.com/office/drawing/2014/main" id="{5552729D-BBFA-4D99-ACA5-367D850BC4A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7714"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2257425</xdr:colOff>
      <xdr:row>0</xdr:row>
      <xdr:rowOff>123825</xdr:rowOff>
    </xdr:from>
    <xdr:ext cx="6324600" cy="1809750"/>
    <xdr:pic>
      <xdr:nvPicPr>
        <xdr:cNvPr id="2" name="image1.png" title="Imagen">
          <a:extLst>
            <a:ext uri="{FF2B5EF4-FFF2-40B4-BE49-F238E27FC236}">
              <a16:creationId xmlns:a16="http://schemas.microsoft.com/office/drawing/2014/main" id="{B0004FEC-3AC2-4E91-8B88-93B8010BB24E}"/>
            </a:ext>
          </a:extLst>
        </xdr:cNvPr>
        <xdr:cNvPicPr preferRelativeResize="0"/>
      </xdr:nvPicPr>
      <xdr:blipFill>
        <a:blip xmlns:r="http://schemas.openxmlformats.org/officeDocument/2006/relationships" r:embed="rId1" cstate="print"/>
        <a:stretch>
          <a:fillRect/>
        </a:stretch>
      </xdr:blipFill>
      <xdr:spPr>
        <a:xfrm>
          <a:off x="4419600" y="123825"/>
          <a:ext cx="6324600" cy="18097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21" Type="http://schemas.openxmlformats.org/officeDocument/2006/relationships/hyperlink" Target="https://drive.google.com/drive/folders/1wQIdWpD41dUMCrnm42Um6tNyRrD9OVJw" TargetMode="External"/><Relationship Id="rId42" Type="http://schemas.openxmlformats.org/officeDocument/2006/relationships/hyperlink" Target="https://drive.google.com/drive/u/0/folders/1GeBqCiFRY25pq3P6UN2m_1UBYw50FAkp" TargetMode="External"/><Relationship Id="rId47" Type="http://schemas.openxmlformats.org/officeDocument/2006/relationships/hyperlink" Target="https://drive.google.com/drive/folders/1AAYoc1jnjzRXTdBY47ZRUDf9W6858-fd" TargetMode="External"/><Relationship Id="rId63" Type="http://schemas.openxmlformats.org/officeDocument/2006/relationships/hyperlink" Target="https://drive.google.com/drive/u/0/folders/1l7M8jlOZQSkQ3BTfG-vrmjm-UrV8XqLw" TargetMode="External"/><Relationship Id="rId68" Type="http://schemas.openxmlformats.org/officeDocument/2006/relationships/hyperlink" Target="https://drive.google.com/drive/u/0/folders/1l7M8jlOZQSkQ3BTfG-vrmjm-UrV8XqLw" TargetMode="External"/><Relationship Id="rId84" Type="http://schemas.openxmlformats.org/officeDocument/2006/relationships/hyperlink" Target="https://ambientebogota.gov.co/es/web/transparencia/planeacion-y-presupuesto-participativo" TargetMode="External"/><Relationship Id="rId89" Type="http://schemas.openxmlformats.org/officeDocument/2006/relationships/hyperlink" Target="https://drive.google.com/drive/folders/1CyOex4uD4KmmX6KApFeQ1jTnrhWh1jov" TargetMode="External"/><Relationship Id="rId16" Type="http://schemas.openxmlformats.org/officeDocument/2006/relationships/hyperlink" Target="https://drive.google.com/drive/folders/15dWFZNsD9dILw-FffoHbIuB4P95WjFKX?usp=sharing" TargetMode="External"/><Relationship Id="rId11" Type="http://schemas.openxmlformats.org/officeDocument/2006/relationships/hyperlink" Target="https://drive.google.com/drive/u/0/folders/1GeBqCiFRY25pq3P6UN2m_1UBYw50FAkp" TargetMode="External"/><Relationship Id="rId32" Type="http://schemas.openxmlformats.org/officeDocument/2006/relationships/hyperlink" Target="https://drive.google.com/drive/folders/17dw2a0_2yKb4p7Vmy_jKsQ7EEpHHemZ9" TargetMode="External"/><Relationship Id="rId37" Type="http://schemas.openxmlformats.org/officeDocument/2006/relationships/hyperlink" Target="https://drive.google.com/drive/u/0/folders/1hAnd6SJOG7CxHm58oSE2fwOG4Rr3LfQG" TargetMode="External"/><Relationship Id="rId53" Type="http://schemas.openxmlformats.org/officeDocument/2006/relationships/hyperlink" Target="https://drive.google.com/drive/folders/1X0MoLIF4fUs_Ja_oVtw_gI_87H06r8TI" TargetMode="External"/><Relationship Id="rId58" Type="http://schemas.openxmlformats.org/officeDocument/2006/relationships/hyperlink" Target="https://drive.google.com/drive/folders/17dw2a0_2yKb4p7Vmy_jKsQ7EEpHHemZ9" TargetMode="External"/><Relationship Id="rId74" Type="http://schemas.openxmlformats.org/officeDocument/2006/relationships/hyperlink" Target="https://drive.google.com/drive/u/0/folders/1b0g-4GVL-3QAmA-muWohQhAXWKhPlAgF" TargetMode="External"/><Relationship Id="rId79" Type="http://schemas.openxmlformats.org/officeDocument/2006/relationships/hyperlink" Target="https://ambientebogota.gov.co/es/web/transparencia/informes-de-la-oficina-de-control-interno/-/document_library_display/dQE7lgXxsm6s/view/3153077" TargetMode="External"/><Relationship Id="rId102" Type="http://schemas.openxmlformats.org/officeDocument/2006/relationships/hyperlink" Target="https://drive.google.com/drive/folders/1AIIZX_DlDP4ZHH3xJj04X-xLo-uu0mRF" TargetMode="External"/><Relationship Id="rId5" Type="http://schemas.openxmlformats.org/officeDocument/2006/relationships/hyperlink" Target="https://drive.google.com/drive/folders/1yiAcb8vEf5RLxvQ3FX0Hpqq6MMDEErdH" TargetMode="External"/><Relationship Id="rId90" Type="http://schemas.openxmlformats.org/officeDocument/2006/relationships/hyperlink" Target="https://drive.google.com/drive/folders/18UM5PlUhGVQ9WRuMrx1y_OfdzuduU0zM" TargetMode="External"/><Relationship Id="rId95" Type="http://schemas.openxmlformats.org/officeDocument/2006/relationships/hyperlink" Target="https://drive.google.com/drive/folders/17b0782Nt1Zqj8ODNhO1iKaUr_U2QqSO1" TargetMode="External"/><Relationship Id="rId22" Type="http://schemas.openxmlformats.org/officeDocument/2006/relationships/hyperlink" Target="https://drive.google.com/drive/folders/1-srRO7c8BoQeETgzfUrrRu4Ho6_5CLoT" TargetMode="External"/><Relationship Id="rId27" Type="http://schemas.openxmlformats.org/officeDocument/2006/relationships/hyperlink" Target="https://drive.google.com/drive/folders/17GMzI8H0eDKMtCDtK6jcN6CaixhO-lu0" TargetMode="External"/><Relationship Id="rId43" Type="http://schemas.openxmlformats.org/officeDocument/2006/relationships/hyperlink" Target="https://drive.google.com/drive/u/0/folders/1Viv6fpGJe5bz0HAEqBouCINBA0tKcwUH" TargetMode="External"/><Relationship Id="rId48" Type="http://schemas.openxmlformats.org/officeDocument/2006/relationships/hyperlink" Target="https://drive.google.com/drive/folders/1dOBWv1-EAZolE9LnHefjQZaUQylMCZVG" TargetMode="External"/><Relationship Id="rId64" Type="http://schemas.openxmlformats.org/officeDocument/2006/relationships/hyperlink" Target="https://drive.google.com/drive/u/0/folders/1l7M8jlOZQSkQ3BTfG-vrmjm-UrV8XqLw" TargetMode="External"/><Relationship Id="rId69" Type="http://schemas.openxmlformats.org/officeDocument/2006/relationships/hyperlink" Target="https://drive.google.com/drive/u/0/folders/1l7M8jlOZQSkQ3BTfG-vrmjm-UrV8XqLw" TargetMode="External"/><Relationship Id="rId80" Type="http://schemas.openxmlformats.org/officeDocument/2006/relationships/hyperlink" Target="https://drive.google.com/drive/folders/1UVbePpGWAZDdxofr0P3sn-QkC1N2z-Xo" TargetMode="External"/><Relationship Id="rId85" Type="http://schemas.openxmlformats.org/officeDocument/2006/relationships/hyperlink" Target="https://ambientebogota.gov.co/es/web/transparencia/informe-de-rendicion-de-cuentas-a-los-ciudadanos/-/document_library_display/qYPcwWJUMJMh/view/2875044"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hyperlink" Target="https://drive.google.com/drive/folders/1LALsaHdawKcJ3h-3zmmMbkZfzw6ea62_" TargetMode="External"/><Relationship Id="rId59" Type="http://schemas.openxmlformats.org/officeDocument/2006/relationships/hyperlink" Target="https://drive.google.com/drive/folders/1scrFoXniWp7Mvwt_xnOadi9uwaeokSPf" TargetMode="External"/><Relationship Id="rId103" Type="http://schemas.openxmlformats.org/officeDocument/2006/relationships/printerSettings" Target="../printerSettings/printerSettings2.bin"/><Relationship Id="rId20" Type="http://schemas.openxmlformats.org/officeDocument/2006/relationships/hyperlink" Target="https://drive.google.com/drive/folders/1VgXWkf9BcOQCUT-RsGYrhSTxuG9czlop" TargetMode="External"/><Relationship Id="rId41" Type="http://schemas.openxmlformats.org/officeDocument/2006/relationships/hyperlink" Target="https://drive.google.com/drive/u/0/folders/1fwyZ6wRXyg-U9BM4rz1eeyJgNpxVp_I1" TargetMode="External"/><Relationship Id="rId54" Type="http://schemas.openxmlformats.org/officeDocument/2006/relationships/hyperlink" Target="https://drive.google.com/drive/folders/1VgXWkf9BcOQCUT-RsGYrhSTxuG9czlop" TargetMode="External"/><Relationship Id="rId62" Type="http://schemas.openxmlformats.org/officeDocument/2006/relationships/hyperlink" Target="https://drive.google.com/drive/u/0/folders/1l7M8jlOZQSkQ3BTfG-vrmjm-UrV8XqLw" TargetMode="External"/><Relationship Id="rId70" Type="http://schemas.openxmlformats.org/officeDocument/2006/relationships/hyperlink" Target="https://drive.google.com/drive/u/0/folders/1l7M8jlOZQSkQ3BTfG-vrmjm-UrV8XqLw" TargetMode="External"/><Relationship Id="rId75" Type="http://schemas.openxmlformats.org/officeDocument/2006/relationships/hyperlink" Target="https://drive.google.com/drive/u/0/folders/1l7M8jlOZQSkQ3BTfG-vrmjm-UrV8XqLw" TargetMode="External"/><Relationship Id="rId83" Type="http://schemas.openxmlformats.org/officeDocument/2006/relationships/hyperlink" Target="https://drive.google.com/drive/folders/1a8vemghs_5wlZF5FSlgQaYAK9VKFQGH2" TargetMode="External"/><Relationship Id="rId88" Type="http://schemas.openxmlformats.org/officeDocument/2006/relationships/hyperlink" Target="https://drive.google.com/drive/folders/17GMzI8H0eDKMtCDtK6jcN6CaixhO-lu0" TargetMode="External"/><Relationship Id="rId91" Type="http://schemas.openxmlformats.org/officeDocument/2006/relationships/hyperlink" Target="https://datosabiertos.bogota.gov.co/dataset?_organization_limit=0&amp;q=ambiente&amp;organization=sda" TargetMode="External"/><Relationship Id="rId96" Type="http://schemas.openxmlformats.org/officeDocument/2006/relationships/hyperlink" Target="https://drive.google.com/drive/folders/1pDVnhOpT2NJyuzBdHoQNA0Iqbwxt-Ose" TargetMode="Externa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 Id="rId15" Type="http://schemas.openxmlformats.org/officeDocument/2006/relationships/hyperlink" Target="https://drive.google.com/drive/folders/1TbfHdyvP6DIoO-oQcn4YuV1uq1P6RV1g?usp=sharing"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36" Type="http://schemas.openxmlformats.org/officeDocument/2006/relationships/hyperlink" Target="https://drive.google.com/drive/u/0/folders/1vbU3BXTrkbM0vcYnRIWJXvTVx4SEwwxo" TargetMode="External"/><Relationship Id="rId49" Type="http://schemas.openxmlformats.org/officeDocument/2006/relationships/hyperlink" Target="https://drive.google.com/drive/folders/1XC0y5UAnNtfBOoIYzRmanZiEwXEwaq5M" TargetMode="External"/><Relationship Id="rId57" Type="http://schemas.openxmlformats.org/officeDocument/2006/relationships/hyperlink" Target="https://drive.google.com/drive/folders/1y1I9mePKxTyiQvF-vUJL1wJUJoBN-xKw" TargetMode="External"/><Relationship Id="rId106" Type="http://schemas.openxmlformats.org/officeDocument/2006/relationships/comments" Target="../comments1.xml"/><Relationship Id="rId10" Type="http://schemas.openxmlformats.org/officeDocument/2006/relationships/hyperlink" Target="https://drive.google.com/drive/u/0/folders/1fwyZ6wRXyg-U9BM4rz1eeyJgNpxVp_I1" TargetMode="External"/><Relationship Id="rId31" Type="http://schemas.openxmlformats.org/officeDocument/2006/relationships/hyperlink" Target="https://drive.google.com/drive/folders/1m58TzXkF1H8cU40XsMGPelaDYao82RMK" TargetMode="External"/><Relationship Id="rId44" Type="http://schemas.openxmlformats.org/officeDocument/2006/relationships/hyperlink" Target="https://drive.google.com/drive/u/0/folders/1oU8FS4axXvMj6lVAO57Cj-7-EjFSKbDA" TargetMode="External"/><Relationship Id="rId52" Type="http://schemas.openxmlformats.org/officeDocument/2006/relationships/hyperlink" Target="https://drive.google.com/drive/folders/17biC_U6hCnWkYXHOAQ4UVjl1HJkcMtuQ?usp=sharing" TargetMode="External"/><Relationship Id="rId60" Type="http://schemas.openxmlformats.org/officeDocument/2006/relationships/hyperlink" Target="https://drive.google.com/drive/folders/1UobVsQBIOdhafGEyVuQzJU4fsDhX6TR7?usp=sharing" TargetMode="External"/><Relationship Id="rId65" Type="http://schemas.openxmlformats.org/officeDocument/2006/relationships/hyperlink" Target="https://drive.google.com/drive/u/0/folders/1l7M8jlOZQSkQ3BTfG-vrmjm-UrV8XqLw" TargetMode="External"/><Relationship Id="rId73" Type="http://schemas.openxmlformats.org/officeDocument/2006/relationships/hyperlink" Target="https://drive.google.com/drive/folders/14Q3SLgRGiMNPpHFt0zJ7oyf5fs5-TlHp?usp=sharing" TargetMode="External"/><Relationship Id="rId78" Type="http://schemas.openxmlformats.org/officeDocument/2006/relationships/hyperlink" Target="https://drive.google.com/drive/folders/1OQDHvPpEXRb7l20Rws4449gpQDcMfRJr" TargetMode="External"/><Relationship Id="rId81" Type="http://schemas.openxmlformats.org/officeDocument/2006/relationships/hyperlink" Target="https://drive.google.com/drive/folders/10_N76HEDF3qfSuYqdEomdehSB5oZYnY2" TargetMode="External"/><Relationship Id="rId86" Type="http://schemas.openxmlformats.org/officeDocument/2006/relationships/hyperlink" Target="https://drive.google.com/drive/folders/17GMzI8H0eDKMtCDtK6jcN6CaixhO-lu0" TargetMode="External"/><Relationship Id="rId94" Type="http://schemas.openxmlformats.org/officeDocument/2006/relationships/hyperlink" Target="https://drive.google.com/drive/folders/1mqIgdxJKiqidhV8yGIsgnYED4jrHal0V" TargetMode="External"/><Relationship Id="rId99" Type="http://schemas.openxmlformats.org/officeDocument/2006/relationships/hyperlink" Target="https://drive.google.com/drive/folders/1CyOex4uD4KmmX6KApFeQ1jTnrhWh1jov" TargetMode="External"/><Relationship Id="rId101" Type="http://schemas.openxmlformats.org/officeDocument/2006/relationships/hyperlink" Target="https://drive.google.com/drive/folders/1NxJxAtraNOXiRZaQzLMaNDlyKwcU7S4x" TargetMode="External"/><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39" Type="http://schemas.openxmlformats.org/officeDocument/2006/relationships/hyperlink" Target="https://drive.google.com/drive/folders/1yiAcb8vEf5RLxvQ3FX0Hpqq6MMDEErdH" TargetMode="External"/><Relationship Id="rId34" Type="http://schemas.openxmlformats.org/officeDocument/2006/relationships/hyperlink" Target="https://drive.google.com/drive/folders/13eyxaXWwGEtCaGu7BqdmyipHMPXW3-b_" TargetMode="External"/><Relationship Id="rId50" Type="http://schemas.openxmlformats.org/officeDocument/2006/relationships/hyperlink" Target="https://drive.google.com/drive/folders/1TbfHdyvP6DIoO-oQcn4YuV1uq1P6RV1g?usp=sharing" TargetMode="External"/><Relationship Id="rId55" Type="http://schemas.openxmlformats.org/officeDocument/2006/relationships/hyperlink" Target="https://drive.google.com/drive/folders/1ZukF6MFoV8boT0zcYrRg1YTYxr6T0Bgb" TargetMode="External"/><Relationship Id="rId76" Type="http://schemas.openxmlformats.org/officeDocument/2006/relationships/hyperlink" Target="https://drive.google.com/drive/folders/1JtO8vZFSHbNwwK5x2Vv1HhkF65yMkBw9" TargetMode="External"/><Relationship Id="rId97" Type="http://schemas.openxmlformats.org/officeDocument/2006/relationships/hyperlink" Target="https://ambientebogota.gov.co/es/web/transparencia/informe-de-rendicion-de-cuentas-a-los-ciudadanos/-/document_library_display/qYPcwWJUMJMh/view/2875044" TargetMode="External"/><Relationship Id="rId104" Type="http://schemas.openxmlformats.org/officeDocument/2006/relationships/drawing" Target="../drawings/drawing1.xml"/><Relationship Id="rId7" Type="http://schemas.openxmlformats.org/officeDocument/2006/relationships/hyperlink" Target="https://drive.google.com/drive/folders/1wlELx86_tQV1pcqZWq-BbDt1S7mEyhuH" TargetMode="External"/><Relationship Id="rId71" Type="http://schemas.openxmlformats.org/officeDocument/2006/relationships/hyperlink" Target="https://drive.google.com/drive/u/0/folders/1l7M8jlOZQSkQ3BTfG-vrmjm-UrV8XqLw" TargetMode="External"/><Relationship Id="rId92" Type="http://schemas.openxmlformats.org/officeDocument/2006/relationships/hyperlink" Target="https://datosabiertos.bogota.gov.co/dataset?_organization_limit=0&amp;q=ambiente&amp;organization=sda" TargetMode="External"/><Relationship Id="rId2" Type="http://schemas.openxmlformats.org/officeDocument/2006/relationships/hyperlink" Target="https://drive.google.com/drive/folders/1Jrp92rdbaCA9ZWtKaSwgtNigM2gacM6R" TargetMode="External"/><Relationship Id="rId29" Type="http://schemas.openxmlformats.org/officeDocument/2006/relationships/hyperlink" Target="https://drive.google.com/drive/folders/1CyOex4uD4KmmX6KApFeQ1jTnrhWh1jov"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40" Type="http://schemas.openxmlformats.org/officeDocument/2006/relationships/hyperlink" Target="https://drive.google.com/drive/folders/1dOBWv1-EAZolE9LnHefjQZaUQylMCZVG" TargetMode="External"/><Relationship Id="rId45" Type="http://schemas.openxmlformats.org/officeDocument/2006/relationships/hyperlink" Target="https://drive.google.com/drive/u/0/folders/1WOlVgP4mrre8KVDyu8ZvtEvfy5QLiQrO" TargetMode="External"/><Relationship Id="rId66" Type="http://schemas.openxmlformats.org/officeDocument/2006/relationships/hyperlink" Target="https://drive.google.com/drive/u/0/folders/1l7M8jlOZQSkQ3BTfG-vrmjm-UrV8XqLw" TargetMode="External"/><Relationship Id="rId87" Type="http://schemas.openxmlformats.org/officeDocument/2006/relationships/hyperlink" Target="https://ambientebogota.gov.co/es/web/transparencia/informe-de-rendicion-de-cuentas-a-los-ciudadanos/-/document_library_display/qYPcwWJUMJMh/view/2875044" TargetMode="External"/><Relationship Id="rId61" Type="http://schemas.openxmlformats.org/officeDocument/2006/relationships/hyperlink" Target="https://drive.google.com/drive/folders/17b0782Nt1Zqj8ODNhO1iKaUr_U2QqSO1" TargetMode="External"/><Relationship Id="rId82" Type="http://schemas.openxmlformats.org/officeDocument/2006/relationships/hyperlink" Target="https://drive.google.com/drive/folders/1a8vemghs_5wlZF5FSlgQaYAK9VKFQGH2" TargetMode="External"/><Relationship Id="rId19" Type="http://schemas.openxmlformats.org/officeDocument/2006/relationships/hyperlink" Target="https://drive.google.com/drive/folders/1X0MoLIF4fUs_Ja_oVtw_gI_87H06r8TI" TargetMode="External"/><Relationship Id="rId14" Type="http://schemas.openxmlformats.org/officeDocument/2006/relationships/hyperlink" Target="https://drive.google.com/drive/u/0/folders/1WOlVgP4mrre8KVDyu8ZvtEvfy5QLiQrO"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56" Type="http://schemas.openxmlformats.org/officeDocument/2006/relationships/hyperlink" Target="https://drive.google.com/drive/folders/1CyOex4uD4KmmX6KApFeQ1jTnrhWh1jov" TargetMode="External"/><Relationship Id="rId77" Type="http://schemas.openxmlformats.org/officeDocument/2006/relationships/hyperlink" Target="https://drive.google.com/drive/folders/1Wq637K6HHudrs6dwxQhb-jMDHnuGpSTd" TargetMode="External"/><Relationship Id="rId100" Type="http://schemas.openxmlformats.org/officeDocument/2006/relationships/hyperlink" Target="https://drive.google.com/drive/folders/1XC0y5UAnNtfBOoIYzRmanZiEwXEwaq5M" TargetMode="External"/><Relationship Id="rId105" Type="http://schemas.openxmlformats.org/officeDocument/2006/relationships/vmlDrawing" Target="../drawings/vmlDrawing1.vml"/><Relationship Id="rId8" Type="http://schemas.openxmlformats.org/officeDocument/2006/relationships/hyperlink" Target="https://drive.google.com/drive/u/0/folders/1hAnd6SJOG7CxHm58oSE2fwOG4Rr3LfQG" TargetMode="External"/><Relationship Id="rId51" Type="http://schemas.openxmlformats.org/officeDocument/2006/relationships/hyperlink" Target="https://drive.google.com/drive/folders/17Nj7Flj1rY-qLJjKxkbk2WcASRFnwSaE" TargetMode="External"/><Relationship Id="rId72" Type="http://schemas.openxmlformats.org/officeDocument/2006/relationships/hyperlink" Target="https://drive.google.com/drive/folders/14Q3SLgRGiMNPpHFt0zJ7oyf5fs5-TlHp?usp=sharing" TargetMode="External"/><Relationship Id="rId93" Type="http://schemas.openxmlformats.org/officeDocument/2006/relationships/hyperlink" Target="https://drive.google.com/drive/folders/1mqIgdxJKiqidhV8yGIsgnYED4jrHal0V" TargetMode="External"/><Relationship Id="rId98" Type="http://schemas.openxmlformats.org/officeDocument/2006/relationships/hyperlink" Target="https://drive.google.com/drive/folders/17GMzI8H0eDKMtCDtK6jcN6CaixhO-lu0" TargetMode="External"/><Relationship Id="rId3" Type="http://schemas.openxmlformats.org/officeDocument/2006/relationships/hyperlink" Target="https://drive.google.com/drive/folders/1dOBWv1-EAZolE9LnHefjQZaUQylMCZVG"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46" Type="http://schemas.openxmlformats.org/officeDocument/2006/relationships/hyperlink" Target="https://drive.google.com/drive/u/1/folders/1Mq6SgDBTPfgl9XzDoTaeVJbUi-HA3qAe" TargetMode="External"/><Relationship Id="rId67" Type="http://schemas.openxmlformats.org/officeDocument/2006/relationships/hyperlink" Target="https://drive.google.com/drive/u/0/folders/1l7M8jlOZQSkQ3BTfG-vrmjm-UrV8XqLw"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6" Type="http://schemas.openxmlformats.org/officeDocument/2006/relationships/hyperlink" Target="../../../../../../../../../../../../../Downloads/Mejoramiento/frmAccion.aspx%3fTipoAccion=Mg==&amp;IdAccion=MTc1MQ==&amp;IdObjeto=Mzk1&amp;Objeto=Umllc2dvc0RhZnBWNQ==" TargetMode="External"/><Relationship Id="rId21" Type="http://schemas.openxmlformats.org/officeDocument/2006/relationships/hyperlink" Target="../../../../../../../../../../../../../Downloads/Mejoramiento/frmAccion.aspx%3fTipoAccion=Mg==&amp;IdAccion=MTc0Ng==&amp;IdObjeto=Mzg5&amp;Objeto=Umllc2dvc0RhZnBWNQ==" TargetMode="External"/><Relationship Id="rId42" Type="http://schemas.openxmlformats.org/officeDocument/2006/relationships/hyperlink" Target="../../../../../../../../../../../../../Downloads/Mejoramiento/frmAccion.aspx%3fTipoAccion=MQ==&amp;IdAccion=MTc2OQ==&amp;IdObjeto=NDEw&amp;Objeto=Umllc2dvc0RhZnBWNQ==" TargetMode="External"/><Relationship Id="rId47" Type="http://schemas.openxmlformats.org/officeDocument/2006/relationships/hyperlink" Target="../../../../../../../../../../../../../Downloads/Mejoramiento/frmAccion.aspx%3fTipoAccion=Mg==&amp;IdAccion=MTc3NQ==&amp;IdObjeto=NDEy&amp;Objeto=Umllc2dvc0RhZnBWNQ==" TargetMode="External"/><Relationship Id="rId63" Type="http://schemas.openxmlformats.org/officeDocument/2006/relationships/hyperlink" Target="../../../../../../../../../../../../../Downloads/Mejoramiento/frmAccion.aspx%3fTipoAccion=MQ==&amp;IdAccion=MTc5Mw==&amp;IdObjeto=NDI0&amp;Objeto=Umllc2dvc0RhZnBWNQ==" TargetMode="External"/><Relationship Id="rId68" Type="http://schemas.openxmlformats.org/officeDocument/2006/relationships/hyperlink" Target="../../../../../../../../../../../../../Downloads/Mejoramiento/frmAccion.aspx%3fTipoAccion=MQ==&amp;IdAccion=MTc5Ng==&amp;IdObjeto=NDI3&amp;Objeto=Umllc2dvc0RhZnBWNQ==" TargetMode="External"/><Relationship Id="rId16" Type="http://schemas.openxmlformats.org/officeDocument/2006/relationships/hyperlink" Target="../../../../../../../../../../../../../Downloads/Mejoramiento/frmAccion.aspx%3fTipoAccion=Mg==&amp;IdAccion=MTc0MQ==&amp;IdObjeto=Mzg2&amp;Objeto=Umllc2dvc0RhZnBWNQ==" TargetMode="External"/><Relationship Id="rId11" Type="http://schemas.openxmlformats.org/officeDocument/2006/relationships/hyperlink" Target="../../../../../../../../../../../../../Downloads/Mejoramiento/frmAccion.aspx%3fTipoAccion=Mg==&amp;IdAccion=MTczNQ==&amp;IdObjeto=Mzgy&amp;Objeto=Umllc2dvc0RhZnBWNQ==" TargetMode="External"/><Relationship Id="rId24" Type="http://schemas.openxmlformats.org/officeDocument/2006/relationships/hyperlink" Target="../../../../../../../../../../../../../Downloads/Mejoramiento/frmAccion.aspx%3fTipoAccion=MQ==&amp;IdAccion=MTc0OQ==&amp;IdObjeto=Mzkw&amp;Objeto=Umllc2dvc0RhZnBWNQ==" TargetMode="External"/><Relationship Id="rId32" Type="http://schemas.openxmlformats.org/officeDocument/2006/relationships/hyperlink" Target="../../../../../../../../../../../../../Downloads/Mejoramiento/frmAccion.aspx%3fTipoAccion=MQ==&amp;IdAccion=MTc1OA==&amp;IdObjeto=NDAz&amp;Objeto=Umllc2dvc0RhZnBWNQ==" TargetMode="External"/><Relationship Id="rId37" Type="http://schemas.openxmlformats.org/officeDocument/2006/relationships/hyperlink" Target="../../../../../../../../../../../../../Downloads/Mejoramiento/frmAccion.aspx%3fTipoAccion=Mg==&amp;IdAccion=MTc2Mw==&amp;IdObjeto=NDA2&amp;Objeto=Umllc2dvc0RhZnBWNQ==" TargetMode="External"/><Relationship Id="rId40" Type="http://schemas.openxmlformats.org/officeDocument/2006/relationships/hyperlink" Target="../../../../../../../../../../../../../Downloads/Mejoramiento/frmAccion.aspx%3fTipoAccion=MQ==&amp;IdAccion=MTc2Ng==&amp;IdObjeto=NDA5&amp;Objeto=Umllc2dvc0RhZnBWNQ==" TargetMode="External"/><Relationship Id="rId45" Type="http://schemas.openxmlformats.org/officeDocument/2006/relationships/hyperlink" Target="../../../../../../../../../../../../../Downloads/Mejoramiento/frmAccion.aspx%3fTipoAccion=Mg==&amp;IdAccion=MTc3Mw==&amp;IdObjeto=NDEx&amp;Objeto=Umllc2dvc0RhZnBWNQ==" TargetMode="External"/><Relationship Id="rId53" Type="http://schemas.openxmlformats.org/officeDocument/2006/relationships/hyperlink" Target="../../../../../../../../../../../../../Downloads/Mejoramiento/frmAccion.aspx%3fTipoAccion=Mg==&amp;IdAccion=MTc4MQ==&amp;IdObjeto=NDE1&amp;Objeto=Umllc2dvc0RhZnBWNQ==" TargetMode="External"/><Relationship Id="rId58" Type="http://schemas.openxmlformats.org/officeDocument/2006/relationships/hyperlink" Target="../../../../../../../../../../../../../Downloads/Mejoramiento/frmAccion.aspx%3fTipoAccion=Mg==&amp;IdAccion=MTc4OA==&amp;IdObjeto=NDIx&amp;Objeto=Umllc2dvc0RhZnBWNQ==" TargetMode="External"/><Relationship Id="rId66" Type="http://schemas.openxmlformats.org/officeDocument/2006/relationships/hyperlink" Target="../../../../../../../../../../../../../Downloads/Mejoramiento/frmAccion.aspx%3fTipoAccion=MQ==&amp;IdAccion=MTgwOA==&amp;IdObjeto=NDI2&amp;Objeto=Umllc2dvc0RhZnBWNQ==" TargetMode="External"/><Relationship Id="rId74" Type="http://schemas.openxmlformats.org/officeDocument/2006/relationships/hyperlink" Target="../../../../../../../../../../../../../Downloads/Mejoramiento/frmAccion.aspx%3fTipoAccion=MQ==&amp;IdAccion=MTgwNQ==&amp;IdObjeto=NDMx&amp;Objeto=Umllc2dvc0RhZnBWNQ==" TargetMode="External"/><Relationship Id="rId79" Type="http://schemas.openxmlformats.org/officeDocument/2006/relationships/hyperlink" Target="../../../../../../../../../../../../../Downloads/Mejoramiento/frmAccion.aspx%3fTipoAccion=Mg==&amp;IdAccion=MTgwNA==&amp;IdObjeto=NDMz&amp;Objeto=Umllc2dvc0RhZnBWNQ==" TargetMode="External"/><Relationship Id="rId5" Type="http://schemas.openxmlformats.org/officeDocument/2006/relationships/hyperlink" Target="../../../../../../../../../../../../../Downloads/Mejoramiento/frmAccion.aspx%3fTipoAccion=MQ==&amp;IdAccion=MTczMA==&amp;IdObjeto=Mzc5&amp;Objeto=Umllc2dvc0RhZnBWNQ==" TargetMode="External"/><Relationship Id="rId61" Type="http://schemas.openxmlformats.org/officeDocument/2006/relationships/hyperlink" Target="../../../../../../../../../../../../../Downloads/Mejoramiento/frmAccion.aspx%3fTipoAccion=MQ==&amp;IdAccion=MTc5MQ==&amp;IdObjeto=NDIz&amp;Objeto=Umllc2dvc0RhZnBWNQ==" TargetMode="External"/><Relationship Id="rId19" Type="http://schemas.openxmlformats.org/officeDocument/2006/relationships/hyperlink" Target="../../../../../../../../../../../../../Downloads/Mejoramiento/frmAccion.aspx%3fTipoAccion=Mg==&amp;IdAccion=MTc0NA==&amp;IdObjeto=Mzg4&amp;Objeto=Umllc2dvc0RhZnBWNQ==" TargetMode="External"/><Relationship Id="rId14" Type="http://schemas.openxmlformats.org/officeDocument/2006/relationships/hyperlink" Target="../../../../../../../../../../../../../Downloads/Mejoramiento/frmAccion.aspx%3fTipoAccion=Mg==&amp;IdAccion=MTczOA==&amp;IdObjeto=Mzg0&amp;Objeto=Umllc2dvc0RhZnBWNQ==" TargetMode="External"/><Relationship Id="rId22" Type="http://schemas.openxmlformats.org/officeDocument/2006/relationships/hyperlink" Target="../../../../../../../../../../../../../Downloads/Mejoramiento/frmAccion.aspx%3fTipoAccion=MQ==&amp;IdAccion=MTc0Nw==&amp;IdObjeto=Mzg5&amp;Objeto=Umllc2dvc0RhZnBWNQ==" TargetMode="External"/><Relationship Id="rId27" Type="http://schemas.openxmlformats.org/officeDocument/2006/relationships/hyperlink" Target="../../../../../../../../../../../../../Downloads/Mejoramiento/frmAccion.aspx%3fTipoAccion=MQ==&amp;IdAccion=MTc1Mg==&amp;IdObjeto=Mzk1&amp;Objeto=Umllc2dvc0RhZnBWNQ==" TargetMode="External"/><Relationship Id="rId30" Type="http://schemas.openxmlformats.org/officeDocument/2006/relationships/hyperlink" Target="../../../../../../../../../../../../../Downloads/Mejoramiento/frmAccion.aspx%3fTipoAccion=MQ==&amp;IdAccion=MTc1Ng==&amp;IdObjeto=NDAy&amp;Objeto=Umllc2dvc0RhZnBWNQ==" TargetMode="External"/><Relationship Id="rId35" Type="http://schemas.openxmlformats.org/officeDocument/2006/relationships/hyperlink" Target="../../../../../../../../../../../../../Downloads/Mejoramiento/frmAccion.aspx%3fTipoAccion=Mg==&amp;IdAccion=MTc2MA==&amp;IdObjeto=NDA0&amp;Objeto=Umllc2dvc0RhZnBWNQ==" TargetMode="External"/><Relationship Id="rId43" Type="http://schemas.openxmlformats.org/officeDocument/2006/relationships/hyperlink" Target="../../../../../../../../../../../../../Downloads/Mejoramiento/frmAccion.aspx%3fTipoAccion=Mg==&amp;IdAccion=MTc3MA==&amp;IdObjeto=NDEw&amp;Objeto=Umllc2dvc0RhZnBWNQ==" TargetMode="External"/><Relationship Id="rId48" Type="http://schemas.openxmlformats.org/officeDocument/2006/relationships/hyperlink" Target="../../../../../../../../../../../../../Downloads/Mejoramiento/frmAccion.aspx%3fTipoAccion=MQ==&amp;IdAccion=MTc3Ng==&amp;IdObjeto=NDEz&amp;Objeto=Umllc2dvc0RhZnBWNQ==" TargetMode="External"/><Relationship Id="rId56" Type="http://schemas.openxmlformats.org/officeDocument/2006/relationships/hyperlink" Target="../../../../../../../../../../../../../Downloads/Mejoramiento/frmAccion.aspx%3fTipoAccion=MQ==&amp;IdAccion=MTc4NA==&amp;IdObjeto=NDE3&amp;Objeto=Umllc2dvc0RhZnBWNQ==" TargetMode="External"/><Relationship Id="rId64" Type="http://schemas.openxmlformats.org/officeDocument/2006/relationships/hyperlink" Target="../../../../../../../../../../../../../Downloads/Mejoramiento/frmAccion.aspx%3fTipoAccion=MQ==&amp;IdAccion=MTc5NA==&amp;IdObjeto=NDI1&amp;Objeto=Umllc2dvc0RhZnBWNQ==" TargetMode="External"/><Relationship Id="rId69" Type="http://schemas.openxmlformats.org/officeDocument/2006/relationships/hyperlink" Target="../../../../../../../../../../../../../Downloads/Mejoramiento/frmAccion.aspx%3fTipoAccion=Mg==&amp;IdAccion=MTc5Nw==&amp;IdObjeto=NDI3&amp;Objeto=Umllc2dvc0RhZnBWNQ==" TargetMode="External"/><Relationship Id="rId77" Type="http://schemas.openxmlformats.org/officeDocument/2006/relationships/hyperlink" Target="../../../../../../../../../../../../../Downloads/Mejoramiento/frmAccion.aspx%3fTipoAccion=Mg==&amp;IdAccion=MTgwMQ==&amp;IdObjeto=NDMy&amp;Objeto=Umllc2dvc0RhZnBWNQ==" TargetMode="External"/><Relationship Id="rId8" Type="http://schemas.openxmlformats.org/officeDocument/2006/relationships/hyperlink" Target="../../../../../../../../../../../../../Downloads/Mejoramiento/frmAccion.aspx%3fTipoAccion=MQ==&amp;IdAccion=MTczMg==&amp;IdObjeto=Mzgx&amp;Objeto=Umllc2dvc0RhZnBWNQ==" TargetMode="External"/><Relationship Id="rId51" Type="http://schemas.openxmlformats.org/officeDocument/2006/relationships/hyperlink" Target="../../../../../../../../../../../../../Downloads/Mejoramiento/frmAccion.aspx%3fTipoAccion=Mg==&amp;IdAccion=MTc3OQ==&amp;IdObjeto=NDE0&amp;Objeto=Umllc2dvc0RhZnBWNQ==" TargetMode="External"/><Relationship Id="rId72" Type="http://schemas.openxmlformats.org/officeDocument/2006/relationships/hyperlink" Target="../../../../../../../../../../../../../Downloads/Mejoramiento/frmAccion.aspx%3fTipoAccion=MQ==&amp;IdAccion=MTc5OA==&amp;IdObjeto=NDMw&amp;Objeto=Umllc2dvc0RhZnBWNQ==" TargetMode="External"/><Relationship Id="rId3" Type="http://schemas.openxmlformats.org/officeDocument/2006/relationships/hyperlink" Target="../../../../../../../../../../../../../Downloads/Mejoramiento/frmAccion.aspx%3fTipoAccion=MQ==&amp;IdAccion=MTcyOA==&amp;IdObjeto=Mzc4&amp;Objeto=Umllc2dvc0RhZnBWNQ==" TargetMode="External"/><Relationship Id="rId12" Type="http://schemas.openxmlformats.org/officeDocument/2006/relationships/hyperlink" Target="../../../../../../../../../../../../../Downloads/Mejoramiento/frmAccion.aspx%3fTipoAccion=MQ==&amp;IdAccion=MTczNg==&amp;IdObjeto=Mzgz&amp;Objeto=Umllc2dvc0RhZnBWNQ==" TargetMode="External"/><Relationship Id="rId17" Type="http://schemas.openxmlformats.org/officeDocument/2006/relationships/hyperlink" Target="../../../../../../../../../../../../../Downloads/Mejoramiento/frmAccion.aspx%3fTipoAccion=Mg==&amp;IdAccion=MTc0Mg==&amp;IdObjeto=Mzg3&amp;Objeto=Umllc2dvc0RhZnBWNQ==" TargetMode="External"/><Relationship Id="rId25" Type="http://schemas.openxmlformats.org/officeDocument/2006/relationships/hyperlink" Target="../../../../../../../../../../../../../Downloads/Mejoramiento/frmAccion.aspx%3fTipoAccion=Mg==&amp;IdAccion=MTc1MA==&amp;IdObjeto=Mzkx&amp;Objeto=Umllc2dvc0RhZnBWNQ==" TargetMode="External"/><Relationship Id="rId33" Type="http://schemas.openxmlformats.org/officeDocument/2006/relationships/hyperlink" Target="../../../../../../../../../../../../../Downloads/Mejoramiento/frmAccion.aspx%3fTipoAccion=Mg==&amp;IdAccion=MTc2MQ==&amp;IdObjeto=NDAz&amp;Objeto=Umllc2dvc0RhZnBWNQ==" TargetMode="External"/><Relationship Id="rId38" Type="http://schemas.openxmlformats.org/officeDocument/2006/relationships/hyperlink" Target="../../../../../../../../../../../../../Downloads/Mejoramiento/frmAccion.aspx%3fTipoAccion=MQ==&amp;IdAccion=MTc2NA==&amp;IdObjeto=NDA3&amp;Objeto=Umllc2dvc0RhZnBWNQ==" TargetMode="External"/><Relationship Id="rId46" Type="http://schemas.openxmlformats.org/officeDocument/2006/relationships/hyperlink" Target="../../../../../../../../../../../../../Downloads/Mejoramiento/frmAccion.aspx%3fTipoAccion=MQ==&amp;IdAccion=MTc3NA==&amp;IdObjeto=NDEy&amp;Objeto=Umllc2dvc0RhZnBWNQ==" TargetMode="External"/><Relationship Id="rId59" Type="http://schemas.openxmlformats.org/officeDocument/2006/relationships/hyperlink" Target="../../../../../../../../../../../../../Downloads/Mejoramiento/frmAccion.aspx%3fTipoAccion=Mg==&amp;IdAccion=MTc4OQ==&amp;IdObjeto=NDIy&amp;Objeto=Umllc2dvc0RhZnBWNQ==" TargetMode="External"/><Relationship Id="rId67" Type="http://schemas.openxmlformats.org/officeDocument/2006/relationships/hyperlink" Target="../../../../../../../../../../../../../Downloads/Mejoramiento/frmAccion.aspx%3fTipoAccion=Mg==&amp;IdAccion=MTgwOQ==&amp;IdObjeto=NDI2&amp;Objeto=Umllc2dvc0RhZnBWNQ==" TargetMode="External"/><Relationship Id="rId20" Type="http://schemas.openxmlformats.org/officeDocument/2006/relationships/hyperlink" Target="../../../../../../../../../../../../../Downloads/Mejoramiento/frmAccion.aspx%3fTipoAccion=MQ==&amp;IdAccion=MTc0NQ==&amp;IdObjeto=Mzg4&amp;Objeto=Umllc2dvc0RhZnBWNQ==" TargetMode="External"/><Relationship Id="rId41" Type="http://schemas.openxmlformats.org/officeDocument/2006/relationships/hyperlink" Target="../../../../../../../../../../../../../Downloads/Mejoramiento/frmAccion.aspx%3fTipoAccion=Mg==&amp;IdAccion=MTc2Nw==&amp;IdObjeto=NDA5&amp;Objeto=Umllc2dvc0RhZnBWNQ==" TargetMode="External"/><Relationship Id="rId54" Type="http://schemas.openxmlformats.org/officeDocument/2006/relationships/hyperlink" Target="../../../../../../../../../../../../../Downloads/Mejoramiento/frmAccion.aspx%3fTipoAccion=Mg==&amp;IdAccion=MTc4Mg==&amp;IdObjeto=NDE2&amp;Objeto=Umllc2dvc0RhZnBWNQ==" TargetMode="External"/><Relationship Id="rId62" Type="http://schemas.openxmlformats.org/officeDocument/2006/relationships/hyperlink" Target="../../../../../../../../../../../../../Downloads/Mejoramiento/frmAccion.aspx%3fTipoAccion=Mg==&amp;IdAccion=MTc5Mg==&amp;IdObjeto=NDI0&amp;Objeto=Umllc2dvc0RhZnBWNQ==" TargetMode="External"/><Relationship Id="rId70" Type="http://schemas.openxmlformats.org/officeDocument/2006/relationships/hyperlink" Target="../../../../../../../../../../../../../Downloads/Mejoramiento/frmAccion.aspx%3fTipoAccion=MQ==&amp;IdAccion=MTgxMA==&amp;IdObjeto=NDI4&amp;Objeto=Umllc2dvc0RhZnBWNQ==" TargetMode="External"/><Relationship Id="rId75" Type="http://schemas.openxmlformats.org/officeDocument/2006/relationships/hyperlink" Target="../../../../../../../../../../../../../Downloads/Mejoramiento/frmAccion.aspx%3fTipoAccion=Mg==&amp;IdAccion=MTgwNg==&amp;IdObjeto=NDMx&amp;Objeto=Umllc2dvc0RhZnBWNQ==" TargetMode="External"/><Relationship Id="rId1" Type="http://schemas.openxmlformats.org/officeDocument/2006/relationships/hyperlink" Target="../../../../../../../../../../../../../Downloads/Mejoramiento/frmAccion.aspx%3fTipoAccion=MQ==&amp;IdAccion=MTcyNg==&amp;IdObjeto=Mzc3&amp;Objeto=Umllc2dvc0RhZnBWNQ==" TargetMode="External"/><Relationship Id="rId6" Type="http://schemas.openxmlformats.org/officeDocument/2006/relationships/hyperlink" Target="../../../../../../../../../../../../../Downloads/Mejoramiento/frmAccion.aspx%3fTipoAccion=Mg==&amp;IdAccion=MTczMQ==&amp;IdObjeto=Mzc5&amp;Objeto=Umllc2dvc0RhZnBWNQ==" TargetMode="External"/><Relationship Id="rId15" Type="http://schemas.openxmlformats.org/officeDocument/2006/relationships/hyperlink" Target="../../../../../../../../../../../../../Downloads/Mejoramiento/frmAccion.aspx%3fTipoAccion=Mg==&amp;IdAccion=MTc0MA==&amp;IdObjeto=Mzg1&amp;Objeto=Umllc2dvc0RhZnBWNQ==" TargetMode="External"/><Relationship Id="rId23" Type="http://schemas.openxmlformats.org/officeDocument/2006/relationships/hyperlink" Target="../../../../../../../../../../../../../Downloads/Mejoramiento/frmAccion.aspx%3fTipoAccion=Mg==&amp;IdAccion=MTc0OA==&amp;IdObjeto=Mzkw&amp;Objeto=Umllc2dvc0RhZnBWNQ==" TargetMode="External"/><Relationship Id="rId28" Type="http://schemas.openxmlformats.org/officeDocument/2006/relationships/hyperlink" Target="../../../../../../../../../../../../../Downloads/Mejoramiento/frmAccion.aspx%3fTipoAccion=MQ==&amp;IdAccion=MTc1NA==&amp;IdObjeto=NDAx&amp;Objeto=Umllc2dvc0RhZnBWNQ==" TargetMode="External"/><Relationship Id="rId36" Type="http://schemas.openxmlformats.org/officeDocument/2006/relationships/hyperlink" Target="../../../../../../../../../../../../../Downloads/Mejoramiento/frmAccion.aspx%3fTipoAccion=MQ==&amp;IdAccion=MTc2Mg==&amp;IdObjeto=NDA2&amp;Objeto=Umllc2dvc0RhZnBWNQ==" TargetMode="External"/><Relationship Id="rId49" Type="http://schemas.openxmlformats.org/officeDocument/2006/relationships/hyperlink" Target="../../../../../../../../../../../../../Downloads/Mejoramiento/frmAccion.aspx%3fTipoAccion=Mg==&amp;IdAccion=MTc3Nw==&amp;IdObjeto=NDEz&amp;Objeto=Umllc2dvc0RhZnBWNQ==" TargetMode="External"/><Relationship Id="rId57" Type="http://schemas.openxmlformats.org/officeDocument/2006/relationships/hyperlink" Target="../../../../../../../../../../../../../Downloads/Mejoramiento/frmAccion.aspx%3fTipoAccion=Mg==&amp;IdAccion=MTc4NQ==&amp;IdObjeto=NDE3&amp;Objeto=Umllc2dvc0RhZnBWNQ==" TargetMode="External"/><Relationship Id="rId10" Type="http://schemas.openxmlformats.org/officeDocument/2006/relationships/hyperlink" Target="../../../../../../../../../../../../../Downloads/Mejoramiento/frmAccion.aspx%3fTipoAccion=MQ==&amp;IdAccion=MTczNA==&amp;IdObjeto=Mzgy&amp;Objeto=Umllc2dvc0RhZnBWNQ==" TargetMode="External"/><Relationship Id="rId31" Type="http://schemas.openxmlformats.org/officeDocument/2006/relationships/hyperlink" Target="../../../../../../../../../../../../../Downloads/Mejoramiento/frmAccion.aspx%3fTipoAccion=Mg==&amp;IdAccion=MTc1Nw==&amp;IdObjeto=NDAy&amp;Objeto=Umllc2dvc0RhZnBWNQ==" TargetMode="External"/><Relationship Id="rId44" Type="http://schemas.openxmlformats.org/officeDocument/2006/relationships/hyperlink" Target="../../../../../../../../../../../../../Downloads/Mejoramiento/frmAccion.aspx%3fTipoAccion=MQ==&amp;IdAccion=MTc3Mg==&amp;IdObjeto=NDEx&amp;Objeto=Umllc2dvc0RhZnBWNQ==" TargetMode="External"/><Relationship Id="rId52" Type="http://schemas.openxmlformats.org/officeDocument/2006/relationships/hyperlink" Target="../../../../../../../../../../../../../Downloads/Mejoramiento/frmAccion.aspx%3fTipoAccion=MQ==&amp;IdAccion=MTc4MA==&amp;IdObjeto=NDE1&amp;Objeto=Umllc2dvc0RhZnBWNQ==" TargetMode="External"/><Relationship Id="rId60" Type="http://schemas.openxmlformats.org/officeDocument/2006/relationships/hyperlink" Target="../../../../../../../../../../../../../Downloads/Mejoramiento/frmAccion.aspx%3fTipoAccion=Mg==&amp;IdAccion=MTc5MA==&amp;IdObjeto=NDIz&amp;Objeto=Umllc2dvc0RhZnBWNQ==" TargetMode="External"/><Relationship Id="rId65" Type="http://schemas.openxmlformats.org/officeDocument/2006/relationships/hyperlink" Target="../../../../../../../../../../../../../Downloads/Mejoramiento/frmAccion.aspx%3fTipoAccion=Mg==&amp;IdAccion=MTc5NQ==&amp;IdObjeto=NDI1&amp;Objeto=Umllc2dvc0RhZnBWNQ==" TargetMode="External"/><Relationship Id="rId73" Type="http://schemas.openxmlformats.org/officeDocument/2006/relationships/hyperlink" Target="../../../../../../../../../../../../../Downloads/Mejoramiento/frmAccion.aspx%3fTipoAccion=Mg==&amp;IdAccion=MTc5OQ==&amp;IdObjeto=NDMw&amp;Objeto=Umllc2dvc0RhZnBWNQ==" TargetMode="External"/><Relationship Id="rId78" Type="http://schemas.openxmlformats.org/officeDocument/2006/relationships/hyperlink" Target="../../../../../../../../../../../../../Downloads/Mejoramiento/frmAccion.aspx%3fTipoAccion=MQ==&amp;IdAccion=MTgwMw==&amp;IdObjeto=NDMz&amp;Objeto=Umllc2dvc0RhZnBWNQ==" TargetMode="External"/><Relationship Id="rId4" Type="http://schemas.openxmlformats.org/officeDocument/2006/relationships/hyperlink" Target="../../../../../../../../../../../../../Downloads/Mejoramiento/frmAccion.aspx%3fTipoAccion=Mg==&amp;IdAccion=MTcyOQ==&amp;IdObjeto=Mzc4&amp;Objeto=Umllc2dvc0RhZnBWNQ==" TargetMode="External"/><Relationship Id="rId9" Type="http://schemas.openxmlformats.org/officeDocument/2006/relationships/hyperlink" Target="../../../../../../../../../../../../../Downloads/Mejoramiento/frmAccion.aspx%3fTipoAccion=Mg==&amp;IdAccion=MTczMw==&amp;IdObjeto=Mzgx&amp;Objeto=Umllc2dvc0RhZnBWNQ==" TargetMode="External"/><Relationship Id="rId13" Type="http://schemas.openxmlformats.org/officeDocument/2006/relationships/hyperlink" Target="../../../../../../../../../../../../../Downloads/Mejoramiento/frmAccion.aspx%3fTipoAccion=Mg==&amp;IdAccion=MTczNw==&amp;IdObjeto=Mzgz&amp;Objeto=Umllc2dvc0RhZnBWNQ==" TargetMode="External"/><Relationship Id="rId18" Type="http://schemas.openxmlformats.org/officeDocument/2006/relationships/hyperlink" Target="../../../../../../../../../../../../../Downloads/Mejoramiento/frmAccion.aspx%3fTipoAccion=MQ==&amp;IdAccion=MTc0Mw==&amp;IdObjeto=Mzg3&amp;Objeto=Umllc2dvc0RhZnBWNQ==" TargetMode="External"/><Relationship Id="rId39" Type="http://schemas.openxmlformats.org/officeDocument/2006/relationships/hyperlink" Target="../../../../../../../../../../../../../Downloads/Mejoramiento/frmAccion.aspx%3fTipoAccion=Mg==&amp;IdAccion=MTc2NQ==&amp;IdObjeto=NDA3&amp;Objeto=Umllc2dvc0RhZnBWNQ==" TargetMode="External"/><Relationship Id="rId34" Type="http://schemas.openxmlformats.org/officeDocument/2006/relationships/hyperlink" Target="../../../../../../../../../../../../../Downloads/Mejoramiento/frmAccion.aspx%3fTipoAccion=MQ==&amp;IdAccion=MTc1OQ==&amp;IdObjeto=NDA0&amp;Objeto=Umllc2dvc0RhZnBWNQ==" TargetMode="External"/><Relationship Id="rId50" Type="http://schemas.openxmlformats.org/officeDocument/2006/relationships/hyperlink" Target="../../../../../../../../../../../../../Downloads/Mejoramiento/frmAccion.aspx%3fTipoAccion=MQ==&amp;IdAccion=MTc3OA==&amp;IdObjeto=NDE0&amp;Objeto=Umllc2dvc0RhZnBWNQ==" TargetMode="External"/><Relationship Id="rId55" Type="http://schemas.openxmlformats.org/officeDocument/2006/relationships/hyperlink" Target="../../../../../../../../../../../../../Downloads/Mejoramiento/frmAccion.aspx%3fTipoAccion=MQ==&amp;IdAccion=MTc4Mw==&amp;IdObjeto=NDE2&amp;Objeto=Umllc2dvc0RhZnBWNQ==" TargetMode="External"/><Relationship Id="rId76" Type="http://schemas.openxmlformats.org/officeDocument/2006/relationships/hyperlink" Target="../../../../../../../../../../../../../Downloads/Mejoramiento/frmAccion.aspx%3fTipoAccion=MQ==&amp;IdAccion=MTgwMA==&amp;IdObjeto=NDMy&amp;Objeto=Umllc2dvc0RhZnBWNQ==" TargetMode="External"/><Relationship Id="rId7" Type="http://schemas.openxmlformats.org/officeDocument/2006/relationships/hyperlink" Target="../../../../../../../../../../../../../Downloads/Mejoramiento/frmAccion.aspx%3fTipoAccion=Mg==&amp;IdAccion=MTczOQ==&amp;IdObjeto=Mzgw&amp;Objeto=Umllc2dvc0RhZnBWNQ==" TargetMode="External"/><Relationship Id="rId71" Type="http://schemas.openxmlformats.org/officeDocument/2006/relationships/hyperlink" Target="../../../../../../../../../../../../../Downloads/Mejoramiento/frmAccion.aspx%3fTipoAccion=Mg==&amp;IdAccion=MTgxMQ==&amp;IdObjeto=NDI4&amp;Objeto=Umllc2dvc0RhZnBWNQ==" TargetMode="External"/><Relationship Id="rId2" Type="http://schemas.openxmlformats.org/officeDocument/2006/relationships/hyperlink" Target="../../../../../../../../../../../../../Downloads/Mejoramiento/frmAccion.aspx%3fTipoAccion=Mg==&amp;IdAccion=MTcyNw==&amp;IdObjeto=Mzc3&amp;Objeto=Umllc2dvc0RhZnBWNQ==" TargetMode="External"/><Relationship Id="rId29" Type="http://schemas.openxmlformats.org/officeDocument/2006/relationships/hyperlink" Target="../../../../../../../../../../../../../Downloads/Mejoramiento/frmAccion.aspx%3fTipoAccion=Mg==&amp;IdAccion=MTc1NQ==&amp;IdObjeto=NDAx&amp;Objeto=Umllc2dvc0RhZnBWN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5" sqref="A5"/>
    </sheetView>
  </sheetViews>
  <sheetFormatPr baseColWidth="10" defaultRowHeight="15" x14ac:dyDescent="0.25"/>
  <cols>
    <col min="1" max="1" width="33.42578125" customWidth="1"/>
  </cols>
  <sheetData>
    <row r="1" spans="1:1" x14ac:dyDescent="0.25">
      <c r="A1" s="145" t="s">
        <v>774</v>
      </c>
    </row>
    <row r="2" spans="1:1" x14ac:dyDescent="0.25">
      <c r="A2" t="s">
        <v>775</v>
      </c>
    </row>
    <row r="3" spans="1:1" x14ac:dyDescent="0.25">
      <c r="A3" t="s">
        <v>776</v>
      </c>
    </row>
    <row r="4" spans="1:1" x14ac:dyDescent="0.25">
      <c r="A4" t="s">
        <v>777</v>
      </c>
    </row>
    <row r="5" spans="1:1" x14ac:dyDescent="0.25">
      <c r="A5" t="s">
        <v>836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2"/>
  <sheetViews>
    <sheetView tabSelected="1" zoomScale="110" zoomScaleNormal="110" workbookViewId="0">
      <selection activeCell="B23" sqref="B23"/>
    </sheetView>
  </sheetViews>
  <sheetFormatPr baseColWidth="10" defaultColWidth="11.42578125" defaultRowHeight="12.75" x14ac:dyDescent="0.25"/>
  <cols>
    <col min="1" max="1" width="16" style="146" customWidth="1"/>
    <col min="2" max="2" width="46.7109375" style="146" customWidth="1"/>
    <col min="3" max="3" width="16" style="185" customWidth="1"/>
    <col min="4" max="4" width="18.5703125" style="146" customWidth="1"/>
    <col min="5" max="5" width="22.7109375" style="146" customWidth="1"/>
    <col min="6" max="6" width="11.42578125" style="146"/>
    <col min="7" max="7" width="19.42578125" style="146" customWidth="1"/>
    <col min="8" max="8" width="23" style="146" customWidth="1"/>
    <col min="9" max="16384" width="11.42578125" style="146"/>
  </cols>
  <sheetData>
    <row r="1" spans="1:8" ht="36" customHeight="1" x14ac:dyDescent="0.25">
      <c r="A1" s="265" t="s">
        <v>785</v>
      </c>
      <c r="B1" s="266"/>
      <c r="C1" s="266"/>
      <c r="D1" s="266"/>
      <c r="E1" s="267"/>
    </row>
    <row r="2" spans="1:8" s="185" customFormat="1" ht="33" customHeight="1" x14ac:dyDescent="0.25">
      <c r="A2" s="182" t="s">
        <v>798</v>
      </c>
      <c r="B2" s="182" t="s">
        <v>799</v>
      </c>
      <c r="C2" s="182" t="s">
        <v>878</v>
      </c>
      <c r="D2" s="262" t="s">
        <v>800</v>
      </c>
      <c r="E2" s="262" t="s">
        <v>778</v>
      </c>
    </row>
    <row r="3" spans="1:8" ht="33" customHeight="1" x14ac:dyDescent="0.25">
      <c r="A3" s="153" t="s">
        <v>786</v>
      </c>
      <c r="B3" s="153" t="s">
        <v>792</v>
      </c>
      <c r="C3" s="183">
        <v>8</v>
      </c>
      <c r="D3" s="155">
        <f>AVERAGE('SegPACC OCI- IICuatrimestre'!AK8,'SegPACC OCI- IICuatrimestre'!AK9,'SegPACC OCI- IICuatrimestre'!AK10,'SegPACC OCI- IICuatrimestre'!AK11,'SegPACC OCI- IICuatrimestre'!AK12,'SegPACC OCI- IICuatrimestre'!AK13,'SegPACC OCI- IICuatrimestre'!AK14,'SegPACC OCI- IICuatrimestre'!AK15)</f>
        <v>0.47625000000000006</v>
      </c>
      <c r="E3" s="147" t="str">
        <f t="shared" ref="E3:E9" si="0">+IF(AND(D3&gt;=0,D3&lt;=0.59),"ZONA BAJA",IF(AND(D3&gt;=0.6,D3&lt;=0.79),"ZONA MEDIA","ZONA ALTA"))</f>
        <v>ZONA BAJA</v>
      </c>
    </row>
    <row r="4" spans="1:8" ht="33" customHeight="1" x14ac:dyDescent="0.25">
      <c r="A4" s="153" t="s">
        <v>787</v>
      </c>
      <c r="B4" s="153" t="s">
        <v>793</v>
      </c>
      <c r="C4" s="183">
        <v>4</v>
      </c>
      <c r="D4" s="155">
        <f>AVERAGE('SegPACC OCI- IICuatrimestre'!AK16,'SegPACC OCI- IICuatrimestre'!AK17,'SegPACC OCI- IICuatrimestre'!AK18,'SegPACC OCI- IICuatrimestre'!AK19)</f>
        <v>0.51500000000000001</v>
      </c>
      <c r="E4" s="147" t="str">
        <f t="shared" si="0"/>
        <v>ZONA BAJA</v>
      </c>
    </row>
    <row r="5" spans="1:8" ht="33" customHeight="1" x14ac:dyDescent="0.25">
      <c r="A5" s="153" t="s">
        <v>788</v>
      </c>
      <c r="B5" s="153" t="s">
        <v>794</v>
      </c>
      <c r="C5" s="183">
        <v>13</v>
      </c>
      <c r="D5" s="155">
        <f>AVERAGE('SegPACC OCI- IICuatrimestre'!AK20,'SegPACC OCI- IICuatrimestre'!AK21,'SegPACC OCI- IICuatrimestre'!AK22,'SegPACC OCI- IICuatrimestre'!AK23,'SegPACC OCI- IICuatrimestre'!AK24,'SegPACC OCI- IICuatrimestre'!AK25,'SegPACC OCI- IICuatrimestre'!AK26,'SegPACC OCI- IICuatrimestre'!AK27,'SegPACC OCI- IICuatrimestre'!AK28,'SegPACC OCI- IICuatrimestre'!AK29,'SegPACC OCI- IICuatrimestre'!AK30,'SegPACC OCI- IICuatrimestre'!AK31,'SegPACC OCI- IICuatrimestre'!AK32)</f>
        <v>0.69673076923076915</v>
      </c>
      <c r="E5" s="147" t="str">
        <f t="shared" si="0"/>
        <v>ZONA MEDIA</v>
      </c>
      <c r="G5" s="148" t="s">
        <v>779</v>
      </c>
      <c r="H5" s="149" t="s">
        <v>780</v>
      </c>
    </row>
    <row r="6" spans="1:8" ht="33" customHeight="1" x14ac:dyDescent="0.25">
      <c r="A6" s="152" t="s">
        <v>789</v>
      </c>
      <c r="B6" s="152" t="s">
        <v>795</v>
      </c>
      <c r="C6" s="184">
        <v>6</v>
      </c>
      <c r="D6" s="155">
        <f>AVERAGE('SegPACC OCI- IICuatrimestre'!AK33,'SegPACC OCI- IICuatrimestre'!AK34,'SegPACC OCI- IICuatrimestre'!AK35,'SegPACC OCI- IICuatrimestre'!AK36,'SegPACC OCI- IICuatrimestre'!AK37,'SegPACC OCI- IICuatrimestre'!AK38)</f>
        <v>0.505</v>
      </c>
      <c r="E6" s="147" t="str">
        <f t="shared" si="0"/>
        <v>ZONA BAJA</v>
      </c>
      <c r="G6" s="148" t="s">
        <v>781</v>
      </c>
      <c r="H6" s="150" t="s">
        <v>782</v>
      </c>
    </row>
    <row r="7" spans="1:8" ht="33" customHeight="1" x14ac:dyDescent="0.25">
      <c r="A7" s="152" t="s">
        <v>790</v>
      </c>
      <c r="B7" s="152" t="s">
        <v>796</v>
      </c>
      <c r="C7" s="184">
        <v>11</v>
      </c>
      <c r="D7" s="155">
        <f>AVERAGE('SegPACC OCI- IICuatrimestre'!AK39,'SegPACC OCI- IICuatrimestre'!AK40,'SegPACC OCI- IICuatrimestre'!AK41,'SegPACC OCI- IICuatrimestre'!AK42,'SegPACC OCI- IICuatrimestre'!AK43,'SegPACC OCI- IICuatrimestre'!AK44,'SegPACC OCI- IICuatrimestre'!AK45,'SegPACC OCI- IICuatrimestre'!AK46,'SegPACC OCI- IICuatrimestre'!AK47,'SegPACC OCI- IICuatrimestre'!AK48,'SegPACC OCI- IICuatrimestre'!AK49)</f>
        <v>0.35272727272727278</v>
      </c>
      <c r="E7" s="147" t="str">
        <f t="shared" si="0"/>
        <v>ZONA BAJA</v>
      </c>
      <c r="G7" s="148" t="s">
        <v>783</v>
      </c>
      <c r="H7" s="151" t="s">
        <v>784</v>
      </c>
    </row>
    <row r="8" spans="1:8" ht="33" customHeight="1" x14ac:dyDescent="0.25">
      <c r="A8" s="152" t="s">
        <v>791</v>
      </c>
      <c r="B8" s="152" t="s">
        <v>797</v>
      </c>
      <c r="C8" s="184">
        <v>7</v>
      </c>
      <c r="D8" s="155">
        <f>AVERAGE('SegPACC OCI- IICuatrimestre'!AK50,'SegPACC OCI- IICuatrimestre'!AK51,'SegPACC OCI- IICuatrimestre'!AK52,'SegPACC OCI- IICuatrimestre'!AK53,'SegPACC OCI- IICuatrimestre'!AK54,'SegPACC OCI- IICuatrimestre'!AK55,'SegPACC OCI- IICuatrimestre'!AK56)</f>
        <v>0.31714285714285717</v>
      </c>
      <c r="E8" s="147" t="str">
        <f t="shared" si="0"/>
        <v>ZONA BAJA</v>
      </c>
    </row>
    <row r="9" spans="1:8" ht="33" customHeight="1" x14ac:dyDescent="0.25">
      <c r="A9" s="263" t="s">
        <v>801</v>
      </c>
      <c r="B9" s="263"/>
      <c r="C9" s="176">
        <f>SUM(C3:C8)</f>
        <v>49</v>
      </c>
      <c r="D9" s="156">
        <f>+AVERAGE(D3:D8)</f>
        <v>0.47714181651681647</v>
      </c>
      <c r="E9" s="147" t="str">
        <f t="shared" si="0"/>
        <v>ZONA BAJA</v>
      </c>
    </row>
    <row r="10" spans="1:8" ht="7.5" customHeight="1" x14ac:dyDescent="0.25"/>
    <row r="11" spans="1:8" ht="42.75" customHeight="1" x14ac:dyDescent="0.25">
      <c r="A11" s="264" t="s">
        <v>1934</v>
      </c>
      <c r="B11" s="264"/>
      <c r="C11" s="264"/>
      <c r="D11" s="264"/>
      <c r="E11" s="264"/>
      <c r="F11" s="264"/>
      <c r="G11" s="264"/>
      <c r="H11" s="264"/>
    </row>
    <row r="12" spans="1:8" ht="20.25" customHeight="1" x14ac:dyDescent="0.25"/>
  </sheetData>
  <mergeCells count="3">
    <mergeCell ref="A9:B9"/>
    <mergeCell ref="A11:H11"/>
    <mergeCell ref="A1:E1"/>
  </mergeCells>
  <conditionalFormatting sqref="E3:E8">
    <cfRule type="containsText" dxfId="169" priority="4" operator="containsText" text="ZONA ALTA">
      <formula>NOT(ISERROR(SEARCH("ZONA ALTA",E3)))</formula>
    </cfRule>
    <cfRule type="containsText" dxfId="168" priority="5" operator="containsText" text="ZONA MEDIA">
      <formula>NOT(ISERROR(SEARCH("ZONA MEDIA",E3)))</formula>
    </cfRule>
    <cfRule type="containsText" dxfId="167" priority="6" operator="containsText" text="ZONA BAJA">
      <formula>NOT(ISERROR(SEARCH("ZONA BAJA",E3)))</formula>
    </cfRule>
  </conditionalFormatting>
  <conditionalFormatting sqref="E9">
    <cfRule type="containsText" dxfId="166" priority="1" operator="containsText" text="ZONA ALTA">
      <formula>NOT(ISERROR(SEARCH("ZONA ALTA",E9)))</formula>
    </cfRule>
    <cfRule type="containsText" dxfId="165" priority="2" operator="containsText" text="ZONA MEDIA">
      <formula>NOT(ISERROR(SEARCH("ZONA MEDIA",E9)))</formula>
    </cfRule>
    <cfRule type="containsText" dxfId="164" priority="3" operator="containsText" text="ZONA BAJA">
      <formula>NOT(ISERROR(SEARCH("ZONA BAJA",E9)))</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D5EF-E14C-4BA6-9FB4-EB147E56C38F}">
  <dimension ref="A1:L51"/>
  <sheetViews>
    <sheetView topLeftCell="B28" workbookViewId="0">
      <selection activeCell="K11" sqref="K11"/>
    </sheetView>
  </sheetViews>
  <sheetFormatPr baseColWidth="10" defaultRowHeight="15" x14ac:dyDescent="0.25"/>
  <cols>
    <col min="1" max="1" width="36.5703125" customWidth="1"/>
    <col min="2" max="2" width="28.5703125" customWidth="1"/>
    <col min="3" max="3" width="43" customWidth="1"/>
    <col min="4" max="4" width="13.7109375" customWidth="1"/>
    <col min="5" max="5" width="13.42578125" customWidth="1"/>
    <col min="7" max="7" width="49.28515625" style="188" customWidth="1"/>
  </cols>
  <sheetData>
    <row r="1" spans="1:7" ht="25.5" x14ac:dyDescent="0.25">
      <c r="A1" s="154" t="s">
        <v>798</v>
      </c>
      <c r="B1" s="154" t="s">
        <v>799</v>
      </c>
      <c r="C1" s="182" t="s">
        <v>878</v>
      </c>
      <c r="D1" s="182" t="s">
        <v>880</v>
      </c>
      <c r="E1" s="182" t="s">
        <v>881</v>
      </c>
      <c r="F1" s="182" t="s">
        <v>882</v>
      </c>
      <c r="G1" s="182" t="s">
        <v>883</v>
      </c>
    </row>
    <row r="2" spans="1:7" ht="25.5" customHeight="1" x14ac:dyDescent="0.25">
      <c r="A2" s="273" t="s">
        <v>786</v>
      </c>
      <c r="B2" s="270" t="s">
        <v>792</v>
      </c>
      <c r="C2" s="270">
        <v>8</v>
      </c>
      <c r="D2" s="183" t="str">
        <f>+'SegPACC OCI- IICuatrimestre'!E8</f>
        <v>F1</v>
      </c>
      <c r="E2" s="189">
        <f>+'SegPACC OCI- IICuatrimestre'!AK8</f>
        <v>0</v>
      </c>
      <c r="F2" s="268">
        <f>+AVERAGE(E2:E9)</f>
        <v>0.47625000000000006</v>
      </c>
      <c r="G2" s="190" t="str">
        <f>+'SegPACC OCI- IICuatrimestre'!N36</f>
        <v>Subsecretaria General
(Equipo servicio a la ciudadanía)</v>
      </c>
    </row>
    <row r="3" spans="1:7" ht="22.5" x14ac:dyDescent="0.25">
      <c r="A3" s="274"/>
      <c r="B3" s="271"/>
      <c r="C3" s="271"/>
      <c r="D3" s="183" t="str">
        <f>+'SegPACC OCI- IICuatrimestre'!E9</f>
        <v>F2</v>
      </c>
      <c r="E3" s="189">
        <f>+'SegPACC OCI- IICuatrimestre'!AK9</f>
        <v>0</v>
      </c>
      <c r="F3" s="269"/>
      <c r="G3" s="190" t="str">
        <f>+'SegPACC OCI- IICuatrimestre'!N37</f>
        <v>Subsecretaria General
(Equipo servicio a la ciudadanía)</v>
      </c>
    </row>
    <row r="4" spans="1:7" x14ac:dyDescent="0.25">
      <c r="A4" s="274"/>
      <c r="B4" s="271"/>
      <c r="C4" s="271"/>
      <c r="D4" s="183" t="str">
        <f>+'SegPACC OCI- IICuatrimestre'!E10</f>
        <v>F3</v>
      </c>
      <c r="E4" s="189">
        <f>+'SegPACC OCI- IICuatrimestre'!AK10</f>
        <v>1</v>
      </c>
      <c r="F4" s="269"/>
      <c r="G4" s="190" t="str">
        <f>+'SegPACC OCI- IICuatrimestre'!N38</f>
        <v>Defensor del Ciudadano</v>
      </c>
    </row>
    <row r="5" spans="1:7" x14ac:dyDescent="0.25">
      <c r="A5" s="274"/>
      <c r="B5" s="271"/>
      <c r="C5" s="271"/>
      <c r="D5" s="183" t="str">
        <f>+'SegPACC OCI- IICuatrimestre'!E11</f>
        <v>F4</v>
      </c>
      <c r="E5" s="189">
        <f>+'SegPACC OCI- IICuatrimestre'!AK11</f>
        <v>1</v>
      </c>
      <c r="F5" s="269"/>
      <c r="G5" s="190" t="str">
        <f>+'SegPACC OCI- IICuatrimestre'!N39</f>
        <v>Dirección de Planeación y Sistemas de Información Ambiental</v>
      </c>
    </row>
    <row r="6" spans="1:7" x14ac:dyDescent="0.25">
      <c r="A6" s="274"/>
      <c r="B6" s="271"/>
      <c r="C6" s="271"/>
      <c r="D6" s="183" t="str">
        <f>+'SegPACC OCI- IICuatrimestre'!E12</f>
        <v>F5</v>
      </c>
      <c r="E6" s="189">
        <f>+'SegPACC OCI- IICuatrimestre'!AK12</f>
        <v>0</v>
      </c>
      <c r="F6" s="269"/>
      <c r="G6" s="190" t="str">
        <f>+'SegPACC OCI- IICuatrimestre'!N40</f>
        <v>Dirección de Planeación y Sistemas de Información Ambiental</v>
      </c>
    </row>
    <row r="7" spans="1:7" x14ac:dyDescent="0.25">
      <c r="A7" s="274"/>
      <c r="B7" s="271"/>
      <c r="C7" s="271"/>
      <c r="D7" s="183" t="str">
        <f>+'SegPACC OCI- IICuatrimestre'!E13</f>
        <v>F6</v>
      </c>
      <c r="E7" s="189">
        <f>+'SegPACC OCI- IICuatrimestre'!AK13</f>
        <v>0.49</v>
      </c>
      <c r="F7" s="269"/>
      <c r="G7" s="190" t="str">
        <f>+'SegPACC OCI- IICuatrimestre'!N41</f>
        <v>Oficina de Control Interno</v>
      </c>
    </row>
    <row r="8" spans="1:7" ht="22.5" x14ac:dyDescent="0.25">
      <c r="A8" s="274"/>
      <c r="B8" s="271"/>
      <c r="C8" s="271"/>
      <c r="D8" s="183" t="str">
        <f>+'SegPACC OCI- IICuatrimestre'!E14</f>
        <v>F7</v>
      </c>
      <c r="E8" s="189">
        <f>+'SegPACC OCI- IICuatrimestre'!AK14</f>
        <v>0.66</v>
      </c>
      <c r="F8" s="269"/>
      <c r="G8" s="190" t="str">
        <f>+'SegPACC OCI- IICuatrimestre'!N42</f>
        <v>Subsecretaria General
(Equipo servicio a la ciudadanía)</v>
      </c>
    </row>
    <row r="9" spans="1:7" ht="22.5" x14ac:dyDescent="0.25">
      <c r="A9" s="275"/>
      <c r="B9" s="272"/>
      <c r="C9" s="272"/>
      <c r="D9" s="183" t="str">
        <f>+'SegPACC OCI- IICuatrimestre'!E15</f>
        <v>F8</v>
      </c>
      <c r="E9" s="189">
        <f>+'SegPACC OCI- IICuatrimestre'!AK15</f>
        <v>0.66</v>
      </c>
      <c r="F9" s="269"/>
      <c r="G9" s="190" t="str">
        <f>+'SegPACC OCI- IICuatrimestre'!N43</f>
        <v>Dirección de Planeación y Sistemas de Información Ambiental
Dirección de Gestión Corporativa</v>
      </c>
    </row>
    <row r="10" spans="1:7" x14ac:dyDescent="0.25">
      <c r="A10" s="273" t="s">
        <v>787</v>
      </c>
      <c r="B10" s="273" t="s">
        <v>793</v>
      </c>
      <c r="C10" s="270">
        <v>4</v>
      </c>
      <c r="D10" s="183" t="str">
        <f>+'SegPACC OCI- IICuatrimestre'!E16</f>
        <v>F9</v>
      </c>
      <c r="E10" s="189">
        <f>+'SegPACC OCI- IICuatrimestre'!AK16</f>
        <v>0.7</v>
      </c>
      <c r="F10" s="268">
        <f>+AVERAGE(E10:E13)</f>
        <v>0.51500000000000001</v>
      </c>
      <c r="G10" s="190" t="str">
        <f>+'SegPACC OCI- IICuatrimestre'!N44</f>
        <v>Dirección de Gestión Corporativa</v>
      </c>
    </row>
    <row r="11" spans="1:7" ht="45" x14ac:dyDescent="0.25">
      <c r="A11" s="274"/>
      <c r="B11" s="274"/>
      <c r="C11" s="271"/>
      <c r="D11" s="183" t="str">
        <f>+'SegPACC OCI- IICuatrimestre'!E17</f>
        <v>F10</v>
      </c>
      <c r="E11" s="189">
        <f>+'SegPACC OCI- IICuatrimestre'!AK17</f>
        <v>0.7</v>
      </c>
      <c r="F11" s="269"/>
      <c r="G11" s="190" t="str">
        <f>+'SegPACC OCI- IICuatrimestre'!N45</f>
        <v xml:space="preserve">Dirección de Planeación y Sistemas de Información Ambiental
Oficina Asesora de Comunicaciones
Subsecretaria General (Transparencia)
</v>
      </c>
    </row>
    <row r="12" spans="1:7" x14ac:dyDescent="0.25">
      <c r="A12" s="274"/>
      <c r="B12" s="274"/>
      <c r="C12" s="271"/>
      <c r="D12" s="183" t="str">
        <f>+'SegPACC OCI- IICuatrimestre'!E18</f>
        <v>F11</v>
      </c>
      <c r="E12" s="189">
        <f>+'SegPACC OCI- IICuatrimestre'!AK18</f>
        <v>0</v>
      </c>
      <c r="F12" s="269"/>
      <c r="G12" s="190" t="str">
        <f>+'SegPACC OCI- IICuatrimestre'!N46</f>
        <v>Subsecretaria General (Transparencia)</v>
      </c>
    </row>
    <row r="13" spans="1:7" ht="22.5" x14ac:dyDescent="0.25">
      <c r="A13" s="275"/>
      <c r="B13" s="275"/>
      <c r="C13" s="272"/>
      <c r="D13" s="183" t="str">
        <f>+'SegPACC OCI- IICuatrimestre'!E19</f>
        <v>F12</v>
      </c>
      <c r="E13" s="189">
        <f>+'SegPACC OCI- IICuatrimestre'!AK19</f>
        <v>0.66</v>
      </c>
      <c r="F13" s="269"/>
      <c r="G13" s="190" t="str">
        <f>+'SegPACC OCI- IICuatrimestre'!N47</f>
        <v>Dirección de Planeación y Sistemas de Información Ambiental
Oficina asesora de comunicaciones</v>
      </c>
    </row>
    <row r="14" spans="1:7" x14ac:dyDescent="0.25">
      <c r="A14" s="273" t="s">
        <v>788</v>
      </c>
      <c r="B14" s="273" t="s">
        <v>794</v>
      </c>
      <c r="C14" s="270">
        <v>13</v>
      </c>
      <c r="D14" s="183" t="str">
        <f>+'SegPACC OCI- IICuatrimestre'!E20</f>
        <v>F13</v>
      </c>
      <c r="E14" s="191">
        <f>+'SegPACC OCI- IICuatrimestre'!AK20</f>
        <v>0.57999999999999996</v>
      </c>
      <c r="F14" s="268">
        <f>+AVERAGE(E14:E26)</f>
        <v>0.69673076923076915</v>
      </c>
      <c r="G14" s="190" t="str">
        <f>+'SegPACC OCI- IICuatrimestre'!N48</f>
        <v>Subsecretaria General (Transparencia)</v>
      </c>
    </row>
    <row r="15" spans="1:7" ht="22.5" x14ac:dyDescent="0.25">
      <c r="A15" s="274"/>
      <c r="B15" s="274"/>
      <c r="C15" s="271"/>
      <c r="D15" s="183" t="str">
        <f>+'SegPACC OCI- IICuatrimestre'!E21</f>
        <v>F14</v>
      </c>
      <c r="E15" s="191">
        <f>+'SegPACC OCI- IICuatrimestre'!AK21</f>
        <v>0.57750000000000001</v>
      </c>
      <c r="F15" s="268"/>
      <c r="G15" s="190" t="str">
        <f>+'SegPACC OCI- IICuatrimestre'!N49</f>
        <v>Dirección de Planeación y Sistemas de Información Ambiental
Oficina asesora de comunicaciones</v>
      </c>
    </row>
    <row r="16" spans="1:7" ht="22.5" x14ac:dyDescent="0.25">
      <c r="A16" s="274"/>
      <c r="B16" s="274"/>
      <c r="C16" s="271"/>
      <c r="D16" s="183" t="str">
        <f>+'SegPACC OCI- IICuatrimestre'!E22</f>
        <v>F15</v>
      </c>
      <c r="E16" s="191">
        <f>+'SegPACC OCI- IICuatrimestre'!AK22</f>
        <v>1</v>
      </c>
      <c r="F16" s="268"/>
      <c r="G16" s="190" t="str">
        <f>+'SegPACC OCI- IICuatrimestre'!N50</f>
        <v>Gestores de Integridad
Comité Institucional de Gestión y Desempeño</v>
      </c>
    </row>
    <row r="17" spans="1:12" ht="22.5" x14ac:dyDescent="0.25">
      <c r="A17" s="274"/>
      <c r="B17" s="274"/>
      <c r="C17" s="271"/>
      <c r="D17" s="183" t="str">
        <f>+'SegPACC OCI- IICuatrimestre'!E23</f>
        <v>F16</v>
      </c>
      <c r="E17" s="191">
        <f>+'SegPACC OCI- IICuatrimestre'!AK23</f>
        <v>1</v>
      </c>
      <c r="F17" s="268"/>
      <c r="G17" s="190" t="str">
        <f>+'SegPACC OCI- IICuatrimestre'!N51</f>
        <v>Gestores de Integridad
Comité Institucional de Gestión y Desempeño</v>
      </c>
    </row>
    <row r="18" spans="1:12" x14ac:dyDescent="0.25">
      <c r="A18" s="274"/>
      <c r="B18" s="274"/>
      <c r="C18" s="271"/>
      <c r="D18" s="183" t="str">
        <f>+'SegPACC OCI- IICuatrimestre'!E24</f>
        <v>F17</v>
      </c>
      <c r="E18" s="191">
        <f>+'SegPACC OCI- IICuatrimestre'!AK24</f>
        <v>1</v>
      </c>
      <c r="F18" s="268"/>
      <c r="G18" s="190" t="str">
        <f>+'SegPACC OCI- IICuatrimestre'!N52</f>
        <v>Dirección de Gestión Corporativa</v>
      </c>
    </row>
    <row r="19" spans="1:12" x14ac:dyDescent="0.25">
      <c r="A19" s="274"/>
      <c r="B19" s="274"/>
      <c r="C19" s="271"/>
      <c r="D19" s="183" t="str">
        <f>+'SegPACC OCI- IICuatrimestre'!E25</f>
        <v>F18</v>
      </c>
      <c r="E19" s="191">
        <f>+'SegPACC OCI- IICuatrimestre'!AK25</f>
        <v>0</v>
      </c>
      <c r="F19" s="268"/>
      <c r="G19" s="190" t="str">
        <f>+'SegPACC OCI- IICuatrimestre'!N53</f>
        <v>Gestores de integridad</v>
      </c>
    </row>
    <row r="20" spans="1:12" x14ac:dyDescent="0.25">
      <c r="A20" s="274"/>
      <c r="B20" s="274"/>
      <c r="C20" s="271"/>
      <c r="D20" s="183" t="str">
        <f>+'SegPACC OCI- IICuatrimestre'!E26</f>
        <v>F19</v>
      </c>
      <c r="E20" s="191">
        <f>+'SegPACC OCI- IICuatrimestre'!AK26</f>
        <v>0.57750000000000001</v>
      </c>
      <c r="F20" s="268"/>
      <c r="G20" s="190" t="str">
        <f>+'SegPACC OCI- IICuatrimestre'!N54</f>
        <v>Gestores de integridad</v>
      </c>
    </row>
    <row r="21" spans="1:12" ht="22.5" x14ac:dyDescent="0.25">
      <c r="A21" s="274"/>
      <c r="B21" s="274"/>
      <c r="C21" s="271"/>
      <c r="D21" s="183" t="str">
        <f>+'SegPACC OCI- IICuatrimestre'!E27</f>
        <v>F20</v>
      </c>
      <c r="E21" s="191">
        <f>+'SegPACC OCI- IICuatrimestre'!AK27</f>
        <v>0.2475</v>
      </c>
      <c r="F21" s="268"/>
      <c r="G21" s="190" t="str">
        <f>+'SegPACC OCI- IICuatrimestre'!N55</f>
        <v>Gestores de Integridad
Comité Institucional de Gestión y Desempeño</v>
      </c>
    </row>
    <row r="22" spans="1:12" x14ac:dyDescent="0.25">
      <c r="A22" s="274"/>
      <c r="B22" s="274"/>
      <c r="C22" s="271"/>
      <c r="D22" s="183" t="str">
        <f>+'SegPACC OCI- IICuatrimestre'!E28</f>
        <v>F21</v>
      </c>
      <c r="E22" s="191">
        <f>+'SegPACC OCI- IICuatrimestre'!AK28</f>
        <v>0.41499999999999998</v>
      </c>
      <c r="F22" s="268"/>
      <c r="G22" s="190" t="str">
        <f>+'SegPACC OCI- IICuatrimestre'!N56</f>
        <v>Oficina de Control Interno</v>
      </c>
    </row>
    <row r="23" spans="1:12" ht="33.75" x14ac:dyDescent="0.25">
      <c r="A23" s="274"/>
      <c r="B23" s="274"/>
      <c r="C23" s="271"/>
      <c r="D23" s="183" t="str">
        <f>+'SegPACC OCI- IICuatrimestre'!E29</f>
        <v>F22</v>
      </c>
      <c r="E23" s="191">
        <f>+'SegPACC OCI- IICuatrimestre'!AK29</f>
        <v>1</v>
      </c>
      <c r="F23" s="268"/>
      <c r="G23" s="190" t="str">
        <f>+'SegPACC OCI- IICuatrimestre'!N29</f>
        <v>Despacho de Secretaría.
Dirección de Planeación y Sistemas de Información Ambiental
Subdirección de proyectos y cooperación internacional</v>
      </c>
    </row>
    <row r="24" spans="1:12" ht="22.5" x14ac:dyDescent="0.25">
      <c r="A24" s="274"/>
      <c r="B24" s="274"/>
      <c r="C24" s="271"/>
      <c r="D24" s="183" t="str">
        <f>+'SegPACC OCI- IICuatrimestre'!E30</f>
        <v>F23</v>
      </c>
      <c r="E24" s="191">
        <f>+'SegPACC OCI- IICuatrimestre'!AK30</f>
        <v>1</v>
      </c>
      <c r="F24" s="268"/>
      <c r="G24" s="190" t="str">
        <f>+'SegPACC OCI- IICuatrimestre'!N30</f>
        <v>Dirección de Planeación y Sistemas de Información Ambiental.
Dependencia según la temática.</v>
      </c>
    </row>
    <row r="25" spans="1:12" ht="33.75" x14ac:dyDescent="0.25">
      <c r="A25" s="274"/>
      <c r="B25" s="274"/>
      <c r="C25" s="271"/>
      <c r="D25" s="183" t="str">
        <f>+'SegPACC OCI- IICuatrimestre'!E31</f>
        <v>F24</v>
      </c>
      <c r="E25" s="191">
        <f>+'SegPACC OCI- IICuatrimestre'!AK31</f>
        <v>1</v>
      </c>
      <c r="F25" s="268"/>
      <c r="G25" s="190" t="str">
        <f>+'SegPACC OCI- IICuatrimestre'!N31</f>
        <v>Despacho SDA
Dirección de Planeación y Sistemas de Información Ambiental
Oficina asesora de comunicaciones</v>
      </c>
    </row>
    <row r="26" spans="1:12" x14ac:dyDescent="0.25">
      <c r="A26" s="275"/>
      <c r="B26" s="275"/>
      <c r="C26" s="272"/>
      <c r="D26" s="183" t="str">
        <f>+'SegPACC OCI- IICuatrimestre'!E32</f>
        <v>F25</v>
      </c>
      <c r="E26" s="191">
        <f>+'SegPACC OCI- IICuatrimestre'!AK32</f>
        <v>0.66</v>
      </c>
      <c r="F26" s="268"/>
      <c r="G26" s="190" t="str">
        <f>+'SegPACC OCI- IICuatrimestre'!N32</f>
        <v>Oficina de Control Disciplinario Interno</v>
      </c>
    </row>
    <row r="27" spans="1:12" ht="22.5" x14ac:dyDescent="0.25">
      <c r="A27" s="278" t="s">
        <v>789</v>
      </c>
      <c r="B27" s="276" t="s">
        <v>795</v>
      </c>
      <c r="C27" s="276">
        <v>6</v>
      </c>
      <c r="D27" s="183" t="str">
        <f>+'SegPACC OCI- IICuatrimestre'!E33</f>
        <v>F26</v>
      </c>
      <c r="E27" s="191">
        <f>+'SegPACC OCI- IICuatrimestre'!AK33</f>
        <v>1</v>
      </c>
      <c r="F27" s="268">
        <f>+AVERAGE(E27:E32)</f>
        <v>0.505</v>
      </c>
      <c r="G27" s="190" t="str">
        <f>+'SegPACC OCI- IICuatrimestre'!N33</f>
        <v>Subsecretaria General
(Equipo servicio a la ciudadanía)</v>
      </c>
    </row>
    <row r="28" spans="1:12" ht="22.5" x14ac:dyDescent="0.25">
      <c r="A28" s="279"/>
      <c r="B28" s="277"/>
      <c r="C28" s="277"/>
      <c r="D28" s="183" t="str">
        <f>+'SegPACC OCI- IICuatrimestre'!E34</f>
        <v>F27</v>
      </c>
      <c r="E28" s="191">
        <f>+'SegPACC OCI- IICuatrimestre'!AK34</f>
        <v>0</v>
      </c>
      <c r="F28" s="269"/>
      <c r="G28" s="190" t="str">
        <f>+'SegPACC OCI- IICuatrimestre'!N34</f>
        <v>Subsecretaria General
(Equipo servicio a la ciudadanía)</v>
      </c>
    </row>
    <row r="29" spans="1:12" ht="22.5" x14ac:dyDescent="0.25">
      <c r="A29" s="279"/>
      <c r="B29" s="277"/>
      <c r="C29" s="277"/>
      <c r="D29" s="183" t="str">
        <f>+'SegPACC OCI- IICuatrimestre'!E35</f>
        <v>F28</v>
      </c>
      <c r="E29" s="191">
        <f>+'SegPACC OCI- IICuatrimestre'!AK35</f>
        <v>0.9</v>
      </c>
      <c r="F29" s="269"/>
      <c r="G29" s="190" t="str">
        <f>+'SegPACC OCI- IICuatrimestre'!N35</f>
        <v>Subsecretaria General
(Equipo servicio a la ciudadanía)</v>
      </c>
      <c r="J29" s="186"/>
      <c r="K29" s="187"/>
      <c r="L29" s="187"/>
    </row>
    <row r="30" spans="1:12" ht="22.5" x14ac:dyDescent="0.25">
      <c r="A30" s="279"/>
      <c r="B30" s="277"/>
      <c r="C30" s="277"/>
      <c r="D30" s="183" t="str">
        <f>+'SegPACC OCI- IICuatrimestre'!E36</f>
        <v>F29</v>
      </c>
      <c r="E30" s="191">
        <f>+'SegPACC OCI- IICuatrimestre'!AK36</f>
        <v>0.41</v>
      </c>
      <c r="F30" s="269"/>
      <c r="G30" s="190" t="str">
        <f>+'SegPACC OCI- IICuatrimestre'!N36</f>
        <v>Subsecretaria General
(Equipo servicio a la ciudadanía)</v>
      </c>
      <c r="L30" s="187"/>
    </row>
    <row r="31" spans="1:12" ht="22.5" x14ac:dyDescent="0.25">
      <c r="A31" s="279"/>
      <c r="B31" s="277"/>
      <c r="C31" s="277"/>
      <c r="D31" s="183" t="str">
        <f>+'SegPACC OCI- IICuatrimestre'!E37</f>
        <v>F30</v>
      </c>
      <c r="E31" s="191">
        <f>+'SegPACC OCI- IICuatrimestre'!AK37</f>
        <v>0.47</v>
      </c>
      <c r="F31" s="269"/>
      <c r="G31" s="190" t="str">
        <f>+'SegPACC OCI- IICuatrimestre'!N37</f>
        <v>Subsecretaria General
(Equipo servicio a la ciudadanía)</v>
      </c>
    </row>
    <row r="32" spans="1:12" x14ac:dyDescent="0.25">
      <c r="A32" s="279"/>
      <c r="B32" s="277"/>
      <c r="C32" s="277"/>
      <c r="D32" s="183" t="str">
        <f>+'SegPACC OCI- IICuatrimestre'!E38</f>
        <v>F31</v>
      </c>
      <c r="E32" s="191">
        <f>+'SegPACC OCI- IICuatrimestre'!AK38</f>
        <v>0.25</v>
      </c>
      <c r="F32" s="269"/>
      <c r="G32" s="190" t="str">
        <f>+'SegPACC OCI- IICuatrimestre'!N38</f>
        <v>Defensor del Ciudadano</v>
      </c>
      <c r="I32" s="186"/>
    </row>
    <row r="33" spans="1:9" x14ac:dyDescent="0.25">
      <c r="A33" s="276" t="s">
        <v>790</v>
      </c>
      <c r="B33" s="276" t="s">
        <v>796</v>
      </c>
      <c r="C33" s="276">
        <v>11</v>
      </c>
      <c r="D33" s="184" t="str">
        <f>+'SegPACC OCI- IICuatrimestre'!E39</f>
        <v>F32</v>
      </c>
      <c r="E33" s="189">
        <f>+'SegPACC OCI- IICuatrimestre'!AK39</f>
        <v>0.66</v>
      </c>
      <c r="F33" s="268">
        <f>+AVERAGE(E33:E43)</f>
        <v>0.35272727272727278</v>
      </c>
      <c r="G33" s="190" t="str">
        <f>+'SegPACC OCI- IICuatrimestre'!N39</f>
        <v>Dirección de Planeación y Sistemas de Información Ambiental</v>
      </c>
      <c r="I33" s="186"/>
    </row>
    <row r="34" spans="1:9" x14ac:dyDescent="0.25">
      <c r="A34" s="277"/>
      <c r="B34" s="277"/>
      <c r="C34" s="277"/>
      <c r="D34" s="184" t="str">
        <f>+'SegPACC OCI- IICuatrimestre'!E40</f>
        <v>F33</v>
      </c>
      <c r="E34" s="189">
        <f>+'SegPACC OCI- IICuatrimestre'!AK40</f>
        <v>0.5</v>
      </c>
      <c r="F34" s="268"/>
      <c r="G34" s="190" t="str">
        <f>+'SegPACC OCI- IICuatrimestre'!N40</f>
        <v>Dirección de Planeación y Sistemas de Información Ambiental</v>
      </c>
    </row>
    <row r="35" spans="1:9" x14ac:dyDescent="0.25">
      <c r="A35" s="277"/>
      <c r="B35" s="277"/>
      <c r="C35" s="277"/>
      <c r="D35" s="184" t="str">
        <f>+'SegPACC OCI- IICuatrimestre'!E41</f>
        <v>F34</v>
      </c>
      <c r="E35" s="189">
        <f>+'SegPACC OCI- IICuatrimestre'!AK41</f>
        <v>0</v>
      </c>
      <c r="F35" s="268"/>
      <c r="G35" s="190" t="str">
        <f>+'SegPACC OCI- IICuatrimestre'!N41</f>
        <v>Oficina de Control Interno</v>
      </c>
    </row>
    <row r="36" spans="1:9" ht="22.5" x14ac:dyDescent="0.25">
      <c r="A36" s="277"/>
      <c r="B36" s="277"/>
      <c r="C36" s="277"/>
      <c r="D36" s="184" t="str">
        <f>+'SegPACC OCI- IICuatrimestre'!E42</f>
        <v>F35</v>
      </c>
      <c r="E36" s="189">
        <f>+'SegPACC OCI- IICuatrimestre'!AK42</f>
        <v>0.57999999999999996</v>
      </c>
      <c r="F36" s="268"/>
      <c r="G36" s="190" t="str">
        <f>+'SegPACC OCI- IICuatrimestre'!N42</f>
        <v>Subsecretaria General
(Equipo servicio a la ciudadanía)</v>
      </c>
    </row>
    <row r="37" spans="1:9" ht="22.5" x14ac:dyDescent="0.25">
      <c r="A37" s="277"/>
      <c r="B37" s="277"/>
      <c r="C37" s="277"/>
      <c r="D37" s="184" t="str">
        <f>+'SegPACC OCI- IICuatrimestre'!E43</f>
        <v>F36</v>
      </c>
      <c r="E37" s="189">
        <f>+'SegPACC OCI- IICuatrimestre'!AK43</f>
        <v>0.2</v>
      </c>
      <c r="F37" s="268"/>
      <c r="G37" s="190" t="str">
        <f>+'SegPACC OCI- IICuatrimestre'!N43</f>
        <v>Dirección de Planeación y Sistemas de Información Ambiental
Dirección de Gestión Corporativa</v>
      </c>
    </row>
    <row r="38" spans="1:9" x14ac:dyDescent="0.25">
      <c r="A38" s="277"/>
      <c r="B38" s="277"/>
      <c r="C38" s="277"/>
      <c r="D38" s="184" t="str">
        <f>+'SegPACC OCI- IICuatrimestre'!E44</f>
        <v>F37</v>
      </c>
      <c r="E38" s="189">
        <f>+'SegPACC OCI- IICuatrimestre'!AK44</f>
        <v>0.2</v>
      </c>
      <c r="F38" s="268"/>
      <c r="G38" s="190" t="str">
        <f>+'SegPACC OCI- IICuatrimestre'!N44</f>
        <v>Dirección de Gestión Corporativa</v>
      </c>
    </row>
    <row r="39" spans="1:9" ht="45" x14ac:dyDescent="0.25">
      <c r="A39" s="277"/>
      <c r="B39" s="277"/>
      <c r="C39" s="277"/>
      <c r="D39" s="184" t="str">
        <f>+'SegPACC OCI- IICuatrimestre'!E45</f>
        <v>F38</v>
      </c>
      <c r="E39" s="189">
        <f>+'SegPACC OCI- IICuatrimestre'!AK45</f>
        <v>0</v>
      </c>
      <c r="F39" s="268"/>
      <c r="G39" s="190" t="str">
        <f>+'SegPACC OCI- IICuatrimestre'!N45</f>
        <v xml:space="preserve">Dirección de Planeación y Sistemas de Información Ambiental
Oficina Asesora de Comunicaciones
Subsecretaria General (Transparencia)
</v>
      </c>
    </row>
    <row r="40" spans="1:9" x14ac:dyDescent="0.25">
      <c r="A40" s="277"/>
      <c r="B40" s="277"/>
      <c r="C40" s="277"/>
      <c r="D40" s="184" t="str">
        <f>+'SegPACC OCI- IICuatrimestre'!E46</f>
        <v>F39</v>
      </c>
      <c r="E40" s="189">
        <f>+'SegPACC OCI- IICuatrimestre'!AK46</f>
        <v>0</v>
      </c>
      <c r="F40" s="268"/>
      <c r="G40" s="190" t="str">
        <f>+'SegPACC OCI- IICuatrimestre'!N46</f>
        <v>Subsecretaria General (Transparencia)</v>
      </c>
    </row>
    <row r="41" spans="1:9" ht="22.5" x14ac:dyDescent="0.25">
      <c r="A41" s="277"/>
      <c r="B41" s="277"/>
      <c r="C41" s="277"/>
      <c r="D41" s="184" t="str">
        <f>+'SegPACC OCI- IICuatrimestre'!E47</f>
        <v>F40</v>
      </c>
      <c r="E41" s="189">
        <f>+'SegPACC OCI- IICuatrimestre'!AK47</f>
        <v>0.75</v>
      </c>
      <c r="F41" s="268"/>
      <c r="G41" s="190" t="str">
        <f>+'SegPACC OCI- IICuatrimestre'!N47</f>
        <v>Dirección de Planeación y Sistemas de Información Ambiental
Oficina asesora de comunicaciones</v>
      </c>
    </row>
    <row r="42" spans="1:9" x14ac:dyDescent="0.25">
      <c r="A42" s="277"/>
      <c r="B42" s="277"/>
      <c r="C42" s="277"/>
      <c r="D42" s="184" t="str">
        <f>+'SegPACC OCI- IICuatrimestre'!E48</f>
        <v>F41</v>
      </c>
      <c r="E42" s="189">
        <f>+'SegPACC OCI- IICuatrimestre'!AK48</f>
        <v>0.33</v>
      </c>
      <c r="F42" s="268"/>
      <c r="G42" s="190" t="str">
        <f>+'SegPACC OCI- IICuatrimestre'!N48</f>
        <v>Subsecretaria General (Transparencia)</v>
      </c>
    </row>
    <row r="43" spans="1:9" ht="22.5" x14ac:dyDescent="0.25">
      <c r="A43" s="277"/>
      <c r="B43" s="277"/>
      <c r="C43" s="277"/>
      <c r="D43" s="184" t="str">
        <f>+'SegPACC OCI- IICuatrimestre'!E49</f>
        <v>F42</v>
      </c>
      <c r="E43" s="189">
        <f>+'SegPACC OCI- IICuatrimestre'!AK49</f>
        <v>0.66</v>
      </c>
      <c r="F43" s="268"/>
      <c r="G43" s="190" t="str">
        <f>+'SegPACC OCI- IICuatrimestre'!N49</f>
        <v>Dirección de Planeación y Sistemas de Información Ambiental
Oficina asesora de comunicaciones</v>
      </c>
    </row>
    <row r="44" spans="1:9" ht="22.5" x14ac:dyDescent="0.25">
      <c r="A44" s="276" t="s">
        <v>791</v>
      </c>
      <c r="B44" s="276" t="s">
        <v>797</v>
      </c>
      <c r="C44" s="276">
        <v>7</v>
      </c>
      <c r="D44" s="184" t="str">
        <f>+'SegPACC OCI- IICuatrimestre'!E50</f>
        <v>F43</v>
      </c>
      <c r="E44" s="191">
        <f>+'SegPACC OCI- IICuatrimestre'!AK50</f>
        <v>1</v>
      </c>
      <c r="F44" s="280">
        <f>+AVERAGE(E44:E50)</f>
        <v>0.31714285714285717</v>
      </c>
      <c r="G44" s="190" t="str">
        <f>+'SegPACC OCI- IICuatrimestre'!N50</f>
        <v>Gestores de Integridad
Comité Institucional de Gestión y Desempeño</v>
      </c>
    </row>
    <row r="45" spans="1:9" ht="22.5" x14ac:dyDescent="0.25">
      <c r="A45" s="277"/>
      <c r="B45" s="277"/>
      <c r="C45" s="277"/>
      <c r="D45" s="184" t="str">
        <f>+'SegPACC OCI- IICuatrimestre'!E51</f>
        <v>F44</v>
      </c>
      <c r="E45" s="191">
        <f>+'SegPACC OCI- IICuatrimestre'!AK51</f>
        <v>0.5</v>
      </c>
      <c r="F45" s="280"/>
      <c r="G45" s="190" t="str">
        <f>+'SegPACC OCI- IICuatrimestre'!N51</f>
        <v>Gestores de Integridad
Comité Institucional de Gestión y Desempeño</v>
      </c>
    </row>
    <row r="46" spans="1:9" x14ac:dyDescent="0.25">
      <c r="A46" s="277"/>
      <c r="B46" s="277"/>
      <c r="C46" s="277"/>
      <c r="D46" s="184" t="str">
        <f>+'SegPACC OCI- IICuatrimestre'!E52</f>
        <v>F45</v>
      </c>
      <c r="E46" s="191">
        <f>+'SegPACC OCI- IICuatrimestre'!AK52</f>
        <v>0</v>
      </c>
      <c r="F46" s="280"/>
      <c r="G46" s="190" t="str">
        <f>+'SegPACC OCI- IICuatrimestre'!N52</f>
        <v>Dirección de Gestión Corporativa</v>
      </c>
    </row>
    <row r="47" spans="1:9" x14ac:dyDescent="0.25">
      <c r="A47" s="277"/>
      <c r="B47" s="277"/>
      <c r="C47" s="277"/>
      <c r="D47" s="184" t="str">
        <f>+'SegPACC OCI- IICuatrimestre'!E53</f>
        <v>F46</v>
      </c>
      <c r="E47" s="191">
        <f>+'SegPACC OCI- IICuatrimestre'!AK53</f>
        <v>0</v>
      </c>
      <c r="F47" s="280"/>
      <c r="G47" s="190" t="str">
        <f>+'SegPACC OCI- IICuatrimestre'!N53</f>
        <v>Gestores de integridad</v>
      </c>
    </row>
    <row r="48" spans="1:9" x14ac:dyDescent="0.25">
      <c r="A48" s="277"/>
      <c r="B48" s="277"/>
      <c r="C48" s="277"/>
      <c r="D48" s="184" t="str">
        <f>+'SegPACC OCI- IICuatrimestre'!E54</f>
        <v>F47</v>
      </c>
      <c r="E48" s="191">
        <f>+'SegPACC OCI- IICuatrimestre'!AK54</f>
        <v>0</v>
      </c>
      <c r="F48" s="280"/>
      <c r="G48" s="190" t="str">
        <f>+'SegPACC OCI- IICuatrimestre'!N54</f>
        <v>Gestores de integridad</v>
      </c>
    </row>
    <row r="49" spans="1:7" ht="22.5" x14ac:dyDescent="0.25">
      <c r="A49" s="277"/>
      <c r="B49" s="277"/>
      <c r="C49" s="277"/>
      <c r="D49" s="184" t="str">
        <f>+'SegPACC OCI- IICuatrimestre'!E55</f>
        <v>F48</v>
      </c>
      <c r="E49" s="191">
        <f>+'SegPACC OCI- IICuatrimestre'!AK55</f>
        <v>0.39</v>
      </c>
      <c r="F49" s="280"/>
      <c r="G49" s="190" t="str">
        <f>+'SegPACC OCI- IICuatrimestre'!N55</f>
        <v>Gestores de Integridad
Comité Institucional de Gestión y Desempeño</v>
      </c>
    </row>
    <row r="50" spans="1:7" x14ac:dyDescent="0.25">
      <c r="A50" s="277"/>
      <c r="B50" s="277"/>
      <c r="C50" s="277"/>
      <c r="D50" s="184" t="str">
        <f>+'SegPACC OCI- IICuatrimestre'!E56</f>
        <v>F49</v>
      </c>
      <c r="E50" s="191">
        <f>+'SegPACC OCI- IICuatrimestre'!AK56</f>
        <v>0.33</v>
      </c>
      <c r="F50" s="280"/>
      <c r="G50" s="190" t="str">
        <f>+'SegPACC OCI- IICuatrimestre'!N56</f>
        <v>Oficina de Control Interno</v>
      </c>
    </row>
    <row r="51" spans="1:7" x14ac:dyDescent="0.25">
      <c r="A51" s="263" t="s">
        <v>801</v>
      </c>
      <c r="B51" s="263"/>
      <c r="C51" s="177">
        <f>SUM(C2:C50)</f>
        <v>49</v>
      </c>
      <c r="D51" s="177"/>
      <c r="E51" s="192">
        <f>+AVERAGE(E2:E50)</f>
        <v>0.4909693877551019</v>
      </c>
      <c r="F51" s="192">
        <f>+AVERAGE(F2:F50)</f>
        <v>0.47714181651681647</v>
      </c>
      <c r="G51" s="193"/>
    </row>
  </sheetData>
  <mergeCells count="25">
    <mergeCell ref="F33:F43"/>
    <mergeCell ref="B27:B32"/>
    <mergeCell ref="A27:A32"/>
    <mergeCell ref="C27:C32"/>
    <mergeCell ref="A51:B51"/>
    <mergeCell ref="C44:C50"/>
    <mergeCell ref="B44:B50"/>
    <mergeCell ref="A44:A50"/>
    <mergeCell ref="F44:F50"/>
    <mergeCell ref="C33:C43"/>
    <mergeCell ref="A2:A9"/>
    <mergeCell ref="A10:A13"/>
    <mergeCell ref="B10:B13"/>
    <mergeCell ref="C10:C13"/>
    <mergeCell ref="B33:B43"/>
    <mergeCell ref="A33:A43"/>
    <mergeCell ref="A14:A26"/>
    <mergeCell ref="B14:B26"/>
    <mergeCell ref="C14:C26"/>
    <mergeCell ref="F2:F9"/>
    <mergeCell ref="F10:F13"/>
    <mergeCell ref="F27:F32"/>
    <mergeCell ref="C2:C9"/>
    <mergeCell ref="B2:B9"/>
    <mergeCell ref="F14:F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AK263"/>
  <sheetViews>
    <sheetView view="pageBreakPreview" topLeftCell="C4" zoomScale="90" zoomScaleNormal="80" zoomScaleSheetLayoutView="90" workbookViewId="0">
      <pane xSplit="1" ySplit="4" topLeftCell="D8" activePane="bottomRight" state="frozen"/>
      <selection activeCell="C4" sqref="C4"/>
      <selection pane="topRight" activeCell="D4" sqref="D4"/>
      <selection pane="bottomLeft" activeCell="C8" sqref="C8"/>
      <selection pane="bottomRight" sqref="A1:B1"/>
    </sheetView>
  </sheetViews>
  <sheetFormatPr baseColWidth="10" defaultColWidth="11.42578125" defaultRowHeight="409.5" customHeight="1" x14ac:dyDescent="0.2"/>
  <cols>
    <col min="1" max="1" width="14.42578125" style="1" hidden="1" customWidth="1"/>
    <col min="2" max="2" width="15.42578125" style="1" hidden="1" customWidth="1"/>
    <col min="3" max="3" width="18.140625" style="1" customWidth="1"/>
    <col min="4" max="4" width="19.28515625" style="4" customWidth="1"/>
    <col min="5" max="5" width="12.5703125" style="3" customWidth="1"/>
    <col min="6" max="6" width="15.5703125" style="5" customWidth="1"/>
    <col min="7" max="7" width="23" style="6" customWidth="1"/>
    <col min="8" max="8" width="15.5703125" style="7" customWidth="1"/>
    <col min="9" max="9" width="17" style="7" customWidth="1"/>
    <col min="10" max="10" width="20.5703125" style="6" customWidth="1"/>
    <col min="11" max="13" width="7.85546875" style="2" customWidth="1"/>
    <col min="14" max="14" width="19.85546875" style="8" customWidth="1"/>
    <col min="15" max="15" width="49.7109375" style="1" hidden="1" customWidth="1"/>
    <col min="16" max="16" width="23.85546875" style="2" hidden="1" customWidth="1"/>
    <col min="17" max="17" width="70.7109375" style="1" hidden="1" customWidth="1"/>
    <col min="18" max="18" width="53.42578125" style="1" hidden="1" customWidth="1"/>
    <col min="19" max="19" width="47.140625" style="1" hidden="1" customWidth="1"/>
    <col min="20" max="20" width="34.42578125" style="3" hidden="1" customWidth="1"/>
    <col min="21" max="21" width="41.85546875" style="1" hidden="1" customWidth="1"/>
    <col min="22" max="22" width="40.5703125" style="3" hidden="1" customWidth="1"/>
    <col min="23" max="23" width="38.85546875" style="1" hidden="1" customWidth="1"/>
    <col min="24" max="24" width="15.85546875" style="3" hidden="1" customWidth="1"/>
    <col min="25" max="25" width="55.140625" style="157" hidden="1" customWidth="1"/>
    <col min="26" max="26" width="22" style="1" customWidth="1"/>
    <col min="27" max="27" width="19.42578125" style="1" customWidth="1"/>
    <col min="28" max="28" width="18.5703125" style="1" customWidth="1"/>
    <col min="29" max="29" width="18.140625" style="1" customWidth="1"/>
    <col min="30" max="30" width="15.7109375" style="1" customWidth="1"/>
    <col min="31" max="31" width="18.28515625" style="1" customWidth="1"/>
    <col min="32" max="32" width="18.7109375" style="1" customWidth="1"/>
    <col min="33" max="33" width="16.85546875" style="1" customWidth="1"/>
    <col min="34" max="34" width="17.5703125" style="1" customWidth="1"/>
    <col min="35" max="35" width="15.140625" style="172" customWidth="1"/>
    <col min="36" max="36" width="84" style="1" customWidth="1"/>
    <col min="37" max="37" width="15.42578125" style="1" customWidth="1"/>
    <col min="38" max="16384" width="11.42578125" style="1"/>
  </cols>
  <sheetData>
    <row r="1" spans="1:37" ht="126" customHeight="1" x14ac:dyDescent="0.2">
      <c r="A1" s="313"/>
      <c r="B1" s="313"/>
      <c r="C1" s="314" t="s">
        <v>0</v>
      </c>
      <c r="D1" s="314"/>
      <c r="E1" s="314"/>
      <c r="F1" s="314"/>
      <c r="G1" s="314"/>
      <c r="H1" s="314"/>
      <c r="I1" s="314"/>
      <c r="J1" s="314"/>
      <c r="K1" s="314"/>
      <c r="L1" s="314"/>
      <c r="M1" s="314"/>
      <c r="N1" s="314"/>
    </row>
    <row r="2" spans="1:37" ht="16.5" customHeight="1" x14ac:dyDescent="0.2"/>
    <row r="3" spans="1:37" ht="177" customHeight="1" thickBot="1" x14ac:dyDescent="0.25">
      <c r="A3" s="315" t="s">
        <v>616</v>
      </c>
      <c r="B3" s="315"/>
      <c r="C3" s="315"/>
      <c r="D3" s="315"/>
      <c r="E3" s="315"/>
      <c r="F3" s="315"/>
      <c r="G3" s="315"/>
      <c r="H3" s="315"/>
      <c r="I3" s="315"/>
      <c r="J3" s="315"/>
      <c r="K3" s="315"/>
      <c r="L3" s="315"/>
      <c r="M3" s="315"/>
      <c r="N3" s="315"/>
    </row>
    <row r="4" spans="1:37" ht="111" hidden="1" customHeight="1" thickTop="1" thickBot="1" x14ac:dyDescent="0.25">
      <c r="A4" s="316" t="s">
        <v>1</v>
      </c>
      <c r="B4" s="317"/>
      <c r="C4" s="317"/>
      <c r="D4" s="317"/>
      <c r="E4" s="317"/>
      <c r="F4" s="317"/>
      <c r="G4" s="317"/>
      <c r="H4" s="317"/>
      <c r="I4" s="317"/>
      <c r="J4" s="317"/>
      <c r="K4" s="317"/>
      <c r="L4" s="317"/>
      <c r="M4" s="317"/>
      <c r="N4" s="318"/>
      <c r="Y4" s="1"/>
    </row>
    <row r="5" spans="1:37" ht="16.5" hidden="1" customHeight="1" thickBot="1" x14ac:dyDescent="0.25">
      <c r="Y5" s="1"/>
    </row>
    <row r="6" spans="1:37" ht="79.5" customHeight="1" thickBot="1" x14ac:dyDescent="0.25">
      <c r="A6" s="319" t="s">
        <v>2</v>
      </c>
      <c r="B6" s="299" t="s">
        <v>3</v>
      </c>
      <c r="C6" s="299" t="s">
        <v>4</v>
      </c>
      <c r="D6" s="299" t="s">
        <v>877</v>
      </c>
      <c r="E6" s="321" t="s">
        <v>5</v>
      </c>
      <c r="F6" s="299" t="s">
        <v>6</v>
      </c>
      <c r="G6" s="299" t="s">
        <v>7</v>
      </c>
      <c r="H6" s="299" t="s">
        <v>8</v>
      </c>
      <c r="I6" s="299" t="s">
        <v>9</v>
      </c>
      <c r="J6" s="299" t="s">
        <v>10</v>
      </c>
      <c r="K6" s="303" t="s">
        <v>11</v>
      </c>
      <c r="L6" s="304"/>
      <c r="M6" s="305"/>
      <c r="N6" s="303" t="s">
        <v>12</v>
      </c>
      <c r="O6" s="323" t="s">
        <v>13</v>
      </c>
      <c r="P6" s="324"/>
      <c r="Q6" s="325"/>
      <c r="R6" s="326" t="s">
        <v>14</v>
      </c>
      <c r="S6" s="327"/>
      <c r="T6" s="328"/>
      <c r="U6" s="329" t="s">
        <v>15</v>
      </c>
      <c r="V6" s="330"/>
      <c r="W6" s="331"/>
      <c r="X6" s="297" t="s">
        <v>16</v>
      </c>
      <c r="Y6" s="298"/>
      <c r="Z6" s="307" t="s">
        <v>635</v>
      </c>
      <c r="AA6" s="308"/>
      <c r="AB6" s="309"/>
      <c r="AC6" s="310" t="s">
        <v>636</v>
      </c>
      <c r="AD6" s="311"/>
      <c r="AE6" s="312"/>
      <c r="AF6" s="281" t="s">
        <v>1228</v>
      </c>
      <c r="AG6" s="281"/>
      <c r="AH6" s="281"/>
      <c r="AI6" s="297" t="s">
        <v>773</v>
      </c>
      <c r="AJ6" s="298"/>
      <c r="AK6" s="175"/>
    </row>
    <row r="7" spans="1:37" ht="52.5" customHeight="1" thickBot="1" x14ac:dyDescent="0.25">
      <c r="A7" s="320"/>
      <c r="B7" s="301"/>
      <c r="C7" s="301"/>
      <c r="D7" s="301"/>
      <c r="E7" s="322"/>
      <c r="F7" s="301"/>
      <c r="G7" s="300"/>
      <c r="H7" s="301"/>
      <c r="I7" s="302"/>
      <c r="J7" s="302"/>
      <c r="K7" s="9" t="s">
        <v>17</v>
      </c>
      <c r="L7" s="10" t="s">
        <v>18</v>
      </c>
      <c r="M7" s="11" t="s">
        <v>19</v>
      </c>
      <c r="N7" s="306"/>
      <c r="O7" s="12" t="s">
        <v>20</v>
      </c>
      <c r="P7" s="12" t="s">
        <v>21</v>
      </c>
      <c r="Q7" s="13" t="s">
        <v>22</v>
      </c>
      <c r="R7" s="14" t="s">
        <v>23</v>
      </c>
      <c r="S7" s="15" t="s">
        <v>22</v>
      </c>
      <c r="T7" s="16" t="s">
        <v>24</v>
      </c>
      <c r="U7" s="12" t="s">
        <v>20</v>
      </c>
      <c r="V7" s="12" t="s">
        <v>21</v>
      </c>
      <c r="W7" s="17" t="s">
        <v>22</v>
      </c>
      <c r="X7" s="173" t="s">
        <v>25</v>
      </c>
      <c r="Y7" s="174" t="s">
        <v>23</v>
      </c>
      <c r="Z7" s="115" t="s">
        <v>20</v>
      </c>
      <c r="AA7" s="116" t="s">
        <v>21</v>
      </c>
      <c r="AB7" s="117" t="s">
        <v>22</v>
      </c>
      <c r="AC7" s="118" t="s">
        <v>23</v>
      </c>
      <c r="AD7" s="119" t="s">
        <v>22</v>
      </c>
      <c r="AE7" s="137" t="s">
        <v>24</v>
      </c>
      <c r="AF7" s="144" t="s">
        <v>20</v>
      </c>
      <c r="AG7" s="144" t="s">
        <v>21</v>
      </c>
      <c r="AH7" s="144" t="s">
        <v>22</v>
      </c>
      <c r="AI7" s="173" t="s">
        <v>774</v>
      </c>
      <c r="AJ7" s="174" t="s">
        <v>23</v>
      </c>
      <c r="AK7" s="173" t="s">
        <v>872</v>
      </c>
    </row>
    <row r="8" spans="1:37" ht="180" customHeight="1" x14ac:dyDescent="0.2">
      <c r="A8" s="287" t="s">
        <v>26</v>
      </c>
      <c r="B8" s="287" t="s">
        <v>27</v>
      </c>
      <c r="C8" s="18" t="s">
        <v>28</v>
      </c>
      <c r="D8" s="19" t="s">
        <v>29</v>
      </c>
      <c r="E8" s="20" t="s">
        <v>30</v>
      </c>
      <c r="F8" s="21" t="s">
        <v>31</v>
      </c>
      <c r="G8" s="21" t="s">
        <v>32</v>
      </c>
      <c r="H8" s="22" t="s">
        <v>33</v>
      </c>
      <c r="I8" s="20" t="s">
        <v>34</v>
      </c>
      <c r="J8" s="21" t="s">
        <v>35</v>
      </c>
      <c r="K8" s="20"/>
      <c r="L8" s="20"/>
      <c r="M8" s="20" t="s">
        <v>36</v>
      </c>
      <c r="N8" s="23" t="s">
        <v>37</v>
      </c>
      <c r="O8" s="24" t="s">
        <v>38</v>
      </c>
      <c r="P8" s="25" t="s">
        <v>38</v>
      </c>
      <c r="Q8" s="26" t="s">
        <v>38</v>
      </c>
      <c r="R8" s="27" t="s">
        <v>38</v>
      </c>
      <c r="S8" s="28" t="s">
        <v>38</v>
      </c>
      <c r="T8" s="29" t="s">
        <v>38</v>
      </c>
      <c r="U8" s="30" t="s">
        <v>38</v>
      </c>
      <c r="V8" s="31" t="s">
        <v>39</v>
      </c>
      <c r="W8" s="32" t="s">
        <v>39</v>
      </c>
      <c r="X8" s="33" t="s">
        <v>40</v>
      </c>
      <c r="Y8" s="34" t="s">
        <v>41</v>
      </c>
      <c r="Z8" s="24" t="s">
        <v>38</v>
      </c>
      <c r="AA8" s="120" t="s">
        <v>38</v>
      </c>
      <c r="AB8" s="121" t="s">
        <v>38</v>
      </c>
      <c r="AC8" s="36" t="s">
        <v>38</v>
      </c>
      <c r="AD8" s="21" t="s">
        <v>38</v>
      </c>
      <c r="AE8" s="138" t="s">
        <v>38</v>
      </c>
      <c r="AF8" s="20" t="s">
        <v>871</v>
      </c>
      <c r="AG8" s="20" t="s">
        <v>268</v>
      </c>
      <c r="AH8" s="20" t="s">
        <v>268</v>
      </c>
      <c r="AI8" s="31" t="s">
        <v>836</v>
      </c>
      <c r="AJ8" s="70" t="s">
        <v>38</v>
      </c>
      <c r="AK8" s="52">
        <v>0</v>
      </c>
    </row>
    <row r="9" spans="1:37" ht="147" customHeight="1" x14ac:dyDescent="0.2">
      <c r="A9" s="288"/>
      <c r="B9" s="288"/>
      <c r="C9" s="18" t="s">
        <v>28</v>
      </c>
      <c r="D9" s="19" t="s">
        <v>29</v>
      </c>
      <c r="E9" s="20" t="s">
        <v>42</v>
      </c>
      <c r="F9" s="21" t="s">
        <v>43</v>
      </c>
      <c r="G9" s="35" t="s">
        <v>44</v>
      </c>
      <c r="H9" s="22" t="s">
        <v>45</v>
      </c>
      <c r="I9" s="20" t="s">
        <v>46</v>
      </c>
      <c r="J9" s="21" t="s">
        <v>47</v>
      </c>
      <c r="K9" s="20"/>
      <c r="L9" s="20"/>
      <c r="M9" s="2" t="s">
        <v>48</v>
      </c>
      <c r="N9" s="23" t="s">
        <v>49</v>
      </c>
      <c r="O9" s="36" t="s">
        <v>38</v>
      </c>
      <c r="P9" s="20" t="s">
        <v>38</v>
      </c>
      <c r="Q9" s="26" t="s">
        <v>38</v>
      </c>
      <c r="R9" s="37" t="s">
        <v>38</v>
      </c>
      <c r="S9" s="21" t="s">
        <v>38</v>
      </c>
      <c r="T9" s="29" t="s">
        <v>38</v>
      </c>
      <c r="U9" s="38" t="s">
        <v>38</v>
      </c>
      <c r="V9" s="31" t="s">
        <v>39</v>
      </c>
      <c r="W9" s="32" t="s">
        <v>39</v>
      </c>
      <c r="X9" s="33" t="s">
        <v>40</v>
      </c>
      <c r="Y9" s="34" t="s">
        <v>41</v>
      </c>
      <c r="Z9" s="36" t="s">
        <v>38</v>
      </c>
      <c r="AA9" s="77" t="s">
        <v>38</v>
      </c>
      <c r="AB9" s="122" t="s">
        <v>38</v>
      </c>
      <c r="AC9" s="36" t="s">
        <v>38</v>
      </c>
      <c r="AD9" s="21" t="s">
        <v>38</v>
      </c>
      <c r="AE9" s="138" t="s">
        <v>38</v>
      </c>
      <c r="AF9" s="20" t="s">
        <v>871</v>
      </c>
      <c r="AG9" s="20" t="s">
        <v>268</v>
      </c>
      <c r="AH9" s="20" t="s">
        <v>268</v>
      </c>
      <c r="AI9" s="31" t="s">
        <v>836</v>
      </c>
      <c r="AJ9" s="70" t="s">
        <v>38</v>
      </c>
      <c r="AK9" s="52">
        <v>0</v>
      </c>
    </row>
    <row r="10" spans="1:37" ht="252" x14ac:dyDescent="0.2">
      <c r="A10" s="288"/>
      <c r="B10" s="288"/>
      <c r="C10" s="18" t="s">
        <v>28</v>
      </c>
      <c r="D10" s="39" t="s">
        <v>29</v>
      </c>
      <c r="E10" s="20" t="s">
        <v>50</v>
      </c>
      <c r="F10" s="35" t="s">
        <v>51</v>
      </c>
      <c r="G10" s="35" t="s">
        <v>52</v>
      </c>
      <c r="H10" s="22" t="s">
        <v>53</v>
      </c>
      <c r="I10" s="22" t="s">
        <v>54</v>
      </c>
      <c r="J10" s="21" t="s">
        <v>55</v>
      </c>
      <c r="K10" s="22" t="s">
        <v>36</v>
      </c>
      <c r="L10" s="22"/>
      <c r="M10" s="22"/>
      <c r="N10" s="40" t="s">
        <v>56</v>
      </c>
      <c r="O10" s="36" t="s">
        <v>57</v>
      </c>
      <c r="P10" s="41">
        <v>1</v>
      </c>
      <c r="Q10" s="26" t="s">
        <v>58</v>
      </c>
      <c r="R10" s="36" t="s">
        <v>59</v>
      </c>
      <c r="S10" s="42" t="s">
        <v>60</v>
      </c>
      <c r="T10" s="29" t="s">
        <v>61</v>
      </c>
      <c r="U10" s="38" t="s">
        <v>62</v>
      </c>
      <c r="V10" s="43" t="s">
        <v>63</v>
      </c>
      <c r="W10" s="44" t="s">
        <v>64</v>
      </c>
      <c r="X10" s="33">
        <v>1</v>
      </c>
      <c r="Y10" s="34" t="s">
        <v>627</v>
      </c>
      <c r="Z10" s="36" t="s">
        <v>637</v>
      </c>
      <c r="AA10" s="77" t="s">
        <v>638</v>
      </c>
      <c r="AB10" s="122" t="s">
        <v>639</v>
      </c>
      <c r="AC10" s="36" t="s">
        <v>640</v>
      </c>
      <c r="AD10" s="36" t="s">
        <v>641</v>
      </c>
      <c r="AE10" s="122" t="s">
        <v>642</v>
      </c>
      <c r="AF10" s="20" t="s">
        <v>871</v>
      </c>
      <c r="AG10" s="20" t="s">
        <v>268</v>
      </c>
      <c r="AH10" s="20" t="s">
        <v>268</v>
      </c>
      <c r="AI10" s="31" t="s">
        <v>775</v>
      </c>
      <c r="AJ10" s="70" t="s">
        <v>834</v>
      </c>
      <c r="AK10" s="52">
        <v>1</v>
      </c>
    </row>
    <row r="11" spans="1:37" ht="269.25" customHeight="1" x14ac:dyDescent="0.2">
      <c r="A11" s="288"/>
      <c r="B11" s="288"/>
      <c r="C11" s="18" t="s">
        <v>28</v>
      </c>
      <c r="D11" s="19" t="s">
        <v>65</v>
      </c>
      <c r="E11" s="20" t="s">
        <v>66</v>
      </c>
      <c r="F11" s="21" t="s">
        <v>67</v>
      </c>
      <c r="G11" s="21" t="s">
        <v>68</v>
      </c>
      <c r="H11" s="22" t="s">
        <v>69</v>
      </c>
      <c r="I11" s="22" t="s">
        <v>70</v>
      </c>
      <c r="J11" s="21" t="s">
        <v>71</v>
      </c>
      <c r="K11" s="20" t="s">
        <v>36</v>
      </c>
      <c r="L11" s="20"/>
      <c r="M11" s="20"/>
      <c r="N11" s="23" t="s">
        <v>72</v>
      </c>
      <c r="O11" s="36" t="s">
        <v>73</v>
      </c>
      <c r="P11" s="22" t="s">
        <v>74</v>
      </c>
      <c r="Q11" s="26" t="s">
        <v>75</v>
      </c>
      <c r="R11" s="37" t="s">
        <v>76</v>
      </c>
      <c r="S11" s="21" t="s">
        <v>77</v>
      </c>
      <c r="T11" s="29" t="s">
        <v>61</v>
      </c>
      <c r="U11" s="45" t="s">
        <v>78</v>
      </c>
      <c r="V11" s="31" t="s">
        <v>39</v>
      </c>
      <c r="W11" s="32" t="s">
        <v>39</v>
      </c>
      <c r="X11" s="33">
        <v>1</v>
      </c>
      <c r="Y11" s="34" t="s">
        <v>79</v>
      </c>
      <c r="Z11" s="95" t="s">
        <v>643</v>
      </c>
      <c r="AA11" s="41">
        <v>1</v>
      </c>
      <c r="AB11" s="26" t="s">
        <v>644</v>
      </c>
      <c r="AC11" s="28" t="s">
        <v>645</v>
      </c>
      <c r="AD11" s="28" t="s">
        <v>644</v>
      </c>
      <c r="AE11" s="139" t="s">
        <v>61</v>
      </c>
      <c r="AF11" s="20" t="s">
        <v>871</v>
      </c>
      <c r="AG11" s="20" t="s">
        <v>268</v>
      </c>
      <c r="AH11" s="20" t="s">
        <v>268</v>
      </c>
      <c r="AI11" s="31" t="s">
        <v>775</v>
      </c>
      <c r="AJ11" s="70" t="s">
        <v>835</v>
      </c>
      <c r="AK11" s="52">
        <v>1</v>
      </c>
    </row>
    <row r="12" spans="1:37" ht="252" x14ac:dyDescent="0.2">
      <c r="A12" s="288"/>
      <c r="B12" s="288"/>
      <c r="C12" s="18" t="s">
        <v>28</v>
      </c>
      <c r="D12" s="19" t="s">
        <v>65</v>
      </c>
      <c r="E12" s="20" t="s">
        <v>80</v>
      </c>
      <c r="F12" s="21" t="s">
        <v>81</v>
      </c>
      <c r="G12" s="21" t="s">
        <v>82</v>
      </c>
      <c r="H12" s="20" t="s">
        <v>83</v>
      </c>
      <c r="I12" s="20" t="s">
        <v>84</v>
      </c>
      <c r="J12" s="21" t="s">
        <v>85</v>
      </c>
      <c r="K12" s="20"/>
      <c r="L12" s="20" t="s">
        <v>36</v>
      </c>
      <c r="M12" s="20" t="s">
        <v>36</v>
      </c>
      <c r="N12" s="23" t="s">
        <v>86</v>
      </c>
      <c r="O12" s="36" t="s">
        <v>87</v>
      </c>
      <c r="P12" s="20" t="s">
        <v>87</v>
      </c>
      <c r="Q12" s="26" t="s">
        <v>87</v>
      </c>
      <c r="R12" s="37" t="s">
        <v>87</v>
      </c>
      <c r="S12" s="21" t="s">
        <v>87</v>
      </c>
      <c r="T12" s="29" t="s">
        <v>87</v>
      </c>
      <c r="U12" s="38" t="s">
        <v>87</v>
      </c>
      <c r="V12" s="31" t="s">
        <v>39</v>
      </c>
      <c r="W12" s="32" t="s">
        <v>39</v>
      </c>
      <c r="X12" s="33" t="s">
        <v>40</v>
      </c>
      <c r="Y12" s="34" t="s">
        <v>88</v>
      </c>
      <c r="Z12" s="36" t="s">
        <v>646</v>
      </c>
      <c r="AA12" s="20"/>
      <c r="AB12" s="26"/>
      <c r="AC12" s="21" t="s">
        <v>647</v>
      </c>
      <c r="AD12" s="21" t="s">
        <v>648</v>
      </c>
      <c r="AE12" s="138" t="s">
        <v>154</v>
      </c>
      <c r="AF12" s="20" t="s">
        <v>871</v>
      </c>
      <c r="AG12" s="20" t="s">
        <v>268</v>
      </c>
      <c r="AH12" s="20" t="s">
        <v>268</v>
      </c>
      <c r="AI12" s="31" t="s">
        <v>776</v>
      </c>
      <c r="AJ12" s="70" t="s">
        <v>839</v>
      </c>
      <c r="AK12" s="52">
        <v>0</v>
      </c>
    </row>
    <row r="13" spans="1:37" ht="409.6" customHeight="1" x14ac:dyDescent="0.2">
      <c r="A13" s="288"/>
      <c r="B13" s="288"/>
      <c r="C13" s="18" t="s">
        <v>28</v>
      </c>
      <c r="D13" s="39" t="s">
        <v>65</v>
      </c>
      <c r="E13" s="20" t="s">
        <v>89</v>
      </c>
      <c r="F13" s="35" t="s">
        <v>90</v>
      </c>
      <c r="G13" s="35" t="s">
        <v>91</v>
      </c>
      <c r="H13" s="22" t="s">
        <v>92</v>
      </c>
      <c r="I13" s="22" t="s">
        <v>93</v>
      </c>
      <c r="J13" s="21" t="s">
        <v>94</v>
      </c>
      <c r="K13" s="22" t="s">
        <v>36</v>
      </c>
      <c r="L13" s="22" t="s">
        <v>36</v>
      </c>
      <c r="M13" s="22" t="s">
        <v>36</v>
      </c>
      <c r="N13" s="23" t="s">
        <v>95</v>
      </c>
      <c r="O13" s="36" t="s">
        <v>96</v>
      </c>
      <c r="P13" s="41">
        <v>0.1</v>
      </c>
      <c r="Q13" s="26" t="s">
        <v>97</v>
      </c>
      <c r="R13" s="37" t="s">
        <v>98</v>
      </c>
      <c r="S13" s="46" t="s">
        <v>99</v>
      </c>
      <c r="T13" s="47" t="s">
        <v>100</v>
      </c>
      <c r="U13" s="48" t="s">
        <v>101</v>
      </c>
      <c r="V13" s="49">
        <v>0.33</v>
      </c>
      <c r="W13" s="50" t="s">
        <v>102</v>
      </c>
      <c r="X13" s="33">
        <v>0.33</v>
      </c>
      <c r="Y13" s="34" t="s">
        <v>617</v>
      </c>
      <c r="Z13" s="21" t="s">
        <v>649</v>
      </c>
      <c r="AA13" s="41">
        <v>0.5</v>
      </c>
      <c r="AB13" s="21" t="s">
        <v>650</v>
      </c>
      <c r="AC13" s="21" t="s">
        <v>651</v>
      </c>
      <c r="AD13" s="46" t="s">
        <v>652</v>
      </c>
      <c r="AE13" s="140" t="s">
        <v>653</v>
      </c>
      <c r="AF13" s="20" t="s">
        <v>871</v>
      </c>
      <c r="AG13" s="20" t="s">
        <v>268</v>
      </c>
      <c r="AH13" s="20" t="s">
        <v>268</v>
      </c>
      <c r="AI13" s="49" t="s">
        <v>777</v>
      </c>
      <c r="AJ13" s="70" t="s">
        <v>873</v>
      </c>
      <c r="AK13" s="52">
        <v>0.49</v>
      </c>
    </row>
    <row r="14" spans="1:37" x14ac:dyDescent="0.2">
      <c r="A14" s="288"/>
      <c r="B14" s="288"/>
      <c r="C14" s="18" t="s">
        <v>28</v>
      </c>
      <c r="D14" s="19" t="s">
        <v>103</v>
      </c>
      <c r="E14" s="20" t="s">
        <v>104</v>
      </c>
      <c r="F14" s="21" t="s">
        <v>105</v>
      </c>
      <c r="G14" s="35" t="s">
        <v>106</v>
      </c>
      <c r="H14" s="22" t="s">
        <v>107</v>
      </c>
      <c r="I14" s="22" t="s">
        <v>108</v>
      </c>
      <c r="J14" s="21" t="s">
        <v>109</v>
      </c>
      <c r="K14" s="22" t="s">
        <v>36</v>
      </c>
      <c r="L14" s="22" t="s">
        <v>36</v>
      </c>
      <c r="M14" s="22" t="s">
        <v>36</v>
      </c>
      <c r="N14" s="23" t="s">
        <v>110</v>
      </c>
      <c r="O14" s="36" t="s">
        <v>111</v>
      </c>
      <c r="P14" s="41">
        <v>0.33</v>
      </c>
      <c r="Q14" s="26" t="s">
        <v>112</v>
      </c>
      <c r="R14" s="37" t="s">
        <v>113</v>
      </c>
      <c r="S14" s="51" t="s">
        <v>114</v>
      </c>
      <c r="T14" s="47" t="s">
        <v>100</v>
      </c>
      <c r="U14" s="48" t="s">
        <v>115</v>
      </c>
      <c r="V14" s="52">
        <v>0.33</v>
      </c>
      <c r="W14" s="50" t="s">
        <v>116</v>
      </c>
      <c r="X14" s="33">
        <v>0.33</v>
      </c>
      <c r="Y14" s="34" t="s">
        <v>618</v>
      </c>
      <c r="Z14" s="21" t="s">
        <v>654</v>
      </c>
      <c r="AA14" s="41">
        <v>0.4</v>
      </c>
      <c r="AB14" s="21" t="s">
        <v>655</v>
      </c>
      <c r="AC14" s="21" t="s">
        <v>656</v>
      </c>
      <c r="AD14" s="51" t="s">
        <v>657</v>
      </c>
      <c r="AE14" s="140" t="s">
        <v>658</v>
      </c>
      <c r="AF14" s="20" t="s">
        <v>871</v>
      </c>
      <c r="AG14" s="20" t="s">
        <v>268</v>
      </c>
      <c r="AH14" s="20" t="s">
        <v>268</v>
      </c>
      <c r="AI14" s="49" t="s">
        <v>775</v>
      </c>
      <c r="AJ14" s="70" t="s">
        <v>838</v>
      </c>
      <c r="AK14" s="52">
        <v>0.66</v>
      </c>
    </row>
    <row r="15" spans="1:37" s="54" customFormat="1" x14ac:dyDescent="0.2">
      <c r="A15" s="289"/>
      <c r="B15" s="289"/>
      <c r="C15" s="53" t="s">
        <v>28</v>
      </c>
      <c r="D15" s="39" t="s">
        <v>103</v>
      </c>
      <c r="E15" s="22" t="s">
        <v>117</v>
      </c>
      <c r="F15" s="35" t="s">
        <v>118</v>
      </c>
      <c r="G15" s="35" t="s">
        <v>119</v>
      </c>
      <c r="H15" s="22" t="s">
        <v>120</v>
      </c>
      <c r="I15" s="22" t="s">
        <v>121</v>
      </c>
      <c r="J15" s="35" t="s">
        <v>122</v>
      </c>
      <c r="K15" s="22" t="s">
        <v>36</v>
      </c>
      <c r="L15" s="22" t="s">
        <v>36</v>
      </c>
      <c r="M15" s="22" t="s">
        <v>36</v>
      </c>
      <c r="N15" s="40" t="s">
        <v>123</v>
      </c>
      <c r="O15" s="36" t="s">
        <v>124</v>
      </c>
      <c r="P15" s="20" t="s">
        <v>124</v>
      </c>
      <c r="Q15" s="26" t="s">
        <v>124</v>
      </c>
      <c r="R15" s="37" t="s">
        <v>124</v>
      </c>
      <c r="S15" s="21" t="s">
        <v>124</v>
      </c>
      <c r="T15" s="29" t="s">
        <v>124</v>
      </c>
      <c r="U15" s="45" t="s">
        <v>125</v>
      </c>
      <c r="V15" s="49">
        <v>0.33</v>
      </c>
      <c r="W15" s="50" t="s">
        <v>126</v>
      </c>
      <c r="X15" s="33">
        <v>0.33</v>
      </c>
      <c r="Y15" s="34" t="s">
        <v>619</v>
      </c>
      <c r="Z15" s="21" t="s">
        <v>659</v>
      </c>
      <c r="AA15" s="65">
        <f>+(1/3)</f>
        <v>0.33333333333333331</v>
      </c>
      <c r="AB15" s="21" t="s">
        <v>660</v>
      </c>
      <c r="AC15" s="21" t="s">
        <v>661</v>
      </c>
      <c r="AD15" s="123" t="s">
        <v>662</v>
      </c>
      <c r="AE15" s="138" t="s">
        <v>663</v>
      </c>
      <c r="AF15" s="20" t="s">
        <v>871</v>
      </c>
      <c r="AG15" s="20" t="s">
        <v>268</v>
      </c>
      <c r="AH15" s="20" t="s">
        <v>268</v>
      </c>
      <c r="AI15" s="31" t="s">
        <v>775</v>
      </c>
      <c r="AJ15" s="70" t="s">
        <v>837</v>
      </c>
      <c r="AK15" s="52">
        <v>0.66</v>
      </c>
    </row>
    <row r="16" spans="1:37" ht="211.5" customHeight="1" x14ac:dyDescent="0.2">
      <c r="A16" s="286"/>
      <c r="B16" s="295"/>
      <c r="C16" s="18" t="s">
        <v>127</v>
      </c>
      <c r="D16" s="55" t="s">
        <v>128</v>
      </c>
      <c r="E16" s="20" t="s">
        <v>129</v>
      </c>
      <c r="F16" s="21" t="s">
        <v>130</v>
      </c>
      <c r="G16" s="21" t="s">
        <v>131</v>
      </c>
      <c r="H16" s="20" t="s">
        <v>132</v>
      </c>
      <c r="I16" s="22" t="s">
        <v>133</v>
      </c>
      <c r="J16" s="21" t="s">
        <v>134</v>
      </c>
      <c r="K16" s="56" t="s">
        <v>36</v>
      </c>
      <c r="L16" s="56"/>
      <c r="M16" s="57"/>
      <c r="N16" s="23" t="s">
        <v>135</v>
      </c>
      <c r="O16" s="36" t="s">
        <v>136</v>
      </c>
      <c r="P16" s="41">
        <v>0.5</v>
      </c>
      <c r="Q16" s="58" t="s">
        <v>137</v>
      </c>
      <c r="R16" s="37" t="s">
        <v>138</v>
      </c>
      <c r="S16" s="46" t="s">
        <v>139</v>
      </c>
      <c r="T16" s="29" t="s">
        <v>140</v>
      </c>
      <c r="U16" s="38" t="s">
        <v>136</v>
      </c>
      <c r="V16" s="59">
        <v>0.5</v>
      </c>
      <c r="W16" s="60" t="s">
        <v>137</v>
      </c>
      <c r="X16" s="33">
        <v>0.5</v>
      </c>
      <c r="Y16" s="34" t="s">
        <v>141</v>
      </c>
      <c r="Z16" s="36" t="s">
        <v>664</v>
      </c>
      <c r="AA16" s="41">
        <v>0.5</v>
      </c>
      <c r="AB16" s="58" t="s">
        <v>665</v>
      </c>
      <c r="AC16" s="21" t="s">
        <v>666</v>
      </c>
      <c r="AD16" s="124" t="s">
        <v>667</v>
      </c>
      <c r="AE16" s="138" t="s">
        <v>61</v>
      </c>
      <c r="AF16" s="20" t="s">
        <v>871</v>
      </c>
      <c r="AG16" s="20" t="s">
        <v>268</v>
      </c>
      <c r="AH16" s="20" t="s">
        <v>268</v>
      </c>
      <c r="AI16" s="31" t="s">
        <v>777</v>
      </c>
      <c r="AJ16" s="70" t="s">
        <v>879</v>
      </c>
      <c r="AK16" s="52">
        <v>0.7</v>
      </c>
    </row>
    <row r="17" spans="1:37" ht="276" x14ac:dyDescent="0.2">
      <c r="A17" s="286"/>
      <c r="B17" s="295"/>
      <c r="C17" s="18" t="s">
        <v>127</v>
      </c>
      <c r="D17" s="55" t="s">
        <v>142</v>
      </c>
      <c r="E17" s="20" t="s">
        <v>143</v>
      </c>
      <c r="F17" s="21" t="s">
        <v>144</v>
      </c>
      <c r="G17" s="21" t="s">
        <v>145</v>
      </c>
      <c r="H17" s="22" t="s">
        <v>146</v>
      </c>
      <c r="I17" s="22" t="s">
        <v>147</v>
      </c>
      <c r="J17" s="21" t="s">
        <v>148</v>
      </c>
      <c r="K17" s="56" t="s">
        <v>36</v>
      </c>
      <c r="L17" s="56"/>
      <c r="M17" s="57"/>
      <c r="N17" s="23" t="s">
        <v>149</v>
      </c>
      <c r="O17" s="36" t="s">
        <v>150</v>
      </c>
      <c r="P17" s="41"/>
      <c r="Q17" s="58" t="s">
        <v>151</v>
      </c>
      <c r="R17" s="37" t="s">
        <v>152</v>
      </c>
      <c r="S17" s="42" t="s">
        <v>153</v>
      </c>
      <c r="T17" s="47" t="s">
        <v>154</v>
      </c>
      <c r="U17" s="38" t="s">
        <v>150</v>
      </c>
      <c r="V17" s="59"/>
      <c r="W17" s="60" t="s">
        <v>151</v>
      </c>
      <c r="X17" s="33">
        <v>0</v>
      </c>
      <c r="Y17" s="34" t="s">
        <v>155</v>
      </c>
      <c r="Z17" s="36" t="s">
        <v>668</v>
      </c>
      <c r="AA17" s="41">
        <v>1</v>
      </c>
      <c r="AB17" s="58" t="s">
        <v>665</v>
      </c>
      <c r="AC17" s="125" t="s">
        <v>669</v>
      </c>
      <c r="AD17" s="124" t="s">
        <v>670</v>
      </c>
      <c r="AE17" s="138" t="s">
        <v>61</v>
      </c>
      <c r="AF17" s="20" t="s">
        <v>871</v>
      </c>
      <c r="AG17" s="20" t="s">
        <v>268</v>
      </c>
      <c r="AH17" s="20" t="s">
        <v>268</v>
      </c>
      <c r="AI17" s="31" t="s">
        <v>777</v>
      </c>
      <c r="AJ17" s="70" t="s">
        <v>879</v>
      </c>
      <c r="AK17" s="52">
        <v>0.7</v>
      </c>
    </row>
    <row r="18" spans="1:37" ht="372" x14ac:dyDescent="0.2">
      <c r="A18" s="286"/>
      <c r="B18" s="295"/>
      <c r="C18" s="18" t="s">
        <v>127</v>
      </c>
      <c r="D18" s="61" t="s">
        <v>156</v>
      </c>
      <c r="E18" s="20" t="s">
        <v>157</v>
      </c>
      <c r="F18" s="35" t="s">
        <v>158</v>
      </c>
      <c r="G18" s="35" t="s">
        <v>159</v>
      </c>
      <c r="H18" s="22" t="s">
        <v>160</v>
      </c>
      <c r="I18" s="22" t="s">
        <v>161</v>
      </c>
      <c r="J18" s="35" t="s">
        <v>162</v>
      </c>
      <c r="K18" s="62"/>
      <c r="L18" s="62" t="s">
        <v>36</v>
      </c>
      <c r="M18" s="62" t="s">
        <v>36</v>
      </c>
      <c r="N18" s="40" t="s">
        <v>163</v>
      </c>
      <c r="O18" s="36" t="s">
        <v>87</v>
      </c>
      <c r="P18" s="20" t="s">
        <v>87</v>
      </c>
      <c r="Q18" s="26" t="s">
        <v>87</v>
      </c>
      <c r="R18" s="37" t="s">
        <v>87</v>
      </c>
      <c r="S18" s="21" t="s">
        <v>87</v>
      </c>
      <c r="T18" s="29" t="s">
        <v>87</v>
      </c>
      <c r="U18" s="30" t="s">
        <v>87</v>
      </c>
      <c r="V18" s="63" t="s">
        <v>39</v>
      </c>
      <c r="W18" s="64" t="s">
        <v>39</v>
      </c>
      <c r="X18" s="33" t="s">
        <v>40</v>
      </c>
      <c r="Y18" s="30" t="s">
        <v>87</v>
      </c>
      <c r="Z18" s="36" t="s">
        <v>671</v>
      </c>
      <c r="AA18" s="20" t="s">
        <v>39</v>
      </c>
      <c r="AB18" s="26" t="s">
        <v>39</v>
      </c>
      <c r="AC18" s="21" t="s">
        <v>672</v>
      </c>
      <c r="AD18" s="124" t="s">
        <v>673</v>
      </c>
      <c r="AE18" s="140" t="s">
        <v>476</v>
      </c>
      <c r="AF18" s="20" t="s">
        <v>871</v>
      </c>
      <c r="AG18" s="20" t="s">
        <v>268</v>
      </c>
      <c r="AH18" s="20" t="s">
        <v>268</v>
      </c>
      <c r="AI18" s="49" t="s">
        <v>776</v>
      </c>
      <c r="AJ18" s="70" t="s">
        <v>832</v>
      </c>
      <c r="AK18" s="52">
        <v>0</v>
      </c>
    </row>
    <row r="19" spans="1:37" ht="409.6" customHeight="1" x14ac:dyDescent="0.2">
      <c r="A19" s="286"/>
      <c r="B19" s="295"/>
      <c r="C19" s="18" t="s">
        <v>127</v>
      </c>
      <c r="D19" s="61" t="s">
        <v>156</v>
      </c>
      <c r="E19" s="20" t="s">
        <v>164</v>
      </c>
      <c r="F19" s="35" t="s">
        <v>165</v>
      </c>
      <c r="G19" s="35" t="s">
        <v>166</v>
      </c>
      <c r="H19" s="22" t="s">
        <v>167</v>
      </c>
      <c r="I19" s="22" t="s">
        <v>168</v>
      </c>
      <c r="J19" s="35" t="s">
        <v>169</v>
      </c>
      <c r="K19" s="62"/>
      <c r="L19" s="62" t="s">
        <v>36</v>
      </c>
      <c r="M19" s="62" t="s">
        <v>36</v>
      </c>
      <c r="N19" s="40" t="s">
        <v>170</v>
      </c>
      <c r="O19" s="36" t="s">
        <v>87</v>
      </c>
      <c r="P19" s="20" t="s">
        <v>87</v>
      </c>
      <c r="Q19" s="26" t="s">
        <v>87</v>
      </c>
      <c r="R19" s="37" t="s">
        <v>87</v>
      </c>
      <c r="S19" s="21" t="s">
        <v>87</v>
      </c>
      <c r="T19" s="29" t="s">
        <v>87</v>
      </c>
      <c r="U19" s="30" t="s">
        <v>87</v>
      </c>
      <c r="V19" s="63" t="s">
        <v>39</v>
      </c>
      <c r="W19" s="64" t="s">
        <v>39</v>
      </c>
      <c r="X19" s="33" t="s">
        <v>40</v>
      </c>
      <c r="Y19" s="34" t="s">
        <v>171</v>
      </c>
      <c r="Z19" s="36" t="s">
        <v>674</v>
      </c>
      <c r="AA19" s="20" t="s">
        <v>39</v>
      </c>
      <c r="AB19" s="58" t="s">
        <v>665</v>
      </c>
      <c r="AC19" s="21" t="s">
        <v>675</v>
      </c>
      <c r="AD19" s="21" t="s">
        <v>648</v>
      </c>
      <c r="AE19" s="140" t="s">
        <v>154</v>
      </c>
      <c r="AF19" s="20" t="s">
        <v>871</v>
      </c>
      <c r="AG19" s="20" t="s">
        <v>268</v>
      </c>
      <c r="AH19" s="20" t="s">
        <v>268</v>
      </c>
      <c r="AI19" s="49" t="s">
        <v>775</v>
      </c>
      <c r="AJ19" s="70" t="s">
        <v>833</v>
      </c>
      <c r="AK19" s="52">
        <v>0.66</v>
      </c>
    </row>
    <row r="20" spans="1:37" ht="409.6" customHeight="1" x14ac:dyDescent="0.2">
      <c r="A20" s="285" t="s">
        <v>172</v>
      </c>
      <c r="B20" s="287" t="s">
        <v>173</v>
      </c>
      <c r="C20" s="18" t="s">
        <v>174</v>
      </c>
      <c r="D20" s="19" t="s">
        <v>175</v>
      </c>
      <c r="E20" s="20" t="s">
        <v>176</v>
      </c>
      <c r="F20" s="21" t="s">
        <v>177</v>
      </c>
      <c r="G20" s="21" t="s">
        <v>178</v>
      </c>
      <c r="H20" s="20" t="s">
        <v>179</v>
      </c>
      <c r="I20" s="20" t="s">
        <v>180</v>
      </c>
      <c r="J20" s="21" t="s">
        <v>181</v>
      </c>
      <c r="K20" s="20" t="s">
        <v>36</v>
      </c>
      <c r="L20" s="20" t="s">
        <v>36</v>
      </c>
      <c r="M20" s="20" t="s">
        <v>36</v>
      </c>
      <c r="N20" s="23" t="s">
        <v>182</v>
      </c>
      <c r="O20" s="36" t="s">
        <v>183</v>
      </c>
      <c r="P20" s="65" t="s">
        <v>184</v>
      </c>
      <c r="Q20" s="26" t="s">
        <v>185</v>
      </c>
      <c r="R20" s="37" t="s">
        <v>186</v>
      </c>
      <c r="S20" s="46" t="s">
        <v>187</v>
      </c>
      <c r="T20" s="47" t="s">
        <v>188</v>
      </c>
      <c r="U20" s="45" t="s">
        <v>189</v>
      </c>
      <c r="V20" s="45" t="s">
        <v>189</v>
      </c>
      <c r="W20" s="66" t="s">
        <v>189</v>
      </c>
      <c r="X20" s="67">
        <v>0.25</v>
      </c>
      <c r="Y20" s="158" t="s">
        <v>630</v>
      </c>
      <c r="Z20" s="21" t="s">
        <v>823</v>
      </c>
      <c r="AA20" s="65">
        <v>0.5</v>
      </c>
      <c r="AB20" s="21" t="s">
        <v>676</v>
      </c>
      <c r="AC20" s="21" t="s">
        <v>677</v>
      </c>
      <c r="AD20" s="123" t="s">
        <v>678</v>
      </c>
      <c r="AE20" s="140" t="s">
        <v>679</v>
      </c>
      <c r="AF20" s="171" t="s">
        <v>822</v>
      </c>
      <c r="AG20" s="164">
        <v>0.66</v>
      </c>
      <c r="AH20" s="165" t="s">
        <v>826</v>
      </c>
      <c r="AI20" s="49" t="s">
        <v>775</v>
      </c>
      <c r="AJ20" s="70" t="s">
        <v>874</v>
      </c>
      <c r="AK20" s="49">
        <v>0.57999999999999996</v>
      </c>
    </row>
    <row r="21" spans="1:37" x14ac:dyDescent="0.2">
      <c r="A21" s="286"/>
      <c r="B21" s="288"/>
      <c r="C21" s="18" t="s">
        <v>174</v>
      </c>
      <c r="D21" s="19" t="s">
        <v>175</v>
      </c>
      <c r="E21" s="20" t="s">
        <v>190</v>
      </c>
      <c r="F21" s="21" t="s">
        <v>191</v>
      </c>
      <c r="G21" s="21" t="s">
        <v>192</v>
      </c>
      <c r="H21" s="20" t="s">
        <v>193</v>
      </c>
      <c r="I21" s="22" t="s">
        <v>194</v>
      </c>
      <c r="J21" s="35" t="s">
        <v>195</v>
      </c>
      <c r="K21" s="68" t="s">
        <v>36</v>
      </c>
      <c r="L21" s="68" t="s">
        <v>36</v>
      </c>
      <c r="M21" s="68" t="s">
        <v>36</v>
      </c>
      <c r="N21" s="23" t="s">
        <v>196</v>
      </c>
      <c r="O21" s="36" t="s">
        <v>197</v>
      </c>
      <c r="P21" s="42" t="s">
        <v>198</v>
      </c>
      <c r="Q21" s="69" t="s">
        <v>199</v>
      </c>
      <c r="R21" s="37" t="s">
        <v>200</v>
      </c>
      <c r="S21" s="42" t="s">
        <v>198</v>
      </c>
      <c r="T21" s="47" t="s">
        <v>201</v>
      </c>
      <c r="U21" s="70" t="s">
        <v>202</v>
      </c>
      <c r="V21" s="71"/>
      <c r="W21" s="44" t="s">
        <v>203</v>
      </c>
      <c r="X21" s="33" t="s">
        <v>204</v>
      </c>
      <c r="Y21" s="159" t="s">
        <v>631</v>
      </c>
      <c r="Z21" s="36" t="s">
        <v>680</v>
      </c>
      <c r="AA21" s="20" t="s">
        <v>681</v>
      </c>
      <c r="AB21" s="126" t="s">
        <v>682</v>
      </c>
      <c r="AC21" s="21" t="s">
        <v>683</v>
      </c>
      <c r="AD21" s="42" t="s">
        <v>198</v>
      </c>
      <c r="AE21" s="140" t="s">
        <v>684</v>
      </c>
      <c r="AF21" s="27" t="s">
        <v>802</v>
      </c>
      <c r="AG21" s="41" t="s">
        <v>804</v>
      </c>
      <c r="AH21" s="97" t="s">
        <v>803</v>
      </c>
      <c r="AI21" s="49" t="s">
        <v>775</v>
      </c>
      <c r="AJ21" s="70" t="s">
        <v>875</v>
      </c>
      <c r="AK21" s="52">
        <v>0.57750000000000001</v>
      </c>
    </row>
    <row r="22" spans="1:37" x14ac:dyDescent="0.2">
      <c r="A22" s="286"/>
      <c r="B22" s="288"/>
      <c r="C22" s="18" t="s">
        <v>174</v>
      </c>
      <c r="D22" s="19" t="s">
        <v>175</v>
      </c>
      <c r="E22" s="20" t="s">
        <v>205</v>
      </c>
      <c r="F22" s="21" t="s">
        <v>206</v>
      </c>
      <c r="G22" s="21" t="s">
        <v>207</v>
      </c>
      <c r="H22" s="20" t="s">
        <v>208</v>
      </c>
      <c r="I22" s="20" t="s">
        <v>209</v>
      </c>
      <c r="J22" s="21" t="s">
        <v>210</v>
      </c>
      <c r="K22" s="20" t="s">
        <v>36</v>
      </c>
      <c r="L22" s="20" t="s">
        <v>211</v>
      </c>
      <c r="M22" s="20" t="s">
        <v>211</v>
      </c>
      <c r="N22" s="23" t="s">
        <v>196</v>
      </c>
      <c r="O22" s="37" t="s">
        <v>212</v>
      </c>
      <c r="P22" s="65">
        <v>1</v>
      </c>
      <c r="Q22" s="58" t="s">
        <v>213</v>
      </c>
      <c r="R22" s="37" t="s">
        <v>212</v>
      </c>
      <c r="S22" s="42" t="s">
        <v>214</v>
      </c>
      <c r="T22" s="29" t="s">
        <v>215</v>
      </c>
      <c r="U22" s="45" t="s">
        <v>189</v>
      </c>
      <c r="V22" s="45" t="s">
        <v>189</v>
      </c>
      <c r="W22" s="66" t="s">
        <v>189</v>
      </c>
      <c r="X22" s="72" t="s">
        <v>216</v>
      </c>
      <c r="Y22" s="159" t="s">
        <v>632</v>
      </c>
      <c r="Z22" s="21" t="s">
        <v>685</v>
      </c>
      <c r="AA22" s="127"/>
      <c r="AB22" s="20" t="s">
        <v>215</v>
      </c>
      <c r="AC22" s="21" t="s">
        <v>685</v>
      </c>
      <c r="AD22" s="42"/>
      <c r="AE22" s="138" t="s">
        <v>215</v>
      </c>
      <c r="AF22" s="21" t="s">
        <v>685</v>
      </c>
      <c r="AG22" s="20" t="s">
        <v>215</v>
      </c>
      <c r="AH22" s="42" t="s">
        <v>213</v>
      </c>
      <c r="AI22" s="31" t="s">
        <v>775</v>
      </c>
      <c r="AJ22" s="70" t="s">
        <v>805</v>
      </c>
      <c r="AK22" s="49">
        <v>1</v>
      </c>
    </row>
    <row r="23" spans="1:37" x14ac:dyDescent="0.2">
      <c r="A23" s="286"/>
      <c r="B23" s="288"/>
      <c r="C23" s="18" t="s">
        <v>174</v>
      </c>
      <c r="D23" s="19" t="s">
        <v>175</v>
      </c>
      <c r="E23" s="20" t="s">
        <v>217</v>
      </c>
      <c r="F23" s="21" t="s">
        <v>218</v>
      </c>
      <c r="G23" s="21" t="s">
        <v>219</v>
      </c>
      <c r="H23" s="20" t="s">
        <v>220</v>
      </c>
      <c r="I23" s="20" t="s">
        <v>221</v>
      </c>
      <c r="J23" s="21" t="s">
        <v>222</v>
      </c>
      <c r="K23" s="20"/>
      <c r="L23" s="20" t="s">
        <v>36</v>
      </c>
      <c r="M23" s="20" t="s">
        <v>36</v>
      </c>
      <c r="N23" s="23" t="s">
        <v>196</v>
      </c>
      <c r="O23" s="36" t="s">
        <v>87</v>
      </c>
      <c r="P23" s="20" t="s">
        <v>87</v>
      </c>
      <c r="Q23" s="26" t="s">
        <v>87</v>
      </c>
      <c r="R23" s="37" t="s">
        <v>87</v>
      </c>
      <c r="S23" s="21" t="s">
        <v>87</v>
      </c>
      <c r="T23" s="29" t="s">
        <v>87</v>
      </c>
      <c r="U23" s="45" t="s">
        <v>189</v>
      </c>
      <c r="V23" s="45" t="s">
        <v>189</v>
      </c>
      <c r="W23" s="66" t="s">
        <v>189</v>
      </c>
      <c r="X23" s="33" t="s">
        <v>40</v>
      </c>
      <c r="Y23" s="159" t="s">
        <v>223</v>
      </c>
      <c r="Z23" s="36" t="s">
        <v>686</v>
      </c>
      <c r="AA23" s="41">
        <v>0.5</v>
      </c>
      <c r="AB23" s="128" t="s">
        <v>687</v>
      </c>
      <c r="AC23" s="36" t="s">
        <v>688</v>
      </c>
      <c r="AD23" s="129" t="s">
        <v>687</v>
      </c>
      <c r="AE23" s="138" t="s">
        <v>679</v>
      </c>
      <c r="AF23" s="27" t="s">
        <v>806</v>
      </c>
      <c r="AG23" s="162" t="s">
        <v>810</v>
      </c>
      <c r="AH23" s="163" t="s">
        <v>807</v>
      </c>
      <c r="AI23" s="31" t="s">
        <v>775</v>
      </c>
      <c r="AJ23" s="70" t="s">
        <v>876</v>
      </c>
      <c r="AK23" s="52">
        <v>1</v>
      </c>
    </row>
    <row r="24" spans="1:37" ht="360" x14ac:dyDescent="0.2">
      <c r="A24" s="286"/>
      <c r="B24" s="288"/>
      <c r="C24" s="18" t="s">
        <v>174</v>
      </c>
      <c r="D24" s="19" t="s">
        <v>175</v>
      </c>
      <c r="E24" s="20" t="s">
        <v>224</v>
      </c>
      <c r="F24" s="21" t="s">
        <v>225</v>
      </c>
      <c r="G24" s="21" t="s">
        <v>226</v>
      </c>
      <c r="H24" s="20" t="s">
        <v>227</v>
      </c>
      <c r="I24" s="20" t="s">
        <v>228</v>
      </c>
      <c r="J24" s="21" t="s">
        <v>229</v>
      </c>
      <c r="K24" s="68" t="s">
        <v>36</v>
      </c>
      <c r="L24" s="68" t="s">
        <v>230</v>
      </c>
      <c r="M24" s="68"/>
      <c r="N24" s="23" t="s">
        <v>196</v>
      </c>
      <c r="O24" s="37" t="s">
        <v>231</v>
      </c>
      <c r="P24" s="65" t="s">
        <v>232</v>
      </c>
      <c r="Q24" s="46" t="s">
        <v>233</v>
      </c>
      <c r="R24" s="37" t="s">
        <v>234</v>
      </c>
      <c r="S24" s="46" t="s">
        <v>233</v>
      </c>
      <c r="T24" s="29" t="s">
        <v>235</v>
      </c>
      <c r="U24" s="45" t="s">
        <v>189</v>
      </c>
      <c r="V24" s="45" t="s">
        <v>189</v>
      </c>
      <c r="W24" s="66" t="s">
        <v>189</v>
      </c>
      <c r="X24" s="33">
        <v>0.33</v>
      </c>
      <c r="Y24" s="159" t="s">
        <v>236</v>
      </c>
      <c r="Z24" s="21" t="s">
        <v>689</v>
      </c>
      <c r="AA24" s="65">
        <f>2/3</f>
        <v>0.66666666666666663</v>
      </c>
      <c r="AB24" s="128" t="s">
        <v>690</v>
      </c>
      <c r="AC24" s="21" t="s">
        <v>689</v>
      </c>
      <c r="AD24" s="46" t="s">
        <v>690</v>
      </c>
      <c r="AE24" s="138" t="s">
        <v>691</v>
      </c>
      <c r="AF24" s="27" t="s">
        <v>808</v>
      </c>
      <c r="AG24" s="162" t="s">
        <v>810</v>
      </c>
      <c r="AH24" s="163" t="s">
        <v>809</v>
      </c>
      <c r="AI24" s="31" t="s">
        <v>775</v>
      </c>
      <c r="AJ24" s="70" t="s">
        <v>824</v>
      </c>
      <c r="AK24" s="52">
        <v>1</v>
      </c>
    </row>
    <row r="25" spans="1:37" ht="84" x14ac:dyDescent="0.2">
      <c r="A25" s="286"/>
      <c r="B25" s="288"/>
      <c r="C25" s="18" t="s">
        <v>174</v>
      </c>
      <c r="D25" s="19" t="s">
        <v>237</v>
      </c>
      <c r="E25" s="20" t="s">
        <v>238</v>
      </c>
      <c r="F25" s="21" t="s">
        <v>239</v>
      </c>
      <c r="G25" s="21" t="s">
        <v>240</v>
      </c>
      <c r="H25" s="20" t="s">
        <v>241</v>
      </c>
      <c r="I25" s="20" t="s">
        <v>242</v>
      </c>
      <c r="J25" s="21" t="s">
        <v>243</v>
      </c>
      <c r="K25" s="68"/>
      <c r="L25" s="68"/>
      <c r="M25" s="68" t="s">
        <v>36</v>
      </c>
      <c r="N25" s="23" t="s">
        <v>244</v>
      </c>
      <c r="O25" s="73" t="s">
        <v>38</v>
      </c>
      <c r="P25" s="22" t="s">
        <v>38</v>
      </c>
      <c r="Q25" s="74" t="s">
        <v>38</v>
      </c>
      <c r="R25" s="75" t="s">
        <v>38</v>
      </c>
      <c r="S25" s="35" t="s">
        <v>38</v>
      </c>
      <c r="T25" s="76" t="s">
        <v>38</v>
      </c>
      <c r="U25" s="45" t="s">
        <v>189</v>
      </c>
      <c r="V25" s="45" t="s">
        <v>189</v>
      </c>
      <c r="W25" s="66" t="s">
        <v>189</v>
      </c>
      <c r="X25" s="33" t="s">
        <v>40</v>
      </c>
      <c r="Y25" s="159" t="s">
        <v>41</v>
      </c>
      <c r="Z25" s="73" t="s">
        <v>38</v>
      </c>
      <c r="AA25" s="130" t="s">
        <v>38</v>
      </c>
      <c r="AB25" s="73" t="s">
        <v>38</v>
      </c>
      <c r="AC25" s="35" t="s">
        <v>38</v>
      </c>
      <c r="AD25" s="35" t="s">
        <v>38</v>
      </c>
      <c r="AE25" s="141" t="s">
        <v>38</v>
      </c>
      <c r="AF25" s="20"/>
      <c r="AG25" s="20"/>
      <c r="AH25" s="22"/>
      <c r="AI25" s="31" t="s">
        <v>836</v>
      </c>
      <c r="AJ25" s="70" t="s">
        <v>38</v>
      </c>
      <c r="AK25" s="52">
        <v>0</v>
      </c>
    </row>
    <row r="26" spans="1:37" ht="409.6" customHeight="1" x14ac:dyDescent="0.2">
      <c r="A26" s="286"/>
      <c r="B26" s="288"/>
      <c r="C26" s="18" t="s">
        <v>174</v>
      </c>
      <c r="D26" s="19" t="s">
        <v>237</v>
      </c>
      <c r="E26" s="20" t="s">
        <v>245</v>
      </c>
      <c r="F26" s="21" t="s">
        <v>246</v>
      </c>
      <c r="G26" s="21" t="s">
        <v>247</v>
      </c>
      <c r="H26" s="20" t="s">
        <v>248</v>
      </c>
      <c r="I26" s="20" t="s">
        <v>249</v>
      </c>
      <c r="J26" s="21" t="s">
        <v>250</v>
      </c>
      <c r="K26" s="20" t="s">
        <v>36</v>
      </c>
      <c r="L26" s="20" t="s">
        <v>36</v>
      </c>
      <c r="M26" s="20" t="s">
        <v>36</v>
      </c>
      <c r="N26" s="23" t="s">
        <v>244</v>
      </c>
      <c r="O26" s="77" t="s">
        <v>251</v>
      </c>
      <c r="P26" s="41">
        <v>1</v>
      </c>
      <c r="Q26" s="29" t="s">
        <v>252</v>
      </c>
      <c r="R26" s="75" t="s">
        <v>253</v>
      </c>
      <c r="S26" s="46" t="s">
        <v>254</v>
      </c>
      <c r="T26" s="47" t="s">
        <v>255</v>
      </c>
      <c r="U26" s="31" t="s">
        <v>256</v>
      </c>
      <c r="V26" s="49">
        <v>1</v>
      </c>
      <c r="W26" s="32" t="s">
        <v>257</v>
      </c>
      <c r="X26" s="33">
        <v>0.33</v>
      </c>
      <c r="Y26" s="159" t="s">
        <v>258</v>
      </c>
      <c r="Z26" s="20" t="s">
        <v>692</v>
      </c>
      <c r="AA26" s="41">
        <v>1</v>
      </c>
      <c r="AB26" s="20" t="s">
        <v>693</v>
      </c>
      <c r="AC26" s="35" t="s">
        <v>694</v>
      </c>
      <c r="AD26" s="46" t="s">
        <v>695</v>
      </c>
      <c r="AE26" s="140" t="s">
        <v>696</v>
      </c>
      <c r="AF26" s="20" t="s">
        <v>812</v>
      </c>
      <c r="AG26" s="41">
        <v>1</v>
      </c>
      <c r="AH26" s="20" t="s">
        <v>811</v>
      </c>
      <c r="AI26" s="49" t="s">
        <v>775</v>
      </c>
      <c r="AJ26" s="70" t="s">
        <v>830</v>
      </c>
      <c r="AK26" s="52">
        <v>0.57750000000000001</v>
      </c>
    </row>
    <row r="27" spans="1:37" ht="342" x14ac:dyDescent="0.2">
      <c r="A27" s="286"/>
      <c r="B27" s="288"/>
      <c r="C27" s="18" t="s">
        <v>174</v>
      </c>
      <c r="D27" s="19" t="s">
        <v>237</v>
      </c>
      <c r="E27" s="20" t="s">
        <v>259</v>
      </c>
      <c r="F27" s="21" t="s">
        <v>260</v>
      </c>
      <c r="G27" s="21" t="s">
        <v>261</v>
      </c>
      <c r="H27" s="20" t="s">
        <v>262</v>
      </c>
      <c r="I27" s="41" t="s">
        <v>263</v>
      </c>
      <c r="J27" s="21" t="s">
        <v>264</v>
      </c>
      <c r="K27" s="20" t="s">
        <v>36</v>
      </c>
      <c r="L27" s="20" t="s">
        <v>36</v>
      </c>
      <c r="M27" s="20" t="s">
        <v>36</v>
      </c>
      <c r="N27" s="23" t="s">
        <v>244</v>
      </c>
      <c r="O27" s="73" t="s">
        <v>265</v>
      </c>
      <c r="P27" s="78">
        <v>0</v>
      </c>
      <c r="Q27" s="74" t="s">
        <v>266</v>
      </c>
      <c r="R27" s="37" t="s">
        <v>267</v>
      </c>
      <c r="S27" s="21" t="s">
        <v>268</v>
      </c>
      <c r="T27" s="47" t="s">
        <v>154</v>
      </c>
      <c r="U27" s="45" t="s">
        <v>269</v>
      </c>
      <c r="V27" s="79">
        <v>0.5</v>
      </c>
      <c r="W27" s="66" t="s">
        <v>270</v>
      </c>
      <c r="X27" s="33">
        <v>0</v>
      </c>
      <c r="Y27" s="159" t="s">
        <v>271</v>
      </c>
      <c r="Z27" s="131" t="s">
        <v>821</v>
      </c>
      <c r="AA27" s="132">
        <v>0.25</v>
      </c>
      <c r="AB27" s="133" t="s">
        <v>697</v>
      </c>
      <c r="AC27" s="21" t="s">
        <v>698</v>
      </c>
      <c r="AD27" s="123" t="s">
        <v>699</v>
      </c>
      <c r="AE27" s="140" t="s">
        <v>700</v>
      </c>
      <c r="AF27" s="131" t="s">
        <v>813</v>
      </c>
      <c r="AG27" s="132">
        <v>0.45</v>
      </c>
      <c r="AH27" s="133" t="s">
        <v>697</v>
      </c>
      <c r="AI27" s="49" t="s">
        <v>777</v>
      </c>
      <c r="AJ27" s="70" t="s">
        <v>828</v>
      </c>
      <c r="AK27" s="52">
        <v>0.2475</v>
      </c>
    </row>
    <row r="28" spans="1:37" x14ac:dyDescent="0.2">
      <c r="A28" s="286"/>
      <c r="B28" s="288"/>
      <c r="C28" s="18" t="s">
        <v>174</v>
      </c>
      <c r="D28" s="19" t="s">
        <v>237</v>
      </c>
      <c r="E28" s="20" t="s">
        <v>272</v>
      </c>
      <c r="F28" s="21" t="s">
        <v>273</v>
      </c>
      <c r="G28" s="21" t="s">
        <v>274</v>
      </c>
      <c r="H28" s="20" t="s">
        <v>275</v>
      </c>
      <c r="I28" s="20" t="s">
        <v>276</v>
      </c>
      <c r="J28" s="21" t="s">
        <v>277</v>
      </c>
      <c r="K28" s="68" t="s">
        <v>36</v>
      </c>
      <c r="L28" s="68" t="s">
        <v>36</v>
      </c>
      <c r="M28" s="68" t="s">
        <v>36</v>
      </c>
      <c r="N28" s="23" t="s">
        <v>278</v>
      </c>
      <c r="O28" s="36" t="s">
        <v>279</v>
      </c>
      <c r="P28" s="41">
        <v>1</v>
      </c>
      <c r="Q28" s="80" t="s">
        <v>280</v>
      </c>
      <c r="R28" s="37" t="s">
        <v>281</v>
      </c>
      <c r="S28" s="46" t="s">
        <v>282</v>
      </c>
      <c r="T28" s="29" t="s">
        <v>283</v>
      </c>
      <c r="U28" s="45" t="s">
        <v>284</v>
      </c>
      <c r="V28" s="81"/>
      <c r="W28" s="32"/>
      <c r="X28" s="33">
        <v>0.25</v>
      </c>
      <c r="Y28" s="158" t="s">
        <v>620</v>
      </c>
      <c r="Z28" s="36" t="s">
        <v>701</v>
      </c>
      <c r="AA28" s="41">
        <v>1</v>
      </c>
      <c r="AB28" s="58" t="s">
        <v>665</v>
      </c>
      <c r="AC28" s="21" t="s">
        <v>702</v>
      </c>
      <c r="AD28" s="46" t="s">
        <v>703</v>
      </c>
      <c r="AE28" s="138" t="s">
        <v>283</v>
      </c>
      <c r="AF28" s="20" t="s">
        <v>871</v>
      </c>
      <c r="AG28" s="20" t="s">
        <v>268</v>
      </c>
      <c r="AH28" s="20" t="s">
        <v>268</v>
      </c>
      <c r="AI28" s="31" t="s">
        <v>777</v>
      </c>
      <c r="AJ28" s="70" t="s">
        <v>829</v>
      </c>
      <c r="AK28" s="52">
        <v>0.41499999999999998</v>
      </c>
    </row>
    <row r="29" spans="1:37" x14ac:dyDescent="0.2">
      <c r="A29" s="286"/>
      <c r="B29" s="288"/>
      <c r="C29" s="18" t="s">
        <v>174</v>
      </c>
      <c r="D29" s="19" t="s">
        <v>237</v>
      </c>
      <c r="E29" s="20" t="s">
        <v>285</v>
      </c>
      <c r="F29" s="21" t="s">
        <v>286</v>
      </c>
      <c r="G29" s="21" t="s">
        <v>287</v>
      </c>
      <c r="H29" s="20" t="s">
        <v>288</v>
      </c>
      <c r="I29" s="20" t="s">
        <v>289</v>
      </c>
      <c r="J29" s="20" t="s">
        <v>290</v>
      </c>
      <c r="K29" s="68" t="s">
        <v>36</v>
      </c>
      <c r="L29" s="68" t="s">
        <v>211</v>
      </c>
      <c r="M29" s="68"/>
      <c r="N29" s="23" t="s">
        <v>291</v>
      </c>
      <c r="O29" s="36" t="s">
        <v>292</v>
      </c>
      <c r="P29" s="41">
        <v>1</v>
      </c>
      <c r="Q29" s="58" t="s">
        <v>293</v>
      </c>
      <c r="R29" s="36" t="s">
        <v>292</v>
      </c>
      <c r="S29" s="46" t="s">
        <v>294</v>
      </c>
      <c r="T29" s="29" t="s">
        <v>61</v>
      </c>
      <c r="U29" s="45" t="s">
        <v>189</v>
      </c>
      <c r="V29" s="45" t="s">
        <v>189</v>
      </c>
      <c r="W29" s="66" t="s">
        <v>189</v>
      </c>
      <c r="X29" s="82">
        <v>1</v>
      </c>
      <c r="Y29" s="160" t="s">
        <v>295</v>
      </c>
      <c r="Z29" s="21" t="s">
        <v>704</v>
      </c>
      <c r="AA29" s="20" t="s">
        <v>61</v>
      </c>
      <c r="AB29" s="46" t="s">
        <v>294</v>
      </c>
      <c r="AC29" s="21" t="s">
        <v>704</v>
      </c>
      <c r="AD29" s="46" t="s">
        <v>294</v>
      </c>
      <c r="AE29" s="138" t="s">
        <v>61</v>
      </c>
      <c r="AF29" s="21" t="s">
        <v>704</v>
      </c>
      <c r="AG29" s="20" t="s">
        <v>61</v>
      </c>
      <c r="AH29" s="46" t="s">
        <v>294</v>
      </c>
      <c r="AI29" s="31" t="s">
        <v>775</v>
      </c>
      <c r="AJ29" s="70" t="s">
        <v>805</v>
      </c>
      <c r="AK29" s="52">
        <v>1</v>
      </c>
    </row>
    <row r="30" spans="1:37" ht="264" x14ac:dyDescent="0.2">
      <c r="A30" s="286"/>
      <c r="B30" s="288"/>
      <c r="C30" s="18" t="s">
        <v>174</v>
      </c>
      <c r="D30" s="19" t="s">
        <v>237</v>
      </c>
      <c r="E30" s="20" t="s">
        <v>296</v>
      </c>
      <c r="F30" s="21" t="s">
        <v>297</v>
      </c>
      <c r="G30" s="21" t="s">
        <v>298</v>
      </c>
      <c r="H30" s="20" t="s">
        <v>299</v>
      </c>
      <c r="I30" s="20" t="s">
        <v>300</v>
      </c>
      <c r="J30" s="21" t="s">
        <v>301</v>
      </c>
      <c r="K30" s="68" t="s">
        <v>36</v>
      </c>
      <c r="L30" s="68"/>
      <c r="M30" s="68"/>
      <c r="N30" s="23" t="s">
        <v>302</v>
      </c>
      <c r="O30" s="36" t="s">
        <v>303</v>
      </c>
      <c r="P30" s="41">
        <v>1</v>
      </c>
      <c r="Q30" s="26" t="s">
        <v>304</v>
      </c>
      <c r="R30" s="37" t="s">
        <v>305</v>
      </c>
      <c r="S30" s="46" t="s">
        <v>306</v>
      </c>
      <c r="T30" s="29" t="s">
        <v>61</v>
      </c>
      <c r="U30" s="45" t="s">
        <v>189</v>
      </c>
      <c r="V30" s="45" t="s">
        <v>189</v>
      </c>
      <c r="W30" s="66" t="s">
        <v>189</v>
      </c>
      <c r="X30" s="33">
        <v>1</v>
      </c>
      <c r="Y30" s="159" t="s">
        <v>307</v>
      </c>
      <c r="Z30" s="21" t="s">
        <v>704</v>
      </c>
      <c r="AA30" s="20" t="s">
        <v>61</v>
      </c>
      <c r="AB30" s="46" t="s">
        <v>306</v>
      </c>
      <c r="AC30" s="21" t="s">
        <v>704</v>
      </c>
      <c r="AD30" s="46" t="s">
        <v>306</v>
      </c>
      <c r="AE30" s="138" t="s">
        <v>61</v>
      </c>
      <c r="AF30" s="21" t="s">
        <v>704</v>
      </c>
      <c r="AG30" s="20" t="s">
        <v>61</v>
      </c>
      <c r="AH30" s="46" t="s">
        <v>306</v>
      </c>
      <c r="AI30" s="31" t="s">
        <v>775</v>
      </c>
      <c r="AJ30" s="70" t="s">
        <v>805</v>
      </c>
      <c r="AK30" s="52">
        <v>1</v>
      </c>
    </row>
    <row r="31" spans="1:37" ht="300" x14ac:dyDescent="0.2">
      <c r="A31" s="286"/>
      <c r="B31" s="288"/>
      <c r="C31" s="18" t="s">
        <v>174</v>
      </c>
      <c r="D31" s="19" t="s">
        <v>237</v>
      </c>
      <c r="E31" s="20" t="s">
        <v>308</v>
      </c>
      <c r="F31" s="21" t="s">
        <v>309</v>
      </c>
      <c r="G31" s="21" t="s">
        <v>310</v>
      </c>
      <c r="H31" s="20" t="s">
        <v>311</v>
      </c>
      <c r="I31" s="20" t="s">
        <v>312</v>
      </c>
      <c r="J31" s="21" t="s">
        <v>313</v>
      </c>
      <c r="K31" s="68" t="s">
        <v>36</v>
      </c>
      <c r="L31" s="20"/>
      <c r="M31" s="20"/>
      <c r="N31" s="23" t="s">
        <v>314</v>
      </c>
      <c r="O31" s="36" t="s">
        <v>315</v>
      </c>
      <c r="P31" s="41">
        <v>1</v>
      </c>
      <c r="Q31" s="58" t="s">
        <v>316</v>
      </c>
      <c r="R31" s="36" t="s">
        <v>315</v>
      </c>
      <c r="S31" s="46" t="s">
        <v>317</v>
      </c>
      <c r="T31" s="29" t="s">
        <v>61</v>
      </c>
      <c r="U31" s="45" t="s">
        <v>189</v>
      </c>
      <c r="V31" s="45" t="s">
        <v>189</v>
      </c>
      <c r="W31" s="66" t="s">
        <v>189</v>
      </c>
      <c r="X31" s="33">
        <v>1</v>
      </c>
      <c r="Y31" s="159" t="s">
        <v>621</v>
      </c>
      <c r="Z31" s="21" t="s">
        <v>704</v>
      </c>
      <c r="AA31" s="20" t="s">
        <v>61</v>
      </c>
      <c r="AB31" s="46" t="s">
        <v>317</v>
      </c>
      <c r="AC31" s="21" t="s">
        <v>704</v>
      </c>
      <c r="AD31" s="46" t="s">
        <v>317</v>
      </c>
      <c r="AE31" s="138" t="s">
        <v>61</v>
      </c>
      <c r="AF31" s="21" t="s">
        <v>704</v>
      </c>
      <c r="AG31" s="20" t="s">
        <v>61</v>
      </c>
      <c r="AH31" s="46" t="s">
        <v>317</v>
      </c>
      <c r="AI31" s="31" t="s">
        <v>775</v>
      </c>
      <c r="AJ31" s="70" t="s">
        <v>805</v>
      </c>
      <c r="AK31" s="52">
        <v>1</v>
      </c>
    </row>
    <row r="32" spans="1:37" ht="211.5" customHeight="1" x14ac:dyDescent="0.2">
      <c r="A32" s="286"/>
      <c r="B32" s="288"/>
      <c r="C32" s="83" t="s">
        <v>174</v>
      </c>
      <c r="D32" s="19" t="s">
        <v>318</v>
      </c>
      <c r="E32" s="20" t="s">
        <v>319</v>
      </c>
      <c r="F32" s="21" t="s">
        <v>320</v>
      </c>
      <c r="G32" s="28" t="s">
        <v>321</v>
      </c>
      <c r="H32" s="25" t="s">
        <v>322</v>
      </c>
      <c r="I32" s="25" t="s">
        <v>323</v>
      </c>
      <c r="J32" s="84" t="s">
        <v>324</v>
      </c>
      <c r="K32" s="85" t="s">
        <v>36</v>
      </c>
      <c r="L32" s="85" t="s">
        <v>36</v>
      </c>
      <c r="M32" s="85" t="s">
        <v>36</v>
      </c>
      <c r="N32" s="86" t="s">
        <v>325</v>
      </c>
      <c r="O32" s="36" t="s">
        <v>326</v>
      </c>
      <c r="P32" s="65" t="s">
        <v>327</v>
      </c>
      <c r="Q32" s="58" t="s">
        <v>328</v>
      </c>
      <c r="R32" s="36" t="s">
        <v>329</v>
      </c>
      <c r="S32" s="51" t="s">
        <v>330</v>
      </c>
      <c r="T32" s="47" t="s">
        <v>255</v>
      </c>
      <c r="U32" s="38" t="s">
        <v>331</v>
      </c>
      <c r="V32" s="87" t="s">
        <v>332</v>
      </c>
      <c r="W32" s="88" t="s">
        <v>333</v>
      </c>
      <c r="X32" s="33">
        <v>0.33</v>
      </c>
      <c r="Y32" s="159" t="s">
        <v>633</v>
      </c>
      <c r="Z32" s="36" t="s">
        <v>705</v>
      </c>
      <c r="AA32" s="65">
        <v>0.5</v>
      </c>
      <c r="AB32" s="36" t="s">
        <v>706</v>
      </c>
      <c r="AC32" s="21" t="s">
        <v>707</v>
      </c>
      <c r="AD32" s="134" t="s">
        <v>708</v>
      </c>
      <c r="AE32" s="140" t="s">
        <v>653</v>
      </c>
      <c r="AF32" s="162" t="s">
        <v>819</v>
      </c>
      <c r="AG32" s="166">
        <v>0.75</v>
      </c>
      <c r="AH32" s="20"/>
      <c r="AI32" s="31" t="s">
        <v>775</v>
      </c>
      <c r="AJ32" s="70" t="s">
        <v>825</v>
      </c>
      <c r="AK32" s="52">
        <v>0.66</v>
      </c>
    </row>
    <row r="33" spans="1:37" ht="324" x14ac:dyDescent="0.2">
      <c r="A33" s="285" t="s">
        <v>334</v>
      </c>
      <c r="B33" s="287" t="s">
        <v>335</v>
      </c>
      <c r="C33" s="18" t="s">
        <v>336</v>
      </c>
      <c r="D33" s="19" t="s">
        <v>337</v>
      </c>
      <c r="E33" s="20" t="s">
        <v>338</v>
      </c>
      <c r="F33" s="21" t="s">
        <v>339</v>
      </c>
      <c r="G33" s="21" t="s">
        <v>340</v>
      </c>
      <c r="H33" s="20" t="s">
        <v>341</v>
      </c>
      <c r="I33" s="20" t="s">
        <v>342</v>
      </c>
      <c r="J33" s="21" t="s">
        <v>343</v>
      </c>
      <c r="K33" s="20" t="s">
        <v>36</v>
      </c>
      <c r="L33" s="20" t="s">
        <v>36</v>
      </c>
      <c r="M33" s="20" t="s">
        <v>36</v>
      </c>
      <c r="N33" s="23" t="s">
        <v>344</v>
      </c>
      <c r="O33" s="36" t="s">
        <v>345</v>
      </c>
      <c r="P33" s="89">
        <v>19</v>
      </c>
      <c r="Q33" s="58" t="s">
        <v>346</v>
      </c>
      <c r="R33" s="37" t="s">
        <v>347</v>
      </c>
      <c r="S33" s="51" t="s">
        <v>348</v>
      </c>
      <c r="T33" s="47" t="s">
        <v>61</v>
      </c>
      <c r="U33" s="38" t="s">
        <v>349</v>
      </c>
      <c r="V33" s="90">
        <v>0.19</v>
      </c>
      <c r="W33" s="60" t="s">
        <v>346</v>
      </c>
      <c r="X33" s="33">
        <v>1</v>
      </c>
      <c r="Y33" s="34" t="s">
        <v>350</v>
      </c>
      <c r="Z33" s="36" t="s">
        <v>709</v>
      </c>
      <c r="AA33" s="89">
        <f>26+19</f>
        <v>45</v>
      </c>
      <c r="AB33" s="58" t="s">
        <v>665</v>
      </c>
      <c r="AC33" s="21" t="s">
        <v>710</v>
      </c>
      <c r="AD33" s="42" t="s">
        <v>711</v>
      </c>
      <c r="AE33" s="140" t="s">
        <v>61</v>
      </c>
      <c r="AF33" s="20" t="s">
        <v>846</v>
      </c>
      <c r="AG33" s="20" t="s">
        <v>268</v>
      </c>
      <c r="AH33" s="20" t="s">
        <v>268</v>
      </c>
      <c r="AI33" s="31" t="s">
        <v>775</v>
      </c>
      <c r="AJ33" s="70" t="s">
        <v>865</v>
      </c>
      <c r="AK33" s="52">
        <v>1</v>
      </c>
    </row>
    <row r="34" spans="1:37" x14ac:dyDescent="0.2">
      <c r="A34" s="286"/>
      <c r="B34" s="288"/>
      <c r="C34" s="18" t="s">
        <v>336</v>
      </c>
      <c r="D34" s="19" t="s">
        <v>351</v>
      </c>
      <c r="E34" s="20" t="s">
        <v>352</v>
      </c>
      <c r="F34" s="21" t="s">
        <v>353</v>
      </c>
      <c r="G34" s="21" t="s">
        <v>354</v>
      </c>
      <c r="H34" s="20" t="s">
        <v>355</v>
      </c>
      <c r="I34" s="20" t="s">
        <v>356</v>
      </c>
      <c r="J34" s="21" t="s">
        <v>357</v>
      </c>
      <c r="K34" s="20" t="s">
        <v>36</v>
      </c>
      <c r="L34" s="20" t="s">
        <v>36</v>
      </c>
      <c r="M34" s="20" t="s">
        <v>36</v>
      </c>
      <c r="N34" s="23" t="s">
        <v>344</v>
      </c>
      <c r="O34" s="36" t="s">
        <v>358</v>
      </c>
      <c r="P34" s="65">
        <v>0.9</v>
      </c>
      <c r="Q34" s="58" t="s">
        <v>359</v>
      </c>
      <c r="R34" s="37" t="s">
        <v>360</v>
      </c>
      <c r="S34" s="46" t="s">
        <v>361</v>
      </c>
      <c r="T34" s="47" t="s">
        <v>362</v>
      </c>
      <c r="U34" s="38" t="s">
        <v>363</v>
      </c>
      <c r="V34" s="52">
        <v>0.9</v>
      </c>
      <c r="W34" s="60" t="s">
        <v>359</v>
      </c>
      <c r="X34" s="33">
        <v>0</v>
      </c>
      <c r="Y34" s="34" t="s">
        <v>622</v>
      </c>
      <c r="Z34" s="36" t="s">
        <v>712</v>
      </c>
      <c r="AA34" s="65">
        <v>0.9</v>
      </c>
      <c r="AB34" s="58" t="s">
        <v>665</v>
      </c>
      <c r="AC34" s="21" t="s">
        <v>713</v>
      </c>
      <c r="AD34" s="123" t="s">
        <v>714</v>
      </c>
      <c r="AE34" s="140" t="s">
        <v>653</v>
      </c>
      <c r="AF34" s="20" t="s">
        <v>846</v>
      </c>
      <c r="AG34" s="20" t="s">
        <v>268</v>
      </c>
      <c r="AH34" s="20" t="s">
        <v>268</v>
      </c>
      <c r="AI34" s="31" t="s">
        <v>776</v>
      </c>
      <c r="AJ34" s="70" t="s">
        <v>866</v>
      </c>
      <c r="AK34" s="52">
        <v>0</v>
      </c>
    </row>
    <row r="35" spans="1:37" ht="396" x14ac:dyDescent="0.2">
      <c r="A35" s="286"/>
      <c r="B35" s="288"/>
      <c r="C35" s="18" t="s">
        <v>336</v>
      </c>
      <c r="D35" s="19" t="s">
        <v>364</v>
      </c>
      <c r="E35" s="20" t="s">
        <v>365</v>
      </c>
      <c r="F35" s="21" t="s">
        <v>366</v>
      </c>
      <c r="G35" s="21" t="s">
        <v>367</v>
      </c>
      <c r="H35" s="20" t="s">
        <v>368</v>
      </c>
      <c r="I35" s="20" t="s">
        <v>369</v>
      </c>
      <c r="J35" s="21" t="s">
        <v>370</v>
      </c>
      <c r="K35" s="20" t="s">
        <v>36</v>
      </c>
      <c r="L35" s="20" t="s">
        <v>36</v>
      </c>
      <c r="M35" s="20" t="s">
        <v>36</v>
      </c>
      <c r="N35" s="23" t="s">
        <v>344</v>
      </c>
      <c r="O35" s="36" t="s">
        <v>371</v>
      </c>
      <c r="P35" s="89">
        <v>13</v>
      </c>
      <c r="Q35" s="58" t="s">
        <v>372</v>
      </c>
      <c r="R35" s="37" t="s">
        <v>373</v>
      </c>
      <c r="S35" s="46" t="s">
        <v>374</v>
      </c>
      <c r="T35" s="47" t="s">
        <v>375</v>
      </c>
      <c r="U35" s="38" t="s">
        <v>376</v>
      </c>
      <c r="V35" s="91">
        <v>13</v>
      </c>
      <c r="W35" s="60" t="s">
        <v>372</v>
      </c>
      <c r="X35" s="33">
        <v>0.56599999999999995</v>
      </c>
      <c r="Y35" s="34" t="s">
        <v>628</v>
      </c>
      <c r="Z35" s="36" t="s">
        <v>715</v>
      </c>
      <c r="AA35" s="89">
        <v>13</v>
      </c>
      <c r="AB35" s="58" t="s">
        <v>665</v>
      </c>
      <c r="AC35" s="21" t="s">
        <v>716</v>
      </c>
      <c r="AD35" s="46" t="s">
        <v>717</v>
      </c>
      <c r="AE35" s="140" t="s">
        <v>718</v>
      </c>
      <c r="AF35" s="20" t="s">
        <v>846</v>
      </c>
      <c r="AG35" s="20" t="s">
        <v>268</v>
      </c>
      <c r="AH35" s="20" t="s">
        <v>268</v>
      </c>
      <c r="AI35" s="31" t="s">
        <v>775</v>
      </c>
      <c r="AJ35" s="70" t="s">
        <v>867</v>
      </c>
      <c r="AK35" s="52">
        <v>0.9</v>
      </c>
    </row>
    <row r="36" spans="1:37" x14ac:dyDescent="0.2">
      <c r="A36" s="286"/>
      <c r="B36" s="288"/>
      <c r="C36" s="18" t="s">
        <v>336</v>
      </c>
      <c r="D36" s="19" t="s">
        <v>377</v>
      </c>
      <c r="E36" s="20" t="s">
        <v>378</v>
      </c>
      <c r="F36" s="21" t="s">
        <v>379</v>
      </c>
      <c r="G36" s="21" t="s">
        <v>380</v>
      </c>
      <c r="H36" s="20" t="s">
        <v>381</v>
      </c>
      <c r="I36" s="20" t="s">
        <v>382</v>
      </c>
      <c r="J36" s="21" t="s">
        <v>383</v>
      </c>
      <c r="K36" s="20" t="s">
        <v>36</v>
      </c>
      <c r="L36" s="20" t="s">
        <v>36</v>
      </c>
      <c r="M36" s="20" t="s">
        <v>36</v>
      </c>
      <c r="N36" s="23" t="s">
        <v>344</v>
      </c>
      <c r="O36" s="36" t="s">
        <v>384</v>
      </c>
      <c r="P36" s="41">
        <v>1</v>
      </c>
      <c r="Q36" s="92" t="s">
        <v>385</v>
      </c>
      <c r="R36" s="37" t="s">
        <v>386</v>
      </c>
      <c r="S36" s="46" t="s">
        <v>387</v>
      </c>
      <c r="T36" s="47" t="s">
        <v>388</v>
      </c>
      <c r="U36" s="38" t="s">
        <v>389</v>
      </c>
      <c r="V36" s="90">
        <v>1</v>
      </c>
      <c r="W36" s="44" t="s">
        <v>390</v>
      </c>
      <c r="X36" s="33">
        <v>0.25</v>
      </c>
      <c r="Y36" s="34" t="s">
        <v>629</v>
      </c>
      <c r="Z36" s="36" t="s">
        <v>719</v>
      </c>
      <c r="AA36" s="41">
        <v>1</v>
      </c>
      <c r="AB36" s="58" t="s">
        <v>720</v>
      </c>
      <c r="AC36" s="21" t="s">
        <v>721</v>
      </c>
      <c r="AD36" s="46" t="s">
        <v>722</v>
      </c>
      <c r="AE36" s="138" t="s">
        <v>723</v>
      </c>
      <c r="AF36" s="20" t="s">
        <v>846</v>
      </c>
      <c r="AG36" s="20" t="s">
        <v>268</v>
      </c>
      <c r="AH36" s="20" t="s">
        <v>268</v>
      </c>
      <c r="AI36" s="31" t="s">
        <v>777</v>
      </c>
      <c r="AJ36" s="70" t="s">
        <v>868</v>
      </c>
      <c r="AK36" s="52">
        <v>0.41</v>
      </c>
    </row>
    <row r="37" spans="1:37" x14ac:dyDescent="0.2">
      <c r="A37" s="286"/>
      <c r="B37" s="288"/>
      <c r="C37" s="18" t="s">
        <v>336</v>
      </c>
      <c r="D37" s="19" t="s">
        <v>391</v>
      </c>
      <c r="E37" s="20" t="s">
        <v>392</v>
      </c>
      <c r="F37" s="21" t="s">
        <v>393</v>
      </c>
      <c r="G37" s="21" t="s">
        <v>394</v>
      </c>
      <c r="H37" s="20" t="s">
        <v>395</v>
      </c>
      <c r="I37" s="20" t="s">
        <v>396</v>
      </c>
      <c r="J37" s="21" t="s">
        <v>397</v>
      </c>
      <c r="K37" s="20" t="s">
        <v>36</v>
      </c>
      <c r="L37" s="20" t="s">
        <v>36</v>
      </c>
      <c r="M37" s="20" t="s">
        <v>36</v>
      </c>
      <c r="N37" s="23" t="s">
        <v>344</v>
      </c>
      <c r="O37" s="36" t="s">
        <v>398</v>
      </c>
      <c r="P37" s="41">
        <v>0.95</v>
      </c>
      <c r="Q37" s="58" t="s">
        <v>399</v>
      </c>
      <c r="R37" s="37" t="s">
        <v>400</v>
      </c>
      <c r="S37" s="42" t="s">
        <v>401</v>
      </c>
      <c r="T37" s="47" t="s">
        <v>402</v>
      </c>
      <c r="U37" s="38" t="s">
        <v>403</v>
      </c>
      <c r="V37" s="90">
        <v>0.95</v>
      </c>
      <c r="W37" s="60" t="s">
        <v>399</v>
      </c>
      <c r="X37" s="33">
        <v>0.3</v>
      </c>
      <c r="Y37" s="34" t="s">
        <v>623</v>
      </c>
      <c r="Z37" s="36" t="s">
        <v>724</v>
      </c>
      <c r="AA37" s="41">
        <v>0.95</v>
      </c>
      <c r="AB37" s="126" t="s">
        <v>665</v>
      </c>
      <c r="AC37" s="21" t="s">
        <v>725</v>
      </c>
      <c r="AD37" s="42" t="s">
        <v>726</v>
      </c>
      <c r="AE37" s="140" t="s">
        <v>727</v>
      </c>
      <c r="AF37" s="20" t="s">
        <v>846</v>
      </c>
      <c r="AG37" s="20" t="s">
        <v>268</v>
      </c>
      <c r="AH37" s="20" t="s">
        <v>268</v>
      </c>
      <c r="AI37" s="31" t="s">
        <v>777</v>
      </c>
      <c r="AJ37" s="70" t="s">
        <v>869</v>
      </c>
      <c r="AK37" s="52">
        <v>0.47</v>
      </c>
    </row>
    <row r="38" spans="1:37" ht="288.75" thickBot="1" x14ac:dyDescent="0.25">
      <c r="A38" s="296"/>
      <c r="B38" s="289"/>
      <c r="C38" s="18" t="s">
        <v>336</v>
      </c>
      <c r="D38" s="19" t="s">
        <v>391</v>
      </c>
      <c r="E38" s="20" t="s">
        <v>404</v>
      </c>
      <c r="F38" s="21" t="s">
        <v>405</v>
      </c>
      <c r="G38" s="21" t="s">
        <v>406</v>
      </c>
      <c r="H38" s="20" t="s">
        <v>407</v>
      </c>
      <c r="I38" s="20" t="s">
        <v>408</v>
      </c>
      <c r="J38" s="21" t="s">
        <v>409</v>
      </c>
      <c r="K38" s="20" t="s">
        <v>230</v>
      </c>
      <c r="L38" s="20" t="s">
        <v>230</v>
      </c>
      <c r="M38" s="20" t="s">
        <v>36</v>
      </c>
      <c r="N38" s="23" t="s">
        <v>410</v>
      </c>
      <c r="O38" s="36" t="s">
        <v>411</v>
      </c>
      <c r="P38" s="41">
        <v>1</v>
      </c>
      <c r="Q38" s="80" t="s">
        <v>412</v>
      </c>
      <c r="R38" s="37" t="s">
        <v>413</v>
      </c>
      <c r="S38" s="46" t="s">
        <v>414</v>
      </c>
      <c r="T38" s="29" t="s">
        <v>255</v>
      </c>
      <c r="U38" s="38" t="s">
        <v>415</v>
      </c>
      <c r="V38" s="90">
        <v>1</v>
      </c>
      <c r="W38" s="60" t="s">
        <v>412</v>
      </c>
      <c r="X38" s="33">
        <v>0.25</v>
      </c>
      <c r="Y38" s="34" t="s">
        <v>416</v>
      </c>
      <c r="Z38" s="36" t="s">
        <v>728</v>
      </c>
      <c r="AA38" s="41">
        <v>1</v>
      </c>
      <c r="AB38" s="126" t="s">
        <v>665</v>
      </c>
      <c r="AC38" s="21" t="s">
        <v>729</v>
      </c>
      <c r="AD38" s="46" t="s">
        <v>730</v>
      </c>
      <c r="AE38" s="138" t="s">
        <v>731</v>
      </c>
      <c r="AF38" s="20" t="s">
        <v>846</v>
      </c>
      <c r="AG38" s="20" t="s">
        <v>268</v>
      </c>
      <c r="AH38" s="20" t="s">
        <v>268</v>
      </c>
      <c r="AI38" s="31" t="s">
        <v>776</v>
      </c>
      <c r="AJ38" s="70" t="s">
        <v>870</v>
      </c>
      <c r="AK38" s="52">
        <v>0.25</v>
      </c>
    </row>
    <row r="39" spans="1:37" ht="336" x14ac:dyDescent="0.2">
      <c r="A39" s="285" t="s">
        <v>417</v>
      </c>
      <c r="B39" s="287" t="s">
        <v>418</v>
      </c>
      <c r="C39" s="18" t="s">
        <v>419</v>
      </c>
      <c r="D39" s="19" t="s">
        <v>420</v>
      </c>
      <c r="E39" s="20" t="s">
        <v>421</v>
      </c>
      <c r="F39" s="21" t="s">
        <v>422</v>
      </c>
      <c r="G39" s="21" t="s">
        <v>423</v>
      </c>
      <c r="H39" s="20" t="s">
        <v>424</v>
      </c>
      <c r="I39" s="20" t="s">
        <v>425</v>
      </c>
      <c r="J39" s="21" t="s">
        <v>426</v>
      </c>
      <c r="K39" s="20" t="s">
        <v>36</v>
      </c>
      <c r="L39" s="20" t="s">
        <v>36</v>
      </c>
      <c r="M39" s="20" t="s">
        <v>36</v>
      </c>
      <c r="N39" s="23" t="s">
        <v>196</v>
      </c>
      <c r="O39" s="36" t="s">
        <v>427</v>
      </c>
      <c r="P39" s="41">
        <f>3/12</f>
        <v>0.25</v>
      </c>
      <c r="Q39" s="36" t="s">
        <v>428</v>
      </c>
      <c r="R39" s="37" t="s">
        <v>429</v>
      </c>
      <c r="S39" s="42" t="s">
        <v>430</v>
      </c>
      <c r="T39" s="29" t="s">
        <v>255</v>
      </c>
      <c r="U39" s="43" t="s">
        <v>255</v>
      </c>
      <c r="V39" s="93" t="s">
        <v>431</v>
      </c>
      <c r="W39" s="94" t="s">
        <v>432</v>
      </c>
      <c r="X39" s="33">
        <v>0.25</v>
      </c>
      <c r="Y39" s="34" t="s">
        <v>433</v>
      </c>
      <c r="Z39" s="36" t="s">
        <v>732</v>
      </c>
      <c r="AA39" s="41">
        <v>0.5</v>
      </c>
      <c r="AB39" s="92" t="s">
        <v>733</v>
      </c>
      <c r="AC39" s="21" t="s">
        <v>429</v>
      </c>
      <c r="AD39" s="134" t="s">
        <v>734</v>
      </c>
      <c r="AE39" s="138" t="s">
        <v>653</v>
      </c>
      <c r="AF39" s="20" t="s">
        <v>840</v>
      </c>
      <c r="AG39" s="41">
        <v>0.67</v>
      </c>
      <c r="AH39" s="20" t="s">
        <v>841</v>
      </c>
      <c r="AI39" s="31" t="s">
        <v>775</v>
      </c>
      <c r="AJ39" s="70" t="s">
        <v>842</v>
      </c>
      <c r="AK39" s="52">
        <v>0.66</v>
      </c>
    </row>
    <row r="40" spans="1:37" x14ac:dyDescent="0.2">
      <c r="A40" s="286"/>
      <c r="B40" s="288"/>
      <c r="C40" s="18" t="s">
        <v>419</v>
      </c>
      <c r="D40" s="19" t="s">
        <v>420</v>
      </c>
      <c r="E40" s="20" t="s">
        <v>434</v>
      </c>
      <c r="F40" s="21" t="s">
        <v>435</v>
      </c>
      <c r="G40" s="21" t="s">
        <v>436</v>
      </c>
      <c r="H40" s="20" t="s">
        <v>437</v>
      </c>
      <c r="I40" s="20" t="s">
        <v>438</v>
      </c>
      <c r="J40" s="21" t="s">
        <v>439</v>
      </c>
      <c r="K40" s="20"/>
      <c r="L40" s="20" t="s">
        <v>36</v>
      </c>
      <c r="M40" s="20" t="s">
        <v>36</v>
      </c>
      <c r="N40" s="23" t="s">
        <v>196</v>
      </c>
      <c r="O40" s="36" t="s">
        <v>87</v>
      </c>
      <c r="P40" s="20" t="s">
        <v>87</v>
      </c>
      <c r="Q40" s="26" t="s">
        <v>87</v>
      </c>
      <c r="R40" s="37" t="s">
        <v>87</v>
      </c>
      <c r="S40" s="21" t="s">
        <v>87</v>
      </c>
      <c r="T40" s="29" t="s">
        <v>87</v>
      </c>
      <c r="U40" s="30" t="s">
        <v>87</v>
      </c>
      <c r="V40" s="63"/>
      <c r="W40" s="64"/>
      <c r="X40" s="33" t="s">
        <v>40</v>
      </c>
      <c r="Y40" s="34" t="s">
        <v>223</v>
      </c>
      <c r="Z40" s="36" t="s">
        <v>735</v>
      </c>
      <c r="AA40" s="41">
        <v>0.5</v>
      </c>
      <c r="AB40" s="128" t="s">
        <v>736</v>
      </c>
      <c r="AC40" s="21" t="s">
        <v>737</v>
      </c>
      <c r="AD40" s="123" t="s">
        <v>738</v>
      </c>
      <c r="AE40" s="140">
        <v>0.5</v>
      </c>
      <c r="AF40" s="27" t="s">
        <v>843</v>
      </c>
      <c r="AG40" s="178" t="s">
        <v>844</v>
      </c>
      <c r="AH40" s="20" t="s">
        <v>736</v>
      </c>
      <c r="AI40" s="31" t="s">
        <v>775</v>
      </c>
      <c r="AJ40" s="70" t="s">
        <v>845</v>
      </c>
      <c r="AK40" s="52">
        <v>0.5</v>
      </c>
    </row>
    <row r="41" spans="1:37" ht="96" x14ac:dyDescent="0.2">
      <c r="A41" s="286"/>
      <c r="B41" s="288"/>
      <c r="C41" s="18" t="s">
        <v>419</v>
      </c>
      <c r="D41" s="19" t="s">
        <v>420</v>
      </c>
      <c r="E41" s="20" t="s">
        <v>440</v>
      </c>
      <c r="F41" s="21" t="s">
        <v>441</v>
      </c>
      <c r="G41" s="21" t="s">
        <v>442</v>
      </c>
      <c r="H41" s="20" t="s">
        <v>443</v>
      </c>
      <c r="I41" s="22" t="s">
        <v>444</v>
      </c>
      <c r="J41" s="35" t="s">
        <v>445</v>
      </c>
      <c r="K41" s="20"/>
      <c r="L41" s="20"/>
      <c r="M41" s="22" t="s">
        <v>36</v>
      </c>
      <c r="N41" s="23" t="s">
        <v>123</v>
      </c>
      <c r="O41" s="36" t="s">
        <v>38</v>
      </c>
      <c r="P41" s="20" t="s">
        <v>38</v>
      </c>
      <c r="Q41" s="26" t="s">
        <v>38</v>
      </c>
      <c r="R41" s="37" t="s">
        <v>38</v>
      </c>
      <c r="S41" s="21" t="s">
        <v>38</v>
      </c>
      <c r="T41" s="29" t="s">
        <v>38</v>
      </c>
      <c r="U41" s="30" t="s">
        <v>38</v>
      </c>
      <c r="V41" s="63"/>
      <c r="W41" s="64"/>
      <c r="X41" s="33" t="s">
        <v>40</v>
      </c>
      <c r="Y41" s="34" t="s">
        <v>41</v>
      </c>
      <c r="Z41" s="36" t="s">
        <v>38</v>
      </c>
      <c r="AA41" s="36" t="s">
        <v>38</v>
      </c>
      <c r="AB41" s="36" t="s">
        <v>38</v>
      </c>
      <c r="AC41" s="21" t="s">
        <v>38</v>
      </c>
      <c r="AD41" s="21" t="s">
        <v>38</v>
      </c>
      <c r="AE41" s="138" t="s">
        <v>38</v>
      </c>
      <c r="AF41" s="138" t="s">
        <v>38</v>
      </c>
      <c r="AG41" s="138" t="s">
        <v>38</v>
      </c>
      <c r="AH41" s="138" t="s">
        <v>38</v>
      </c>
      <c r="AI41" s="31" t="s">
        <v>836</v>
      </c>
      <c r="AJ41" s="70" t="s">
        <v>38</v>
      </c>
      <c r="AK41" s="52">
        <v>0</v>
      </c>
    </row>
    <row r="42" spans="1:37" x14ac:dyDescent="0.2">
      <c r="A42" s="286"/>
      <c r="B42" s="288"/>
      <c r="C42" s="18" t="s">
        <v>419</v>
      </c>
      <c r="D42" s="19" t="s">
        <v>446</v>
      </c>
      <c r="E42" s="20" t="s">
        <v>447</v>
      </c>
      <c r="F42" s="21" t="s">
        <v>448</v>
      </c>
      <c r="G42" s="21" t="s">
        <v>449</v>
      </c>
      <c r="H42" s="20" t="s">
        <v>450</v>
      </c>
      <c r="I42" s="20" t="s">
        <v>451</v>
      </c>
      <c r="J42" s="21" t="s">
        <v>452</v>
      </c>
      <c r="K42" s="20" t="s">
        <v>36</v>
      </c>
      <c r="L42" s="20" t="s">
        <v>36</v>
      </c>
      <c r="M42" s="20" t="s">
        <v>36</v>
      </c>
      <c r="N42" s="23" t="s">
        <v>344</v>
      </c>
      <c r="O42" s="95" t="s">
        <v>453</v>
      </c>
      <c r="P42" s="41">
        <v>1</v>
      </c>
      <c r="Q42" s="92" t="s">
        <v>454</v>
      </c>
      <c r="R42" s="37" t="s">
        <v>455</v>
      </c>
      <c r="S42" s="42" t="s">
        <v>456</v>
      </c>
      <c r="T42" s="29" t="s">
        <v>457</v>
      </c>
      <c r="U42" s="43" t="s">
        <v>457</v>
      </c>
      <c r="V42" s="70"/>
      <c r="W42" s="70"/>
      <c r="X42" s="33">
        <v>0.33</v>
      </c>
      <c r="Y42" s="34" t="s">
        <v>624</v>
      </c>
      <c r="Z42" s="36" t="s">
        <v>739</v>
      </c>
      <c r="AA42" s="41">
        <v>1</v>
      </c>
      <c r="AB42" s="58" t="s">
        <v>720</v>
      </c>
      <c r="AC42" s="21" t="s">
        <v>740</v>
      </c>
      <c r="AD42" s="42" t="s">
        <v>741</v>
      </c>
      <c r="AE42" s="138" t="s">
        <v>457</v>
      </c>
      <c r="AF42" s="20" t="s">
        <v>846</v>
      </c>
      <c r="AG42" s="20" t="s">
        <v>268</v>
      </c>
      <c r="AH42" s="20" t="s">
        <v>268</v>
      </c>
      <c r="AI42" s="31" t="s">
        <v>777</v>
      </c>
      <c r="AJ42" s="70" t="s">
        <v>847</v>
      </c>
      <c r="AK42" s="52">
        <v>0.57999999999999996</v>
      </c>
    </row>
    <row r="43" spans="1:37" ht="228" x14ac:dyDescent="0.2">
      <c r="A43" s="286"/>
      <c r="B43" s="288"/>
      <c r="C43" s="18" t="s">
        <v>419</v>
      </c>
      <c r="D43" s="19" t="s">
        <v>458</v>
      </c>
      <c r="E43" s="20" t="s">
        <v>459</v>
      </c>
      <c r="F43" s="21" t="s">
        <v>460</v>
      </c>
      <c r="G43" s="21" t="s">
        <v>461</v>
      </c>
      <c r="H43" s="20" t="s">
        <v>462</v>
      </c>
      <c r="I43" s="20" t="s">
        <v>463</v>
      </c>
      <c r="J43" s="21" t="s">
        <v>464</v>
      </c>
      <c r="K43" s="20"/>
      <c r="L43" s="20" t="s">
        <v>36</v>
      </c>
      <c r="M43" s="20" t="s">
        <v>36</v>
      </c>
      <c r="N43" s="23" t="s">
        <v>465</v>
      </c>
      <c r="O43" s="36" t="s">
        <v>87</v>
      </c>
      <c r="P43" s="20" t="s">
        <v>87</v>
      </c>
      <c r="Q43" s="26" t="s">
        <v>87</v>
      </c>
      <c r="R43" s="37" t="s">
        <v>87</v>
      </c>
      <c r="S43" s="21" t="s">
        <v>87</v>
      </c>
      <c r="T43" s="29" t="s">
        <v>87</v>
      </c>
      <c r="U43" s="30" t="s">
        <v>87</v>
      </c>
      <c r="V43" s="63"/>
      <c r="W43" s="63"/>
      <c r="X43" s="33" t="s">
        <v>40</v>
      </c>
      <c r="Y43" s="34" t="s">
        <v>223</v>
      </c>
      <c r="Z43" s="36" t="s">
        <v>742</v>
      </c>
      <c r="AA43" s="41">
        <v>0.1</v>
      </c>
      <c r="AB43" s="126" t="s">
        <v>743</v>
      </c>
      <c r="AC43" s="21" t="s">
        <v>744</v>
      </c>
      <c r="AD43" s="123" t="s">
        <v>743</v>
      </c>
      <c r="AE43" s="138" t="s">
        <v>476</v>
      </c>
      <c r="AF43" s="20" t="s">
        <v>848</v>
      </c>
      <c r="AG43" s="179" t="s">
        <v>849</v>
      </c>
      <c r="AH43" s="41">
        <v>0.2</v>
      </c>
      <c r="AI43" s="31" t="s">
        <v>777</v>
      </c>
      <c r="AJ43" s="70" t="s">
        <v>850</v>
      </c>
      <c r="AK43" s="52">
        <v>0.2</v>
      </c>
    </row>
    <row r="44" spans="1:37" x14ac:dyDescent="0.2">
      <c r="A44" s="286"/>
      <c r="B44" s="288"/>
      <c r="C44" s="18" t="s">
        <v>419</v>
      </c>
      <c r="D44" s="19" t="s">
        <v>458</v>
      </c>
      <c r="E44" s="20" t="s">
        <v>466</v>
      </c>
      <c r="F44" s="21" t="s">
        <v>467</v>
      </c>
      <c r="G44" s="21" t="s">
        <v>468</v>
      </c>
      <c r="H44" s="20" t="s">
        <v>469</v>
      </c>
      <c r="I44" s="20" t="s">
        <v>470</v>
      </c>
      <c r="J44" s="21" t="s">
        <v>471</v>
      </c>
      <c r="K44" s="20" t="s">
        <v>36</v>
      </c>
      <c r="L44" s="20"/>
      <c r="M44" s="20"/>
      <c r="N44" s="23" t="s">
        <v>86</v>
      </c>
      <c r="O44" s="38" t="s">
        <v>472</v>
      </c>
      <c r="P44" s="49">
        <v>0.1</v>
      </c>
      <c r="Q44" s="34" t="s">
        <v>473</v>
      </c>
      <c r="R44" s="38" t="s">
        <v>474</v>
      </c>
      <c r="S44" s="46" t="s">
        <v>475</v>
      </c>
      <c r="T44" s="29" t="s">
        <v>476</v>
      </c>
      <c r="U44" s="43" t="s">
        <v>476</v>
      </c>
      <c r="V44" s="70"/>
      <c r="W44" s="50"/>
      <c r="X44" s="33">
        <v>0</v>
      </c>
      <c r="Y44" s="34" t="s">
        <v>625</v>
      </c>
      <c r="Z44" s="21" t="s">
        <v>745</v>
      </c>
      <c r="AA44" s="41">
        <v>0.1</v>
      </c>
      <c r="AB44" s="21" t="s">
        <v>746</v>
      </c>
      <c r="AC44" s="135" t="s">
        <v>747</v>
      </c>
      <c r="AD44" s="123" t="s">
        <v>748</v>
      </c>
      <c r="AE44" s="138" t="s">
        <v>476</v>
      </c>
      <c r="AF44" s="52" t="s">
        <v>851</v>
      </c>
      <c r="AG44" s="52" t="s">
        <v>852</v>
      </c>
      <c r="AH44" s="41">
        <v>0.1</v>
      </c>
      <c r="AI44" s="31" t="s">
        <v>776</v>
      </c>
      <c r="AJ44" s="70" t="s">
        <v>853</v>
      </c>
      <c r="AK44" s="52">
        <v>0.2</v>
      </c>
    </row>
    <row r="45" spans="1:37" x14ac:dyDescent="0.2">
      <c r="A45" s="286"/>
      <c r="B45" s="288"/>
      <c r="C45" s="18" t="s">
        <v>419</v>
      </c>
      <c r="D45" s="19" t="s">
        <v>458</v>
      </c>
      <c r="E45" s="20" t="s">
        <v>477</v>
      </c>
      <c r="F45" s="21" t="s">
        <v>478</v>
      </c>
      <c r="G45" s="21" t="s">
        <v>479</v>
      </c>
      <c r="H45" s="20" t="s">
        <v>480</v>
      </c>
      <c r="I45" s="20" t="s">
        <v>481</v>
      </c>
      <c r="J45" s="21" t="s">
        <v>482</v>
      </c>
      <c r="K45" s="20"/>
      <c r="L45" s="20" t="s">
        <v>36</v>
      </c>
      <c r="M45" s="20" t="s">
        <v>36</v>
      </c>
      <c r="N45" s="23" t="s">
        <v>483</v>
      </c>
      <c r="O45" s="36" t="s">
        <v>87</v>
      </c>
      <c r="P45" s="20" t="s">
        <v>87</v>
      </c>
      <c r="Q45" s="26" t="s">
        <v>87</v>
      </c>
      <c r="R45" s="37" t="s">
        <v>87</v>
      </c>
      <c r="S45" s="21" t="s">
        <v>87</v>
      </c>
      <c r="T45" s="29" t="s">
        <v>87</v>
      </c>
      <c r="U45" s="30" t="s">
        <v>87</v>
      </c>
      <c r="V45" s="63"/>
      <c r="W45" s="64"/>
      <c r="X45" s="33" t="s">
        <v>40</v>
      </c>
      <c r="Y45" s="34" t="s">
        <v>223</v>
      </c>
      <c r="Z45" s="36" t="s">
        <v>749</v>
      </c>
      <c r="AA45" s="65" t="s">
        <v>750</v>
      </c>
      <c r="AB45" s="100" t="s">
        <v>751</v>
      </c>
      <c r="AC45" s="21" t="s">
        <v>752</v>
      </c>
      <c r="AD45" s="123" t="s">
        <v>753</v>
      </c>
      <c r="AE45" s="138" t="s">
        <v>754</v>
      </c>
      <c r="AF45" s="27" t="s">
        <v>854</v>
      </c>
      <c r="AG45" s="31" t="s">
        <v>855</v>
      </c>
      <c r="AH45" s="180">
        <v>0.4</v>
      </c>
      <c r="AI45" s="31" t="s">
        <v>776</v>
      </c>
      <c r="AJ45" s="70" t="s">
        <v>856</v>
      </c>
      <c r="AK45" s="52">
        <v>0</v>
      </c>
    </row>
    <row r="46" spans="1:37" x14ac:dyDescent="0.2">
      <c r="A46" s="286"/>
      <c r="B46" s="288"/>
      <c r="C46" s="18" t="s">
        <v>419</v>
      </c>
      <c r="D46" s="19" t="s">
        <v>484</v>
      </c>
      <c r="E46" s="20" t="s">
        <v>485</v>
      </c>
      <c r="F46" s="21" t="s">
        <v>486</v>
      </c>
      <c r="G46" s="21" t="s">
        <v>487</v>
      </c>
      <c r="H46" s="20" t="s">
        <v>488</v>
      </c>
      <c r="I46" s="20" t="s">
        <v>489</v>
      </c>
      <c r="J46" s="21" t="s">
        <v>490</v>
      </c>
      <c r="K46" s="20" t="s">
        <v>36</v>
      </c>
      <c r="L46" s="20" t="s">
        <v>36</v>
      </c>
      <c r="M46" s="20" t="s">
        <v>36</v>
      </c>
      <c r="N46" s="23" t="s">
        <v>491</v>
      </c>
      <c r="O46" s="38" t="s">
        <v>492</v>
      </c>
      <c r="P46" s="52" t="s">
        <v>493</v>
      </c>
      <c r="Q46" s="96" t="s">
        <v>494</v>
      </c>
      <c r="R46" s="37" t="s">
        <v>495</v>
      </c>
      <c r="S46" s="97" t="s">
        <v>496</v>
      </c>
      <c r="T46" s="98" t="s">
        <v>476</v>
      </c>
      <c r="U46" s="99" t="s">
        <v>476</v>
      </c>
      <c r="V46" s="70"/>
      <c r="W46" s="50"/>
      <c r="X46" s="33">
        <v>0</v>
      </c>
      <c r="Y46" s="34" t="s">
        <v>626</v>
      </c>
      <c r="Z46" s="36" t="s">
        <v>755</v>
      </c>
      <c r="AA46" s="65" t="s">
        <v>756</v>
      </c>
      <c r="AB46" s="100" t="s">
        <v>757</v>
      </c>
      <c r="AC46" s="21" t="s">
        <v>758</v>
      </c>
      <c r="AD46" s="100" t="s">
        <v>759</v>
      </c>
      <c r="AE46" s="142" t="s">
        <v>476</v>
      </c>
      <c r="AF46" s="20" t="s">
        <v>846</v>
      </c>
      <c r="AG46" s="20" t="s">
        <v>268</v>
      </c>
      <c r="AH46" s="20" t="s">
        <v>268</v>
      </c>
      <c r="AI46" s="31" t="s">
        <v>776</v>
      </c>
      <c r="AJ46" s="70" t="s">
        <v>857</v>
      </c>
      <c r="AK46" s="52">
        <v>0</v>
      </c>
    </row>
    <row r="47" spans="1:37" x14ac:dyDescent="0.2">
      <c r="A47" s="286"/>
      <c r="B47" s="288"/>
      <c r="C47" s="18" t="s">
        <v>419</v>
      </c>
      <c r="D47" s="19" t="s">
        <v>484</v>
      </c>
      <c r="E47" s="20" t="s">
        <v>497</v>
      </c>
      <c r="F47" s="21" t="s">
        <v>498</v>
      </c>
      <c r="G47" s="21" t="s">
        <v>499</v>
      </c>
      <c r="H47" s="20" t="s">
        <v>500</v>
      </c>
      <c r="I47" s="20" t="s">
        <v>501</v>
      </c>
      <c r="J47" s="21" t="s">
        <v>502</v>
      </c>
      <c r="K47" s="20" t="s">
        <v>36</v>
      </c>
      <c r="L47" s="20" t="s">
        <v>36</v>
      </c>
      <c r="M47" s="20" t="s">
        <v>36</v>
      </c>
      <c r="N47" s="23" t="s">
        <v>503</v>
      </c>
      <c r="O47" s="36" t="s">
        <v>504</v>
      </c>
      <c r="P47" s="65">
        <v>0</v>
      </c>
      <c r="Q47" s="26" t="s">
        <v>505</v>
      </c>
      <c r="R47" s="37" t="s">
        <v>506</v>
      </c>
      <c r="S47" s="46" t="s">
        <v>507</v>
      </c>
      <c r="T47" s="47" t="s">
        <v>508</v>
      </c>
      <c r="U47" s="90" t="s">
        <v>508</v>
      </c>
      <c r="V47" s="70" t="s">
        <v>509</v>
      </c>
      <c r="W47" s="60" t="s">
        <v>510</v>
      </c>
      <c r="X47" s="33">
        <v>0.75</v>
      </c>
      <c r="Y47" s="34" t="s">
        <v>511</v>
      </c>
      <c r="Z47" s="21" t="s">
        <v>760</v>
      </c>
      <c r="AA47" s="65">
        <v>0.75</v>
      </c>
      <c r="AB47" s="134" t="s">
        <v>761</v>
      </c>
      <c r="AC47" s="21" t="s">
        <v>762</v>
      </c>
      <c r="AD47" s="123" t="s">
        <v>763</v>
      </c>
      <c r="AE47" s="140" t="s">
        <v>764</v>
      </c>
      <c r="AF47" s="27" t="s">
        <v>858</v>
      </c>
      <c r="AG47" s="123" t="s">
        <v>763</v>
      </c>
      <c r="AH47" s="180">
        <v>0.75</v>
      </c>
      <c r="AI47" s="31" t="s">
        <v>776</v>
      </c>
      <c r="AJ47" s="70" t="s">
        <v>859</v>
      </c>
      <c r="AK47" s="52">
        <v>0.75</v>
      </c>
    </row>
    <row r="48" spans="1:37" ht="99" customHeight="1" x14ac:dyDescent="0.2">
      <c r="A48" s="286"/>
      <c r="B48" s="288"/>
      <c r="C48" s="18" t="s">
        <v>419</v>
      </c>
      <c r="D48" s="19" t="s">
        <v>484</v>
      </c>
      <c r="E48" s="20" t="s">
        <v>512</v>
      </c>
      <c r="F48" s="21" t="s">
        <v>513</v>
      </c>
      <c r="G48" s="21" t="s">
        <v>514</v>
      </c>
      <c r="H48" s="20" t="s">
        <v>515</v>
      </c>
      <c r="I48" s="20" t="s">
        <v>516</v>
      </c>
      <c r="J48" s="21" t="s">
        <v>517</v>
      </c>
      <c r="K48" s="20" t="s">
        <v>36</v>
      </c>
      <c r="L48" s="20" t="s">
        <v>36</v>
      </c>
      <c r="M48" s="20" t="s">
        <v>36</v>
      </c>
      <c r="N48" s="23" t="s">
        <v>491</v>
      </c>
      <c r="O48" s="36" t="s">
        <v>518</v>
      </c>
      <c r="P48" s="65" t="s">
        <v>519</v>
      </c>
      <c r="Q48" s="100" t="s">
        <v>520</v>
      </c>
      <c r="R48" s="37" t="s">
        <v>521</v>
      </c>
      <c r="S48" s="51" t="s">
        <v>522</v>
      </c>
      <c r="T48" s="47" t="s">
        <v>61</v>
      </c>
      <c r="U48" s="90" t="s">
        <v>61</v>
      </c>
      <c r="V48" s="70"/>
      <c r="W48" s="101"/>
      <c r="X48" s="33">
        <v>0.33</v>
      </c>
      <c r="Y48" s="34" t="s">
        <v>523</v>
      </c>
      <c r="Z48" s="56" t="s">
        <v>637</v>
      </c>
      <c r="AA48" s="41" t="s">
        <v>61</v>
      </c>
      <c r="AB48" s="56"/>
      <c r="AC48" s="20" t="s">
        <v>637</v>
      </c>
      <c r="AD48" s="136"/>
      <c r="AE48" s="140" t="s">
        <v>61</v>
      </c>
      <c r="AF48" s="20" t="s">
        <v>860</v>
      </c>
      <c r="AG48" s="20" t="s">
        <v>860</v>
      </c>
      <c r="AH48" s="20" t="s">
        <v>860</v>
      </c>
      <c r="AI48" s="31" t="s">
        <v>776</v>
      </c>
      <c r="AJ48" s="70" t="s">
        <v>861</v>
      </c>
      <c r="AK48" s="52">
        <v>0.33</v>
      </c>
    </row>
    <row r="49" spans="1:37" ht="409.6" thickBot="1" x14ac:dyDescent="0.25">
      <c r="A49" s="102"/>
      <c r="B49" s="289"/>
      <c r="C49" s="18" t="s">
        <v>419</v>
      </c>
      <c r="D49" s="19" t="s">
        <v>484</v>
      </c>
      <c r="E49" s="20" t="s">
        <v>524</v>
      </c>
      <c r="F49" s="21" t="s">
        <v>525</v>
      </c>
      <c r="G49" s="21" t="s">
        <v>526</v>
      </c>
      <c r="H49" s="20" t="s">
        <v>527</v>
      </c>
      <c r="I49" s="20" t="s">
        <v>528</v>
      </c>
      <c r="J49" s="21" t="s">
        <v>529</v>
      </c>
      <c r="K49" s="20" t="s">
        <v>36</v>
      </c>
      <c r="L49" s="20" t="s">
        <v>36</v>
      </c>
      <c r="M49" s="20" t="s">
        <v>36</v>
      </c>
      <c r="N49" s="23" t="s">
        <v>503</v>
      </c>
      <c r="O49" s="36" t="s">
        <v>530</v>
      </c>
      <c r="P49" s="20" t="s">
        <v>531</v>
      </c>
      <c r="Q49" s="58" t="s">
        <v>532</v>
      </c>
      <c r="R49" s="37" t="s">
        <v>533</v>
      </c>
      <c r="S49" s="46" t="s">
        <v>534</v>
      </c>
      <c r="T49" s="29" t="s">
        <v>535</v>
      </c>
      <c r="U49" s="43" t="s">
        <v>535</v>
      </c>
      <c r="V49" s="103" t="s">
        <v>536</v>
      </c>
      <c r="W49" s="60" t="s">
        <v>532</v>
      </c>
      <c r="X49" s="33">
        <v>0.33</v>
      </c>
      <c r="Y49" s="34" t="s">
        <v>537</v>
      </c>
      <c r="Z49" s="36" t="s">
        <v>765</v>
      </c>
      <c r="AA49" s="41">
        <v>0.5</v>
      </c>
      <c r="AB49" s="123" t="s">
        <v>766</v>
      </c>
      <c r="AC49" s="21" t="s">
        <v>767</v>
      </c>
      <c r="AD49" s="46" t="s">
        <v>768</v>
      </c>
      <c r="AE49" s="138" t="s">
        <v>140</v>
      </c>
      <c r="AF49" s="27" t="s">
        <v>862</v>
      </c>
      <c r="AG49" s="181" t="s">
        <v>863</v>
      </c>
      <c r="AH49" s="180">
        <v>0.67</v>
      </c>
      <c r="AI49" s="31" t="s">
        <v>775</v>
      </c>
      <c r="AJ49" s="70" t="s">
        <v>864</v>
      </c>
      <c r="AK49" s="52">
        <v>0.66</v>
      </c>
    </row>
    <row r="50" spans="1:37" ht="336" x14ac:dyDescent="0.2">
      <c r="A50" s="287" t="s">
        <v>538</v>
      </c>
      <c r="B50" s="287" t="s">
        <v>539</v>
      </c>
      <c r="C50" s="18" t="s">
        <v>540</v>
      </c>
      <c r="D50" s="19" t="s">
        <v>541</v>
      </c>
      <c r="E50" s="20" t="s">
        <v>542</v>
      </c>
      <c r="F50" s="21" t="s">
        <v>543</v>
      </c>
      <c r="G50" s="21" t="s">
        <v>544</v>
      </c>
      <c r="H50" s="20" t="s">
        <v>545</v>
      </c>
      <c r="I50" s="20" t="s">
        <v>546</v>
      </c>
      <c r="J50" s="21" t="s">
        <v>547</v>
      </c>
      <c r="K50" s="20" t="s">
        <v>36</v>
      </c>
      <c r="L50" s="20"/>
      <c r="M50" s="20"/>
      <c r="N50" s="23" t="s">
        <v>548</v>
      </c>
      <c r="O50" s="36" t="s">
        <v>549</v>
      </c>
      <c r="P50" s="41" t="s">
        <v>550</v>
      </c>
      <c r="Q50" s="92" t="s">
        <v>551</v>
      </c>
      <c r="R50" s="36" t="s">
        <v>552</v>
      </c>
      <c r="S50" s="51" t="s">
        <v>553</v>
      </c>
      <c r="T50" s="29" t="s">
        <v>61</v>
      </c>
      <c r="U50" s="38" t="s">
        <v>549</v>
      </c>
      <c r="V50" s="49" t="s">
        <v>550</v>
      </c>
      <c r="W50" s="44" t="s">
        <v>554</v>
      </c>
      <c r="X50" s="33">
        <v>1</v>
      </c>
      <c r="Y50" s="159" t="s">
        <v>555</v>
      </c>
      <c r="Z50" s="36" t="s">
        <v>704</v>
      </c>
      <c r="AA50" s="51" t="s">
        <v>553</v>
      </c>
      <c r="AB50" s="20" t="s">
        <v>61</v>
      </c>
      <c r="AC50" s="36" t="s">
        <v>704</v>
      </c>
      <c r="AD50" s="51" t="s">
        <v>553</v>
      </c>
      <c r="AE50" s="138" t="s">
        <v>61</v>
      </c>
      <c r="AF50" s="167" t="s">
        <v>820</v>
      </c>
      <c r="AG50" s="168">
        <v>1</v>
      </c>
      <c r="AH50" s="169" t="s">
        <v>814</v>
      </c>
      <c r="AI50" s="31" t="s">
        <v>775</v>
      </c>
      <c r="AJ50" s="70" t="s">
        <v>805</v>
      </c>
      <c r="AK50" s="52">
        <v>1</v>
      </c>
    </row>
    <row r="51" spans="1:37" x14ac:dyDescent="0.2">
      <c r="A51" s="288"/>
      <c r="B51" s="288"/>
      <c r="C51" s="18" t="s">
        <v>540</v>
      </c>
      <c r="D51" s="19" t="s">
        <v>556</v>
      </c>
      <c r="E51" s="20" t="s">
        <v>557</v>
      </c>
      <c r="F51" s="21" t="s">
        <v>558</v>
      </c>
      <c r="G51" s="21" t="s">
        <v>559</v>
      </c>
      <c r="H51" s="20" t="s">
        <v>560</v>
      </c>
      <c r="I51" s="20" t="s">
        <v>561</v>
      </c>
      <c r="J51" s="21" t="s">
        <v>562</v>
      </c>
      <c r="K51" s="20" t="s">
        <v>36</v>
      </c>
      <c r="L51" s="20" t="s">
        <v>36</v>
      </c>
      <c r="M51" s="20" t="s">
        <v>36</v>
      </c>
      <c r="N51" s="23" t="s">
        <v>548</v>
      </c>
      <c r="O51" s="95" t="s">
        <v>563</v>
      </c>
      <c r="P51" s="65">
        <v>0.33</v>
      </c>
      <c r="Q51" s="95" t="s">
        <v>564</v>
      </c>
      <c r="R51" s="37" t="s">
        <v>565</v>
      </c>
      <c r="S51" s="21" t="s">
        <v>566</v>
      </c>
      <c r="T51" s="29" t="s">
        <v>535</v>
      </c>
      <c r="U51" s="48" t="s">
        <v>567</v>
      </c>
      <c r="V51" s="52">
        <v>0.33</v>
      </c>
      <c r="W51" s="44" t="s">
        <v>568</v>
      </c>
      <c r="X51" s="33">
        <v>0.33</v>
      </c>
      <c r="Y51" s="159" t="s">
        <v>634</v>
      </c>
      <c r="Z51" s="36" t="s">
        <v>646</v>
      </c>
      <c r="AA51" s="65"/>
      <c r="AB51" s="92"/>
      <c r="AC51" s="21" t="s">
        <v>769</v>
      </c>
      <c r="AD51" s="21"/>
      <c r="AE51" s="138" t="s">
        <v>535</v>
      </c>
      <c r="AF51" s="170" t="s">
        <v>818</v>
      </c>
      <c r="AG51" s="52">
        <v>0.66</v>
      </c>
      <c r="AH51" s="170" t="s">
        <v>815</v>
      </c>
      <c r="AI51" s="31" t="s">
        <v>777</v>
      </c>
      <c r="AJ51" s="70" t="s">
        <v>831</v>
      </c>
      <c r="AK51" s="52">
        <v>0.5</v>
      </c>
    </row>
    <row r="52" spans="1:37" s="54" customFormat="1" ht="120" x14ac:dyDescent="0.2">
      <c r="A52" s="288"/>
      <c r="B52" s="288"/>
      <c r="C52" s="53" t="s">
        <v>540</v>
      </c>
      <c r="D52" s="39" t="s">
        <v>556</v>
      </c>
      <c r="E52" s="22" t="s">
        <v>569</v>
      </c>
      <c r="F52" s="35" t="s">
        <v>570</v>
      </c>
      <c r="G52" s="35" t="s">
        <v>571</v>
      </c>
      <c r="H52" s="22" t="s">
        <v>572</v>
      </c>
      <c r="I52" s="22" t="s">
        <v>573</v>
      </c>
      <c r="J52" s="35" t="s">
        <v>574</v>
      </c>
      <c r="K52" s="22"/>
      <c r="L52" s="22"/>
      <c r="M52" s="22" t="s">
        <v>36</v>
      </c>
      <c r="N52" s="40" t="s">
        <v>86</v>
      </c>
      <c r="O52" s="36" t="s">
        <v>575</v>
      </c>
      <c r="P52" s="21" t="s">
        <v>575</v>
      </c>
      <c r="Q52" s="26" t="s">
        <v>575</v>
      </c>
      <c r="R52" s="37" t="s">
        <v>575</v>
      </c>
      <c r="S52" s="21" t="s">
        <v>575</v>
      </c>
      <c r="T52" s="29" t="s">
        <v>575</v>
      </c>
      <c r="U52" s="30" t="s">
        <v>575</v>
      </c>
      <c r="V52" s="63"/>
      <c r="W52" s="64"/>
      <c r="X52" s="33" t="s">
        <v>40</v>
      </c>
      <c r="Y52" s="159" t="s">
        <v>41</v>
      </c>
      <c r="Z52" s="36" t="s">
        <v>575</v>
      </c>
      <c r="AA52" s="20"/>
      <c r="AB52" s="26"/>
      <c r="AC52" s="21" t="s">
        <v>575</v>
      </c>
      <c r="AD52" s="21" t="s">
        <v>575</v>
      </c>
      <c r="AE52" s="138" t="s">
        <v>575</v>
      </c>
      <c r="AF52" s="20" t="s">
        <v>871</v>
      </c>
      <c r="AG52" s="20" t="s">
        <v>268</v>
      </c>
      <c r="AH52" s="20" t="s">
        <v>268</v>
      </c>
      <c r="AI52" s="31" t="s">
        <v>836</v>
      </c>
      <c r="AJ52" s="70" t="s">
        <v>575</v>
      </c>
      <c r="AK52" s="52">
        <v>0</v>
      </c>
    </row>
    <row r="53" spans="1:37" ht="204" x14ac:dyDescent="0.2">
      <c r="A53" s="288"/>
      <c r="B53" s="288"/>
      <c r="C53" s="18" t="s">
        <v>540</v>
      </c>
      <c r="D53" s="19" t="s">
        <v>576</v>
      </c>
      <c r="E53" s="20" t="s">
        <v>577</v>
      </c>
      <c r="F53" s="21" t="s">
        <v>578</v>
      </c>
      <c r="G53" s="21" t="s">
        <v>579</v>
      </c>
      <c r="H53" s="20" t="s">
        <v>580</v>
      </c>
      <c r="I53" s="20" t="s">
        <v>581</v>
      </c>
      <c r="J53" s="21" t="s">
        <v>582</v>
      </c>
      <c r="K53" s="20"/>
      <c r="L53" s="20"/>
      <c r="M53" s="20" t="s">
        <v>36</v>
      </c>
      <c r="N53" s="23" t="s">
        <v>583</v>
      </c>
      <c r="O53" s="36" t="s">
        <v>575</v>
      </c>
      <c r="P53" s="21" t="s">
        <v>575</v>
      </c>
      <c r="Q53" s="26" t="s">
        <v>575</v>
      </c>
      <c r="R53" s="37" t="s">
        <v>575</v>
      </c>
      <c r="S53" s="21" t="s">
        <v>575</v>
      </c>
      <c r="T53" s="29" t="s">
        <v>575</v>
      </c>
      <c r="U53" s="30" t="s">
        <v>575</v>
      </c>
      <c r="V53" s="63"/>
      <c r="W53" s="64"/>
      <c r="X53" s="33" t="s">
        <v>40</v>
      </c>
      <c r="Y53" s="159" t="s">
        <v>41</v>
      </c>
      <c r="Z53" s="36" t="s">
        <v>575</v>
      </c>
      <c r="AA53" s="20"/>
      <c r="AB53" s="26"/>
      <c r="AC53" s="21" t="s">
        <v>575</v>
      </c>
      <c r="AD53" s="21" t="s">
        <v>575</v>
      </c>
      <c r="AE53" s="138" t="s">
        <v>575</v>
      </c>
      <c r="AF53" s="20" t="s">
        <v>871</v>
      </c>
      <c r="AG53" s="20" t="s">
        <v>268</v>
      </c>
      <c r="AH53" s="20" t="s">
        <v>268</v>
      </c>
      <c r="AI53" s="31" t="s">
        <v>836</v>
      </c>
      <c r="AJ53" s="70" t="s">
        <v>575</v>
      </c>
      <c r="AK53" s="52">
        <v>0</v>
      </c>
    </row>
    <row r="54" spans="1:37" ht="132" x14ac:dyDescent="0.2">
      <c r="A54" s="288"/>
      <c r="B54" s="288"/>
      <c r="C54" s="18" t="s">
        <v>540</v>
      </c>
      <c r="D54" s="19" t="s">
        <v>584</v>
      </c>
      <c r="E54" s="20" t="s">
        <v>585</v>
      </c>
      <c r="F54" s="21" t="s">
        <v>586</v>
      </c>
      <c r="G54" s="21" t="s">
        <v>587</v>
      </c>
      <c r="H54" s="20" t="s">
        <v>588</v>
      </c>
      <c r="I54" s="20" t="s">
        <v>589</v>
      </c>
      <c r="J54" s="21" t="s">
        <v>590</v>
      </c>
      <c r="K54" s="20"/>
      <c r="L54" s="20"/>
      <c r="M54" s="20" t="s">
        <v>36</v>
      </c>
      <c r="N54" s="23" t="s">
        <v>583</v>
      </c>
      <c r="O54" s="36" t="s">
        <v>575</v>
      </c>
      <c r="P54" s="21" t="s">
        <v>575</v>
      </c>
      <c r="Q54" s="26" t="s">
        <v>575</v>
      </c>
      <c r="R54" s="37" t="s">
        <v>575</v>
      </c>
      <c r="S54" s="21" t="s">
        <v>575</v>
      </c>
      <c r="T54" s="29" t="s">
        <v>575</v>
      </c>
      <c r="U54" s="30" t="s">
        <v>575</v>
      </c>
      <c r="V54" s="63"/>
      <c r="W54" s="64"/>
      <c r="X54" s="33" t="s">
        <v>40</v>
      </c>
      <c r="Y54" s="159" t="s">
        <v>41</v>
      </c>
      <c r="Z54" s="36" t="s">
        <v>575</v>
      </c>
      <c r="AA54" s="20"/>
      <c r="AB54" s="26"/>
      <c r="AC54" s="21" t="s">
        <v>575</v>
      </c>
      <c r="AD54" s="21" t="s">
        <v>575</v>
      </c>
      <c r="AE54" s="138" t="s">
        <v>575</v>
      </c>
      <c r="AF54" s="20" t="s">
        <v>871</v>
      </c>
      <c r="AG54" s="20" t="s">
        <v>268</v>
      </c>
      <c r="AH54" s="20" t="s">
        <v>268</v>
      </c>
      <c r="AI54" s="31" t="s">
        <v>836</v>
      </c>
      <c r="AJ54" s="70" t="s">
        <v>575</v>
      </c>
      <c r="AK54" s="52">
        <v>0</v>
      </c>
    </row>
    <row r="55" spans="1:37" x14ac:dyDescent="0.2">
      <c r="A55" s="288"/>
      <c r="B55" s="288"/>
      <c r="C55" s="18" t="s">
        <v>540</v>
      </c>
      <c r="D55" s="19" t="s">
        <v>584</v>
      </c>
      <c r="E55" s="20" t="s">
        <v>591</v>
      </c>
      <c r="F55" s="21" t="s">
        <v>592</v>
      </c>
      <c r="G55" s="21" t="s">
        <v>593</v>
      </c>
      <c r="H55" s="20" t="s">
        <v>594</v>
      </c>
      <c r="I55" s="20" t="s">
        <v>595</v>
      </c>
      <c r="J55" s="21" t="s">
        <v>596</v>
      </c>
      <c r="K55" s="20" t="s">
        <v>36</v>
      </c>
      <c r="L55" s="20" t="s">
        <v>36</v>
      </c>
      <c r="M55" s="20" t="s">
        <v>36</v>
      </c>
      <c r="N55" s="23" t="s">
        <v>548</v>
      </c>
      <c r="O55" s="36" t="s">
        <v>597</v>
      </c>
      <c r="P55" s="41">
        <v>0.33</v>
      </c>
      <c r="Q55" s="26" t="s">
        <v>598</v>
      </c>
      <c r="R55" s="36" t="s">
        <v>599</v>
      </c>
      <c r="S55" s="21" t="s">
        <v>600</v>
      </c>
      <c r="T55" s="29" t="s">
        <v>362</v>
      </c>
      <c r="U55" s="38" t="s">
        <v>597</v>
      </c>
      <c r="V55" s="49">
        <v>0.33</v>
      </c>
      <c r="W55" s="50" t="s">
        <v>598</v>
      </c>
      <c r="X55" s="33">
        <v>0.33</v>
      </c>
      <c r="Y55" s="159" t="s">
        <v>601</v>
      </c>
      <c r="Z55" s="36" t="s">
        <v>646</v>
      </c>
      <c r="AA55" s="20"/>
      <c r="AB55" s="26"/>
      <c r="AC55" s="21" t="s">
        <v>769</v>
      </c>
      <c r="AD55" s="21" t="s">
        <v>600</v>
      </c>
      <c r="AE55" s="138" t="s">
        <v>362</v>
      </c>
      <c r="AF55" s="135" t="s">
        <v>817</v>
      </c>
      <c r="AG55" s="49">
        <v>0.66</v>
      </c>
      <c r="AH55" s="135" t="s">
        <v>816</v>
      </c>
      <c r="AI55" s="31" t="s">
        <v>777</v>
      </c>
      <c r="AJ55" s="250" t="s">
        <v>1229</v>
      </c>
      <c r="AK55" s="52">
        <v>0.39</v>
      </c>
    </row>
    <row r="56" spans="1:37" ht="264.75" thickBot="1" x14ac:dyDescent="0.25">
      <c r="A56" s="289"/>
      <c r="B56" s="289"/>
      <c r="C56" s="18" t="s">
        <v>540</v>
      </c>
      <c r="D56" s="19" t="s">
        <v>584</v>
      </c>
      <c r="E56" s="20" t="s">
        <v>602</v>
      </c>
      <c r="F56" s="21" t="s">
        <v>603</v>
      </c>
      <c r="G56" s="21" t="s">
        <v>604</v>
      </c>
      <c r="H56" s="22" t="s">
        <v>605</v>
      </c>
      <c r="I56" s="22" t="s">
        <v>606</v>
      </c>
      <c r="J56" s="35" t="s">
        <v>607</v>
      </c>
      <c r="K56" s="20"/>
      <c r="L56" s="22" t="s">
        <v>36</v>
      </c>
      <c r="M56" s="20"/>
      <c r="N56" s="23" t="s">
        <v>123</v>
      </c>
      <c r="O56" s="104" t="s">
        <v>608</v>
      </c>
      <c r="P56" s="105" t="s">
        <v>608</v>
      </c>
      <c r="Q56" s="106" t="s">
        <v>608</v>
      </c>
      <c r="R56" s="107" t="s">
        <v>608</v>
      </c>
      <c r="S56" s="105" t="s">
        <v>608</v>
      </c>
      <c r="T56" s="108" t="s">
        <v>608</v>
      </c>
      <c r="U56" s="30" t="s">
        <v>608</v>
      </c>
      <c r="V56" s="63"/>
      <c r="W56" s="64"/>
      <c r="X56" s="109" t="s">
        <v>40</v>
      </c>
      <c r="Y56" s="161" t="s">
        <v>609</v>
      </c>
      <c r="Z56" s="21" t="s">
        <v>770</v>
      </c>
      <c r="AA56" s="41">
        <v>0</v>
      </c>
      <c r="AB56" s="21" t="s">
        <v>771</v>
      </c>
      <c r="AC56" s="21" t="s">
        <v>772</v>
      </c>
      <c r="AD56" s="21" t="s">
        <v>38</v>
      </c>
      <c r="AE56" s="143" t="s">
        <v>38</v>
      </c>
      <c r="AF56" s="20" t="s">
        <v>871</v>
      </c>
      <c r="AG56" s="20" t="s">
        <v>268</v>
      </c>
      <c r="AH56" s="20" t="s">
        <v>268</v>
      </c>
      <c r="AI56" s="31" t="s">
        <v>775</v>
      </c>
      <c r="AJ56" s="70" t="s">
        <v>827</v>
      </c>
      <c r="AK56" s="52">
        <v>0.33</v>
      </c>
    </row>
    <row r="57" spans="1:37" ht="14.25" x14ac:dyDescent="0.2">
      <c r="G57" s="5"/>
      <c r="H57" s="5"/>
      <c r="I57" s="5"/>
      <c r="J57" s="5"/>
    </row>
    <row r="58" spans="1:37" ht="15.75" thickBot="1" x14ac:dyDescent="0.25">
      <c r="A58" s="290" t="s">
        <v>610</v>
      </c>
      <c r="B58" s="291"/>
      <c r="C58" s="291"/>
      <c r="D58" s="291"/>
      <c r="E58" s="291"/>
      <c r="F58" s="291"/>
      <c r="G58" s="291"/>
      <c r="H58" s="291"/>
      <c r="I58" s="291"/>
      <c r="J58" s="291"/>
      <c r="K58" s="291"/>
      <c r="L58" s="291"/>
      <c r="M58" s="291"/>
      <c r="N58" s="291"/>
    </row>
    <row r="59" spans="1:37" ht="15.75" thickBot="1" x14ac:dyDescent="0.25">
      <c r="A59" s="110" t="s">
        <v>611</v>
      </c>
      <c r="B59" s="292" t="s">
        <v>612</v>
      </c>
      <c r="C59" s="292"/>
      <c r="D59" s="292"/>
      <c r="E59" s="292"/>
      <c r="F59" s="292"/>
      <c r="G59" s="292"/>
      <c r="H59" s="292"/>
      <c r="I59" s="292"/>
      <c r="J59" s="293" t="s">
        <v>613</v>
      </c>
      <c r="K59" s="293"/>
      <c r="L59" s="293"/>
      <c r="M59" s="293"/>
      <c r="N59" s="294"/>
    </row>
    <row r="60" spans="1:37" ht="14.25" x14ac:dyDescent="0.2">
      <c r="A60" s="111">
        <v>1</v>
      </c>
      <c r="B60" s="282" t="s">
        <v>614</v>
      </c>
      <c r="C60" s="282"/>
      <c r="D60" s="282"/>
      <c r="E60" s="282"/>
      <c r="F60" s="282"/>
      <c r="G60" s="282"/>
      <c r="H60" s="282"/>
      <c r="I60" s="282"/>
      <c r="J60" s="283" t="s">
        <v>615</v>
      </c>
      <c r="K60" s="283"/>
      <c r="L60" s="283"/>
      <c r="M60" s="283"/>
      <c r="N60" s="284"/>
    </row>
    <row r="61" spans="1:37" ht="14.25" x14ac:dyDescent="0.2">
      <c r="G61" s="5"/>
      <c r="H61" s="5"/>
      <c r="I61" s="5"/>
      <c r="J61" s="5"/>
    </row>
    <row r="62" spans="1:37" ht="14.25" x14ac:dyDescent="0.2">
      <c r="G62" s="5"/>
      <c r="I62" s="5"/>
      <c r="J62" s="5"/>
    </row>
    <row r="63" spans="1:37" ht="14.25" x14ac:dyDescent="0.2">
      <c r="I63" s="5"/>
      <c r="J63" s="5"/>
    </row>
    <row r="64" spans="1:37" ht="14.25" x14ac:dyDescent="0.2">
      <c r="I64" s="5"/>
    </row>
    <row r="65" spans="6:12" ht="14.25" x14ac:dyDescent="0.2">
      <c r="I65" s="5"/>
    </row>
    <row r="66" spans="6:12" ht="14.25" x14ac:dyDescent="0.2"/>
    <row r="67" spans="6:12" ht="14.25" x14ac:dyDescent="0.2"/>
    <row r="68" spans="6:12" ht="14.25" x14ac:dyDescent="0.2"/>
    <row r="69" spans="6:12" ht="14.25" x14ac:dyDescent="0.2"/>
    <row r="70" spans="6:12" ht="14.25" x14ac:dyDescent="0.2"/>
    <row r="71" spans="6:12" ht="14.25" x14ac:dyDescent="0.2"/>
    <row r="72" spans="6:12" ht="14.25" x14ac:dyDescent="0.2"/>
    <row r="73" spans="6:12" ht="14.25" x14ac:dyDescent="0.2">
      <c r="F73" s="112"/>
      <c r="G73" s="113"/>
      <c r="H73" s="114"/>
      <c r="I73" s="114"/>
      <c r="J73" s="113"/>
      <c r="K73" s="3"/>
      <c r="L73" s="3"/>
    </row>
    <row r="74" spans="6:12" ht="14.25" x14ac:dyDescent="0.2"/>
    <row r="75" spans="6:12" ht="14.25" x14ac:dyDescent="0.2"/>
    <row r="76" spans="6:12" ht="14.25" x14ac:dyDescent="0.2"/>
    <row r="77" spans="6:12" ht="14.25" x14ac:dyDescent="0.2"/>
    <row r="78" spans="6:12" ht="14.25" x14ac:dyDescent="0.2"/>
    <row r="79" spans="6:12" ht="14.25" x14ac:dyDescent="0.2"/>
    <row r="80" spans="6:12"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sheetData>
  <autoFilter ref="A7:AK56" xr:uid="{81D68583-368E-4ED1-8582-1608C3636A0E}"/>
  <mergeCells count="41">
    <mergeCell ref="AI6:AJ6"/>
    <mergeCell ref="Z6:AB6"/>
    <mergeCell ref="AC6:AE6"/>
    <mergeCell ref="A1:B1"/>
    <mergeCell ref="C1:N1"/>
    <mergeCell ref="A3:N3"/>
    <mergeCell ref="A4:N4"/>
    <mergeCell ref="A6:A7"/>
    <mergeCell ref="B6:B7"/>
    <mergeCell ref="C6:C7"/>
    <mergeCell ref="D6:D7"/>
    <mergeCell ref="E6:E7"/>
    <mergeCell ref="F6:F7"/>
    <mergeCell ref="O6:Q6"/>
    <mergeCell ref="R6:T6"/>
    <mergeCell ref="U6:W6"/>
    <mergeCell ref="X6:Y6"/>
    <mergeCell ref="A8:A15"/>
    <mergeCell ref="B8:B15"/>
    <mergeCell ref="G6:G7"/>
    <mergeCell ref="H6:H7"/>
    <mergeCell ref="I6:I7"/>
    <mergeCell ref="J6:J7"/>
    <mergeCell ref="K6:M6"/>
    <mergeCell ref="N6:N7"/>
    <mergeCell ref="AF6:AH6"/>
    <mergeCell ref="B60:I60"/>
    <mergeCell ref="J60:N60"/>
    <mergeCell ref="A39:A48"/>
    <mergeCell ref="B39:B49"/>
    <mergeCell ref="A50:A56"/>
    <mergeCell ref="B50:B56"/>
    <mergeCell ref="A58:N58"/>
    <mergeCell ref="B59:I59"/>
    <mergeCell ref="J59:N59"/>
    <mergeCell ref="A16:A19"/>
    <mergeCell ref="B16:B19"/>
    <mergeCell ref="A20:A32"/>
    <mergeCell ref="B20:B32"/>
    <mergeCell ref="A33:A38"/>
    <mergeCell ref="B33:B38"/>
  </mergeCells>
  <hyperlinks>
    <hyperlink ref="S26" r:id="rId1" display="https://drive.google.com/drive/folders/1AAYoc1jnjzRXTdBY47ZRUDf9W6858-fd" xr:uid="{00000000-0004-0000-0200-000000000000}"/>
    <hyperlink ref="S48" r:id="rId2" display="https://drive.google.com/drive/folders/1Jrp92rdbaCA9ZWtKaSwgtNigM2gacM6R" xr:uid="{00000000-0004-0000-0200-000001000000}"/>
    <hyperlink ref="Q49" r:id="rId3" xr:uid="{00000000-0004-0000-0200-000002000000}"/>
    <hyperlink ref="S49" r:id="rId4" display="https://drive.google.com/drive/folders/1dOBWv1-EAZolE9LnHefjQZaUQylMCZVG" xr:uid="{00000000-0004-0000-0200-000003000000}"/>
    <hyperlink ref="S47" r:id="rId5" display="https://drive.google.com/drive/folders/1yiAcb8vEf5RLxvQ3FX0Hpqq6MMDEErdH" xr:uid="{00000000-0004-0000-0200-000004000000}"/>
    <hyperlink ref="Q16" r:id="rId6" xr:uid="{00000000-0004-0000-0200-000005000000}"/>
    <hyperlink ref="S16" r:id="rId7" display="https://drive.google.com/drive/folders/1wlELx86_tQV1pcqZWq-BbDt1S7mEyhuH" xr:uid="{00000000-0004-0000-0200-000006000000}"/>
    <hyperlink ref="Q17" r:id="rId8" xr:uid="{00000000-0004-0000-0200-000007000000}"/>
    <hyperlink ref="Q28" r:id="rId9" xr:uid="{00000000-0004-0000-0200-000008000000}"/>
    <hyperlink ref="Q33" r:id="rId10" xr:uid="{00000000-0004-0000-0200-000009000000}"/>
    <hyperlink ref="Q34" r:id="rId11" xr:uid="{00000000-0004-0000-0200-00000A000000}"/>
    <hyperlink ref="Q35" r:id="rId12" xr:uid="{00000000-0004-0000-0200-00000B000000}"/>
    <hyperlink ref="Q37" r:id="rId13" xr:uid="{00000000-0004-0000-0200-00000C000000}"/>
    <hyperlink ref="Q38" r:id="rId14" xr:uid="{00000000-0004-0000-0200-00000D000000}"/>
    <hyperlink ref="S28" r:id="rId15" display="https://drive.google.com/drive/folders/1TbfHdyvP6DIoO-oQcn4YuV1uq1P6RV1g?usp=sharing" xr:uid="{00000000-0004-0000-0200-00000E000000}"/>
    <hyperlink ref="S33" r:id="rId16" display="https://drive.google.com/drive/folders/15dWFZNsD9dILw-FffoHbIuB4P95WjFKX?usp=sharing" xr:uid="{00000000-0004-0000-0200-00000F000000}"/>
    <hyperlink ref="S34" r:id="rId17" display="https://drive.google.com/drive/folders/12WCgDtCI8QjIKT8sJdMnHa5kV5qwJHHV" xr:uid="{00000000-0004-0000-0200-000010000000}"/>
    <hyperlink ref="S35" r:id="rId18" display="https://drive.google.com/drive/folders/17biC_U6hCnWkYXHOAQ4UVjl1HJkcMtuQ?usp=sharing" xr:uid="{00000000-0004-0000-0200-000011000000}"/>
    <hyperlink ref="S36" r:id="rId19" display="https://drive.google.com/drive/folders/1X0MoLIF4fUs_Ja_oVtw_gI_87H06r8TI" xr:uid="{00000000-0004-0000-0200-000012000000}"/>
    <hyperlink ref="S38" r:id="rId20" display="https://drive.google.com/drive/folders/1VgXWkf9BcOQCUT-RsGYrhSTxuG9czlop" xr:uid="{00000000-0004-0000-0200-000013000000}"/>
    <hyperlink ref="S20" r:id="rId21" display="https://drive.google.com/drive/folders/1wQIdWpD41dUMCrnm42Um6tNyRrD9OVJw" xr:uid="{00000000-0004-0000-0200-000014000000}"/>
    <hyperlink ref="Q22" r:id="rId22" display="https://drive.google.com/drive/folders/1-srRO7c8BoQeETgzfUrrRu4Ho6_5CLoT" xr:uid="{00000000-0004-0000-0200-000015000000}"/>
    <hyperlink ref="S24" r:id="rId23" xr:uid="{00000000-0004-0000-0200-000016000000}"/>
    <hyperlink ref="Q24" r:id="rId24" xr:uid="{00000000-0004-0000-0200-000017000000}"/>
    <hyperlink ref="S29" r:id="rId25" display="https://ambientebogota.gov.co/es/web/transparencia/informe-de-rendicion-de-cuentas-a-los-ciudadanos/-/document_library_display/qYPcwWJUMJMh/view/2875044" xr:uid="{00000000-0004-0000-0200-000018000000}"/>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00000000-0004-0000-0200-000019000000}"/>
    <hyperlink ref="S30" r:id="rId27" display="https://drive.google.com/drive/folders/17GMzI8H0eDKMtCDtK6jcN6CaixhO-lu0" xr:uid="{00000000-0004-0000-0200-00001A000000}"/>
    <hyperlink ref="Q31" r:id="rId28" xr:uid="{00000000-0004-0000-0200-00001B000000}"/>
    <hyperlink ref="S31" r:id="rId29" display="https://drive.google.com/drive/folders/1CyOex4uD4KmmX6KApFeQ1jTnrhWh1jov" xr:uid="{00000000-0004-0000-0200-00001C000000}"/>
    <hyperlink ref="Q32" r:id="rId30" xr:uid="{00000000-0004-0000-0200-00001D000000}"/>
    <hyperlink ref="S32" r:id="rId31" display="https://drive.google.com/drive/folders/1m58TzXkF1H8cU40XsMGPelaDYao82RMK" xr:uid="{00000000-0004-0000-0200-00001E000000}"/>
    <hyperlink ref="S13" r:id="rId32" display="https://drive.google.com/drive/folders/17dw2a0_2yKb4p7Vmy_jKsQ7EEpHHemZ9" xr:uid="{00000000-0004-0000-0200-00001F000000}"/>
    <hyperlink ref="S14" r:id="rId33" display="https://drive.google.com/drive/folders/1scrFoXniWp7Mvwt_xnOadi9uwaeokSPf" xr:uid="{00000000-0004-0000-0200-000020000000}"/>
    <hyperlink ref="S44" r:id="rId34" display="https://drive.google.com/drive/folders/13eyxaXWwGEtCaGu7BqdmyipHMPXW3-b_" xr:uid="{00000000-0004-0000-0200-000021000000}"/>
    <hyperlink ref="S50" r:id="rId35" display="https://drive.google.com/drive/folders/17b0782Nt1Zqj8ODNhO1iKaUr_U2QqSO1" xr:uid="{00000000-0004-0000-0200-000022000000}"/>
    <hyperlink ref="W16" r:id="rId36" xr:uid="{00000000-0004-0000-0200-000023000000}"/>
    <hyperlink ref="W17" r:id="rId37" xr:uid="{00000000-0004-0000-0200-000024000000}"/>
    <hyperlink ref="W39" r:id="rId38" xr:uid="{00000000-0004-0000-0200-000025000000}"/>
    <hyperlink ref="W47" r:id="rId39" xr:uid="{00000000-0004-0000-0200-000026000000}"/>
    <hyperlink ref="W49" r:id="rId40" xr:uid="{00000000-0004-0000-0200-000027000000}"/>
    <hyperlink ref="W33" r:id="rId41" xr:uid="{00000000-0004-0000-0200-000028000000}"/>
    <hyperlink ref="W34" r:id="rId42" xr:uid="{00000000-0004-0000-0200-000029000000}"/>
    <hyperlink ref="W35" r:id="rId43" xr:uid="{00000000-0004-0000-0200-00002A000000}"/>
    <hyperlink ref="W37" r:id="rId44" xr:uid="{00000000-0004-0000-0200-00002B000000}"/>
    <hyperlink ref="W38" r:id="rId45" xr:uid="{00000000-0004-0000-0200-00002C000000}"/>
    <hyperlink ref="W32" r:id="rId46" xr:uid="{00000000-0004-0000-0200-00002D000000}"/>
    <hyperlink ref="AD26" r:id="rId47" display="https://drive.google.com/drive/folders/1AAYoc1jnjzRXTdBY47ZRUDf9W6858-fd" xr:uid="{00000000-0004-0000-0200-00002E000000}"/>
    <hyperlink ref="AD49" r:id="rId48" display="https://drive.google.com/drive/folders/1dOBWv1-EAZolE9LnHefjQZaUQylMCZVG" xr:uid="{00000000-0004-0000-0200-00002F000000}"/>
    <hyperlink ref="AD47" r:id="rId49" display="https://drive.google.com/drive/folders/1XC0y5UAnNtfBOoIYzRmanZiEwXEwaq5M" xr:uid="{00000000-0004-0000-0200-000030000000}"/>
    <hyperlink ref="AD28" r:id="rId50" display="https://drive.google.com/drive/folders/1TbfHdyvP6DIoO-oQcn4YuV1uq1P6RV1g?usp=sharing" xr:uid="{00000000-0004-0000-0200-000031000000}"/>
    <hyperlink ref="AD33" r:id="rId51" display="https://drive.google.com/drive/folders/17Nj7Flj1rY-qLJjKxkbk2WcASRFnwSaE_x000a_" xr:uid="{00000000-0004-0000-0200-000032000000}"/>
    <hyperlink ref="AD35" r:id="rId52" display="https://drive.google.com/drive/folders/17biC_U6hCnWkYXHOAQ4UVjl1HJkcMtuQ?usp=sharing" xr:uid="{00000000-0004-0000-0200-000033000000}"/>
    <hyperlink ref="AD36" r:id="rId53" display="https://drive.google.com/drive/folders/1X0MoLIF4fUs_Ja_oVtw_gI_87H06r8TI" xr:uid="{00000000-0004-0000-0200-000034000000}"/>
    <hyperlink ref="AD38" r:id="rId54" display="https://drive.google.com/drive/folders/1VgXWkf9BcOQCUT-RsGYrhSTxuG9czlop" xr:uid="{00000000-0004-0000-0200-000035000000}"/>
    <hyperlink ref="AD20" r:id="rId55" display="https://drive.google.com/drive/folders/1ZukF6MFoV8boT0zcYrRg1YTYxr6T0Bgb_x000a_" xr:uid="{00000000-0004-0000-0200-000036000000}"/>
    <hyperlink ref="AD31" r:id="rId56" display="https://drive.google.com/drive/folders/1CyOex4uD4KmmX6KApFeQ1jTnrhWh1jov" xr:uid="{00000000-0004-0000-0200-000037000000}"/>
    <hyperlink ref="AD32" r:id="rId57" display="https://drive.google.com/drive/folders/1y1I9mePKxTyiQvF-vUJL1wJUJoBN-xKw" xr:uid="{00000000-0004-0000-0200-000038000000}"/>
    <hyperlink ref="AD13" r:id="rId58" display="https://drive.google.com/drive/folders/17dw2a0_2yKb4p7Vmy_jKsQ7EEpHHemZ9" xr:uid="{00000000-0004-0000-0200-000039000000}"/>
    <hyperlink ref="AD14" r:id="rId59" display="https://drive.google.com/drive/folders/1scrFoXniWp7Mvwt_xnOadi9uwaeokSPf" xr:uid="{00000000-0004-0000-0200-00003A000000}"/>
    <hyperlink ref="AD44" r:id="rId60" xr:uid="{00000000-0004-0000-0200-00003B000000}"/>
    <hyperlink ref="AD50" r:id="rId61" display="https://drive.google.com/drive/folders/17b0782Nt1Zqj8ODNhO1iKaUr_U2QqSO1" xr:uid="{00000000-0004-0000-0200-00003C000000}"/>
    <hyperlink ref="AB17" r:id="rId62" xr:uid="{00000000-0004-0000-0200-00003D000000}"/>
    <hyperlink ref="AB16" r:id="rId63" xr:uid="{00000000-0004-0000-0200-00003E000000}"/>
    <hyperlink ref="AB19" r:id="rId64" xr:uid="{00000000-0004-0000-0200-00003F000000}"/>
    <hyperlink ref="AB33" r:id="rId65" xr:uid="{00000000-0004-0000-0200-000040000000}"/>
    <hyperlink ref="AB34" r:id="rId66" xr:uid="{00000000-0004-0000-0200-000041000000}"/>
    <hyperlink ref="AB35" r:id="rId67" xr:uid="{00000000-0004-0000-0200-000042000000}"/>
    <hyperlink ref="AB36" r:id="rId68" display="https://drive.google.com/drive/u/0/folders/1l7M8jlOZQSkQ3BTfG-vrmjm-UrV8XqLw" xr:uid="{00000000-0004-0000-0200-000043000000}"/>
    <hyperlink ref="AB37" r:id="rId69" xr:uid="{00000000-0004-0000-0200-000044000000}"/>
    <hyperlink ref="AB38" r:id="rId70" xr:uid="{00000000-0004-0000-0200-000045000000}"/>
    <hyperlink ref="AB42" r:id="rId71" display="https://drive.google.com/drive/u/0/folders/1l7M8jlOZQSkQ3BTfG-vrmjm-UrV8XqLw" xr:uid="{00000000-0004-0000-0200-000046000000}"/>
    <hyperlink ref="AD17" r:id="rId72" display="https://drive.google.com/drive/folders/14Q3SLgRGiMNPpHFt0zJ7oyf5fs5-TlHp?usp=sharing" xr:uid="{00000000-0004-0000-0200-000047000000}"/>
    <hyperlink ref="AD16" r:id="rId73" display="https://drive.google.com/drive/folders/14Q3SLgRGiMNPpHFt0zJ7oyf5fs5-TlHp?usp=sharing" xr:uid="{00000000-0004-0000-0200-000048000000}"/>
    <hyperlink ref="AD18" r:id="rId74" display="https://drive.google.com/drive/u/0/folders/1b0g-4GVL-3QAmA-muWohQhAXWKhPlAgF" xr:uid="{00000000-0004-0000-0200-000049000000}"/>
    <hyperlink ref="AB28" r:id="rId75" xr:uid="{00000000-0004-0000-0200-00004A000000}"/>
    <hyperlink ref="AD34" r:id="rId76" display="https://drive.google.com/drive/folders/1JtO8vZFSHbNwwK5x2Vv1HhkF65yMkBw9" xr:uid="{00000000-0004-0000-0200-00004B000000}"/>
    <hyperlink ref="AD45" r:id="rId77" display="https://drive.google.com/drive/folders/1Wq637K6HHudrs6dwxQhb-jMDHnuGpSTd" xr:uid="{00000000-0004-0000-0200-00004C000000}"/>
    <hyperlink ref="AD27" r:id="rId78" display="https://drive.google.com/drive/folders/1OQDHvPpEXRb7l20Rws4449gpQDcMfRJr" xr:uid="{00000000-0004-0000-0200-00004D000000}"/>
    <hyperlink ref="AD15" r:id="rId79" display="https://ambientebogota.gov.co/es/web/transparencia/informes-de-la-oficina-de-control-interno/-/document_library_display/dQE7lgXxsm6s/view/3153077" xr:uid="{00000000-0004-0000-0200-00004E000000}"/>
    <hyperlink ref="AB47" r:id="rId80" xr:uid="{00000000-0004-0000-0200-00004F000000}"/>
    <hyperlink ref="AB21" r:id="rId81" xr:uid="{00000000-0004-0000-0200-000050000000}"/>
    <hyperlink ref="AB23" r:id="rId82" xr:uid="{00000000-0004-0000-0200-000051000000}"/>
    <hyperlink ref="AD23" r:id="rId83" xr:uid="{00000000-0004-0000-0200-000052000000}"/>
    <hyperlink ref="AB24" r:id="rId84" xr:uid="{00000000-0004-0000-0200-000053000000}"/>
    <hyperlink ref="AB29" r:id="rId85" display="https://ambientebogota.gov.co/es/web/transparencia/informe-de-rendicion-de-cuentas-a-los-ciudadanos/-/document_library_display/qYPcwWJUMJMh/view/2875044" xr:uid="{00000000-0004-0000-0200-000054000000}"/>
    <hyperlink ref="AB30" r:id="rId86" display="https://drive.google.com/drive/folders/17GMzI8H0eDKMtCDtK6jcN6CaixhO-lu0" xr:uid="{00000000-0004-0000-0200-000055000000}"/>
    <hyperlink ref="AD29" r:id="rId87" display="https://ambientebogota.gov.co/es/web/transparencia/informe-de-rendicion-de-cuentas-a-los-ciudadanos/-/document_library_display/qYPcwWJUMJMh/view/2875044" xr:uid="{00000000-0004-0000-0200-000056000000}"/>
    <hyperlink ref="AD30" r:id="rId88" display="https://drive.google.com/drive/folders/17GMzI8H0eDKMtCDtK6jcN6CaixhO-lu0" xr:uid="{00000000-0004-0000-0200-000057000000}"/>
    <hyperlink ref="AB31" r:id="rId89" display="https://drive.google.com/drive/folders/1CyOex4uD4KmmX6KApFeQ1jTnrhWh1jov" xr:uid="{00000000-0004-0000-0200-000058000000}"/>
    <hyperlink ref="AD39" r:id="rId90" display="https://drive.google.com/drive/folders/18UM5PlUhGVQ9WRuMrx1y_OfdzuduU0zM" xr:uid="{00000000-0004-0000-0200-000059000000}"/>
    <hyperlink ref="AD40" r:id="rId91" display="https://datosabiertos.bogota.gov.co/dataset?_organization_limit=0&amp;q=ambiente&amp;organization=sda" xr:uid="{00000000-0004-0000-0200-00005A000000}"/>
    <hyperlink ref="AB40" r:id="rId92" xr:uid="{00000000-0004-0000-0200-00005B000000}"/>
    <hyperlink ref="AB43" r:id="rId93" xr:uid="{00000000-0004-0000-0200-00005C000000}"/>
    <hyperlink ref="AD43" r:id="rId94" xr:uid="{00000000-0004-0000-0200-00005D000000}"/>
    <hyperlink ref="AA50" r:id="rId95" display="https://drive.google.com/drive/folders/17b0782Nt1Zqj8ODNhO1iKaUr_U2QqSO1" xr:uid="{00000000-0004-0000-0200-00005E000000}"/>
    <hyperlink ref="AB49" r:id="rId96" xr:uid="{00000000-0004-0000-0200-00005F000000}"/>
    <hyperlink ref="AH29" r:id="rId97" display="https://ambientebogota.gov.co/es/web/transparencia/informe-de-rendicion-de-cuentas-a-los-ciudadanos/-/document_library_display/qYPcwWJUMJMh/view/2875044" xr:uid="{00000000-0004-0000-0200-000060000000}"/>
    <hyperlink ref="AH30" r:id="rId98" display="https://drive.google.com/drive/folders/17GMzI8H0eDKMtCDtK6jcN6CaixhO-lu0" xr:uid="{00000000-0004-0000-0200-000061000000}"/>
    <hyperlink ref="AH31" r:id="rId99" display="https://drive.google.com/drive/folders/1CyOex4uD4KmmX6KApFeQ1jTnrhWh1jov" xr:uid="{00000000-0004-0000-0200-000062000000}"/>
    <hyperlink ref="AG47" r:id="rId100" display="https://drive.google.com/drive/folders/1XC0y5UAnNtfBOoIYzRmanZiEwXEwaq5M" xr:uid="{0E08DE0A-1584-47BE-93FF-E20E98A76C88}"/>
    <hyperlink ref="AG49" r:id="rId101" xr:uid="{2CF5801C-2E76-4C70-86B7-2B65E4B5A5C0}"/>
    <hyperlink ref="AG43" r:id="rId102" xr:uid="{C2651F26-0F1B-472C-94D0-B25431E60A91}"/>
  </hyperlinks>
  <pageMargins left="0.70866141732283472" right="0.70866141732283472" top="0.74803149606299213" bottom="0.74803149606299213" header="0.31496062992125984" footer="0.31496062992125984"/>
  <pageSetup paperSize="14" scale="30" orientation="landscape" r:id="rId103"/>
  <headerFooter>
    <oddFooter>Página &amp;P de &amp;F</oddFooter>
  </headerFooter>
  <rowBreaks count="1" manualBreakCount="1">
    <brk id="18" max="36" man="1"/>
  </rowBreaks>
  <drawing r:id="rId104"/>
  <legacyDrawing r:id="rId105"/>
  <extLst>
    <ext xmlns:x14="http://schemas.microsoft.com/office/spreadsheetml/2009/9/main" uri="{CCE6A557-97BC-4b89-ADB6-D9C93CAAB3DF}">
      <x14:dataValidations xmlns:xm="http://schemas.microsoft.com/office/excel/2006/main" count="1">
        <x14:dataValidation type="list" allowBlank="1" showInputMessage="1" showErrorMessage="1" xr:uid="{060754CA-CED7-4F8F-A435-764742420201}">
          <x14:formula1>
            <xm:f>Lista!$A$2:$A$5</xm:f>
          </x14:formula1>
          <xm:sqref>AI1:AI1048576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B238-2096-4E9B-B031-07F449A6BB81}">
  <sheetPr>
    <tabColor rgb="FF92D050"/>
  </sheetPr>
  <dimension ref="A1:BU1001"/>
  <sheetViews>
    <sheetView view="pageBreakPreview" zoomScale="60" zoomScaleNormal="60" workbookViewId="0">
      <selection sqref="A1:AQ3"/>
    </sheetView>
  </sheetViews>
  <sheetFormatPr baseColWidth="10" defaultColWidth="14.42578125" defaultRowHeight="15" customHeight="1" x14ac:dyDescent="0.25"/>
  <cols>
    <col min="1" max="1" width="32.42578125" style="196" customWidth="1"/>
    <col min="2" max="2" width="36.85546875" style="196" customWidth="1"/>
    <col min="3" max="3" width="38.28515625" style="196" customWidth="1"/>
    <col min="4" max="4" width="37.28515625" style="196" customWidth="1"/>
    <col min="5" max="5" width="22.7109375" style="196" customWidth="1"/>
    <col min="6" max="6" width="12.85546875" style="196" customWidth="1"/>
    <col min="7" max="7" width="15.28515625" style="196" customWidth="1"/>
    <col min="8" max="8" width="12.85546875" style="196" customWidth="1"/>
    <col min="9" max="9" width="18" style="196" customWidth="1"/>
    <col min="10" max="10" width="22.7109375" style="196" bestFit="1" customWidth="1"/>
    <col min="11" max="11" width="47.85546875" style="196" customWidth="1"/>
    <col min="12" max="12" width="18" style="196" hidden="1" customWidth="1"/>
    <col min="13" max="13" width="18.42578125" style="196" hidden="1" customWidth="1"/>
    <col min="14" max="14" width="17.7109375" style="196" hidden="1" customWidth="1"/>
    <col min="15" max="15" width="15.85546875" style="196" hidden="1" customWidth="1"/>
    <col min="16" max="16" width="12.7109375" style="196" hidden="1" customWidth="1"/>
    <col min="17" max="17" width="16.140625" style="196" hidden="1" customWidth="1"/>
    <col min="18" max="18" width="18.28515625" style="196" hidden="1" customWidth="1"/>
    <col min="19" max="19" width="19" style="196" hidden="1" customWidth="1"/>
    <col min="20" max="21" width="4.7109375" style="196" hidden="1" customWidth="1"/>
    <col min="22" max="22" width="27.5703125" style="196" hidden="1" customWidth="1"/>
    <col min="23" max="23" width="36.7109375" style="196" hidden="1" customWidth="1"/>
    <col min="24" max="24" width="14.140625" style="196" hidden="1" customWidth="1"/>
    <col min="25" max="25" width="4.7109375" style="196" hidden="1" customWidth="1"/>
    <col min="26" max="26" width="24.85546875" style="196" hidden="1" customWidth="1"/>
    <col min="27" max="27" width="4.7109375" style="196" hidden="1" customWidth="1"/>
    <col min="28" max="28" width="10.5703125" style="196" hidden="1" customWidth="1"/>
    <col min="29" max="29" width="8" style="196" hidden="1" customWidth="1"/>
    <col min="30" max="30" width="10.28515625" style="196" hidden="1" customWidth="1"/>
    <col min="31" max="31" width="8" style="196" hidden="1" customWidth="1"/>
    <col min="32" max="32" width="15.42578125" style="196" hidden="1" customWidth="1"/>
    <col min="33" max="33" width="22.7109375" style="196" hidden="1" customWidth="1"/>
    <col min="34" max="34" width="20.5703125" style="196" hidden="1" customWidth="1"/>
    <col min="35" max="35" width="56.85546875" style="196" hidden="1" customWidth="1"/>
    <col min="36" max="36" width="35.7109375" style="196" hidden="1" customWidth="1"/>
    <col min="37" max="37" width="32.7109375" style="196" hidden="1" customWidth="1"/>
    <col min="38" max="38" width="42.7109375" style="196" hidden="1" customWidth="1"/>
    <col min="39" max="39" width="162.5703125" style="196" hidden="1" customWidth="1"/>
    <col min="40" max="40" width="25" style="196" hidden="1" customWidth="1"/>
    <col min="41" max="41" width="25" style="249" customWidth="1"/>
    <col min="42" max="42" width="92.28515625" style="196" customWidth="1"/>
    <col min="43" max="43" width="16.85546875" style="246" customWidth="1"/>
    <col min="44" max="44" width="26.28515625" style="247" hidden="1" customWidth="1"/>
    <col min="45" max="51" width="10.7109375" style="196" customWidth="1"/>
    <col min="52" max="52" width="20.140625" style="196" hidden="1" customWidth="1"/>
    <col min="53" max="54" width="10.85546875" style="196" hidden="1" customWidth="1"/>
    <col min="55" max="55" width="21.42578125" style="196" hidden="1" customWidth="1"/>
    <col min="56" max="16384" width="14.42578125" style="196"/>
  </cols>
  <sheetData>
    <row r="1" spans="1:73" ht="49.5" customHeight="1" x14ac:dyDescent="0.25">
      <c r="A1" s="468" t="s">
        <v>884</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70"/>
      <c r="AR1" s="194"/>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row>
    <row r="2" spans="1:73" ht="52.5" customHeight="1" x14ac:dyDescent="0.25">
      <c r="A2" s="471"/>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3"/>
      <c r="AR2" s="197"/>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row>
    <row r="3" spans="1:73" ht="57.75" customHeight="1" thickBot="1" x14ac:dyDescent="0.3">
      <c r="A3" s="471"/>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3"/>
      <c r="AR3" s="197"/>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row>
    <row r="4" spans="1:73" ht="51.75" customHeight="1" x14ac:dyDescent="0.25">
      <c r="A4" s="474" t="s">
        <v>885</v>
      </c>
      <c r="B4" s="474" t="s">
        <v>886</v>
      </c>
      <c r="C4" s="362"/>
      <c r="D4" s="362"/>
      <c r="E4" s="362"/>
      <c r="F4" s="474" t="s">
        <v>887</v>
      </c>
      <c r="G4" s="362"/>
      <c r="H4" s="362"/>
      <c r="I4" s="362"/>
      <c r="J4" s="362"/>
      <c r="K4" s="474" t="s">
        <v>888</v>
      </c>
      <c r="L4" s="362"/>
      <c r="M4" s="362"/>
      <c r="N4" s="362"/>
      <c r="O4" s="362"/>
      <c r="P4" s="362"/>
      <c r="Q4" s="362"/>
      <c r="R4" s="362"/>
      <c r="S4" s="362"/>
      <c r="T4" s="362"/>
      <c r="U4" s="362"/>
      <c r="V4" s="362"/>
      <c r="W4" s="362"/>
      <c r="X4" s="362"/>
      <c r="Y4" s="362"/>
      <c r="Z4" s="362"/>
      <c r="AA4" s="362"/>
      <c r="AB4" s="362"/>
      <c r="AC4" s="474" t="s">
        <v>889</v>
      </c>
      <c r="AD4" s="362"/>
      <c r="AE4" s="362"/>
      <c r="AF4" s="362"/>
      <c r="AG4" s="362"/>
      <c r="AH4" s="474" t="s">
        <v>890</v>
      </c>
      <c r="AI4" s="474" t="s">
        <v>891</v>
      </c>
      <c r="AJ4" s="362"/>
      <c r="AK4" s="362"/>
      <c r="AL4" s="362"/>
      <c r="AM4" s="475" t="s">
        <v>892</v>
      </c>
      <c r="AN4" s="362"/>
      <c r="AO4" s="476" t="s">
        <v>893</v>
      </c>
      <c r="AP4" s="477"/>
      <c r="AQ4" s="478"/>
      <c r="AR4" s="197"/>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row>
    <row r="5" spans="1:73" ht="32.25" customHeight="1" thickBot="1" x14ac:dyDescent="0.3">
      <c r="A5" s="362"/>
      <c r="B5" s="462" t="s">
        <v>894</v>
      </c>
      <c r="C5" s="462" t="s">
        <v>895</v>
      </c>
      <c r="D5" s="462" t="s">
        <v>896</v>
      </c>
      <c r="E5" s="462" t="s">
        <v>897</v>
      </c>
      <c r="F5" s="462" t="s">
        <v>898</v>
      </c>
      <c r="G5" s="362"/>
      <c r="H5" s="362"/>
      <c r="I5" s="362"/>
      <c r="J5" s="199" t="s">
        <v>899</v>
      </c>
      <c r="K5" s="362"/>
      <c r="L5" s="362"/>
      <c r="M5" s="362"/>
      <c r="N5" s="362"/>
      <c r="O5" s="362"/>
      <c r="P5" s="362"/>
      <c r="Q5" s="362"/>
      <c r="R5" s="362"/>
      <c r="S5" s="362"/>
      <c r="T5" s="362"/>
      <c r="U5" s="362"/>
      <c r="V5" s="362"/>
      <c r="W5" s="362"/>
      <c r="X5" s="362"/>
      <c r="Y5" s="362"/>
      <c r="Z5" s="362"/>
      <c r="AA5" s="362"/>
      <c r="AB5" s="362"/>
      <c r="AC5" s="462" t="s">
        <v>898</v>
      </c>
      <c r="AD5" s="362"/>
      <c r="AE5" s="362"/>
      <c r="AF5" s="362"/>
      <c r="AG5" s="199" t="s">
        <v>899</v>
      </c>
      <c r="AH5" s="362"/>
      <c r="AI5" s="362"/>
      <c r="AJ5" s="362"/>
      <c r="AK5" s="362"/>
      <c r="AL5" s="362"/>
      <c r="AM5" s="362"/>
      <c r="AN5" s="362"/>
      <c r="AO5" s="479"/>
      <c r="AP5" s="480"/>
      <c r="AQ5" s="481"/>
      <c r="AR5" s="466" t="s">
        <v>900</v>
      </c>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row>
    <row r="6" spans="1:73" ht="53.25" customHeight="1" x14ac:dyDescent="0.25">
      <c r="A6" s="362"/>
      <c r="B6" s="362"/>
      <c r="C6" s="362"/>
      <c r="D6" s="362"/>
      <c r="E6" s="362"/>
      <c r="F6" s="462" t="s">
        <v>901</v>
      </c>
      <c r="G6" s="362"/>
      <c r="H6" s="462" t="s">
        <v>902</v>
      </c>
      <c r="I6" s="362"/>
      <c r="J6" s="462" t="s">
        <v>903</v>
      </c>
      <c r="K6" s="462" t="s">
        <v>904</v>
      </c>
      <c r="L6" s="362"/>
      <c r="M6" s="362"/>
      <c r="N6" s="362"/>
      <c r="O6" s="362"/>
      <c r="P6" s="362"/>
      <c r="Q6" s="362"/>
      <c r="R6" s="362"/>
      <c r="S6" s="362"/>
      <c r="T6" s="362"/>
      <c r="U6" s="362"/>
      <c r="V6" s="362"/>
      <c r="W6" s="362"/>
      <c r="X6" s="362"/>
      <c r="Y6" s="362"/>
      <c r="Z6" s="362"/>
      <c r="AA6" s="362"/>
      <c r="AB6" s="362"/>
      <c r="AC6" s="462" t="s">
        <v>901</v>
      </c>
      <c r="AD6" s="362"/>
      <c r="AE6" s="462" t="s">
        <v>902</v>
      </c>
      <c r="AF6" s="362"/>
      <c r="AG6" s="462" t="s">
        <v>905</v>
      </c>
      <c r="AH6" s="362"/>
      <c r="AI6" s="462" t="s">
        <v>906</v>
      </c>
      <c r="AJ6" s="462" t="s">
        <v>907</v>
      </c>
      <c r="AK6" s="462" t="s">
        <v>908</v>
      </c>
      <c r="AL6" s="462" t="s">
        <v>909</v>
      </c>
      <c r="AM6" s="463" t="s">
        <v>906</v>
      </c>
      <c r="AN6" s="463" t="s">
        <v>907</v>
      </c>
      <c r="AO6" s="459" t="s">
        <v>910</v>
      </c>
      <c r="AP6" s="459" t="s">
        <v>911</v>
      </c>
      <c r="AQ6" s="459" t="s">
        <v>912</v>
      </c>
      <c r="AR6" s="467"/>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row>
    <row r="7" spans="1:73" ht="61.5" customHeight="1" x14ac:dyDescent="0.25">
      <c r="A7" s="362"/>
      <c r="B7" s="362"/>
      <c r="C7" s="362"/>
      <c r="D7" s="362"/>
      <c r="E7" s="362"/>
      <c r="F7" s="362"/>
      <c r="G7" s="362"/>
      <c r="H7" s="362"/>
      <c r="I7" s="362"/>
      <c r="J7" s="362"/>
      <c r="K7" s="462" t="s">
        <v>913</v>
      </c>
      <c r="L7" s="462" t="s">
        <v>914</v>
      </c>
      <c r="M7" s="462" t="s">
        <v>915</v>
      </c>
      <c r="N7" s="362"/>
      <c r="O7" s="362"/>
      <c r="P7" s="362"/>
      <c r="Q7" s="362"/>
      <c r="R7" s="362"/>
      <c r="S7" s="362"/>
      <c r="T7" s="362"/>
      <c r="U7" s="362"/>
      <c r="V7" s="362"/>
      <c r="W7" s="199" t="s">
        <v>916</v>
      </c>
      <c r="X7" s="462" t="s">
        <v>917</v>
      </c>
      <c r="Y7" s="362"/>
      <c r="Z7" s="362"/>
      <c r="AA7" s="362"/>
      <c r="AB7" s="362"/>
      <c r="AC7" s="362"/>
      <c r="AD7" s="362"/>
      <c r="AE7" s="362"/>
      <c r="AF7" s="362"/>
      <c r="AG7" s="362"/>
      <c r="AH7" s="362"/>
      <c r="AI7" s="362"/>
      <c r="AJ7" s="362"/>
      <c r="AK7" s="362"/>
      <c r="AL7" s="362"/>
      <c r="AM7" s="362"/>
      <c r="AN7" s="362"/>
      <c r="AO7" s="460"/>
      <c r="AP7" s="464"/>
      <c r="AQ7" s="460"/>
      <c r="AR7" s="467"/>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row>
    <row r="8" spans="1:73" ht="73.5" customHeight="1" thickBot="1" x14ac:dyDescent="0.3">
      <c r="A8" s="362"/>
      <c r="B8" s="199" t="s">
        <v>918</v>
      </c>
      <c r="C8" s="199" t="s">
        <v>919</v>
      </c>
      <c r="D8" s="199" t="s">
        <v>920</v>
      </c>
      <c r="E8" s="362"/>
      <c r="F8" s="199" t="s">
        <v>921</v>
      </c>
      <c r="G8" s="199" t="s">
        <v>922</v>
      </c>
      <c r="H8" s="199" t="s">
        <v>921</v>
      </c>
      <c r="I8" s="199" t="s">
        <v>922</v>
      </c>
      <c r="J8" s="362"/>
      <c r="K8" s="362"/>
      <c r="L8" s="362"/>
      <c r="M8" s="199" t="s">
        <v>923</v>
      </c>
      <c r="N8" s="199" t="s">
        <v>924</v>
      </c>
      <c r="O8" s="199" t="s">
        <v>925</v>
      </c>
      <c r="P8" s="199" t="s">
        <v>926</v>
      </c>
      <c r="Q8" s="199" t="s">
        <v>927</v>
      </c>
      <c r="R8" s="199" t="s">
        <v>928</v>
      </c>
      <c r="S8" s="199" t="s">
        <v>929</v>
      </c>
      <c r="T8" s="462" t="s">
        <v>930</v>
      </c>
      <c r="U8" s="362"/>
      <c r="V8" s="199" t="s">
        <v>931</v>
      </c>
      <c r="W8" s="199" t="s">
        <v>932</v>
      </c>
      <c r="X8" s="462" t="s">
        <v>933</v>
      </c>
      <c r="Y8" s="362"/>
      <c r="Z8" s="199" t="s">
        <v>934</v>
      </c>
      <c r="AA8" s="462" t="s">
        <v>935</v>
      </c>
      <c r="AB8" s="362"/>
      <c r="AC8" s="199" t="s">
        <v>921</v>
      </c>
      <c r="AD8" s="199" t="s">
        <v>922</v>
      </c>
      <c r="AE8" s="199" t="s">
        <v>921</v>
      </c>
      <c r="AF8" s="199" t="s">
        <v>922</v>
      </c>
      <c r="AG8" s="362"/>
      <c r="AH8" s="362"/>
      <c r="AI8" s="362"/>
      <c r="AJ8" s="362"/>
      <c r="AK8" s="362"/>
      <c r="AL8" s="199" t="s">
        <v>936</v>
      </c>
      <c r="AM8" s="362"/>
      <c r="AN8" s="362"/>
      <c r="AO8" s="461"/>
      <c r="AP8" s="465"/>
      <c r="AQ8" s="461"/>
      <c r="AR8" s="200"/>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row>
    <row r="9" spans="1:73" ht="331.5" customHeight="1" x14ac:dyDescent="0.25">
      <c r="A9" s="457" t="s">
        <v>937</v>
      </c>
      <c r="B9" s="201" t="s">
        <v>938</v>
      </c>
      <c r="C9" s="358" t="s">
        <v>939</v>
      </c>
      <c r="D9" s="332" t="s">
        <v>940</v>
      </c>
      <c r="E9" s="332" t="s">
        <v>941</v>
      </c>
      <c r="F9" s="359">
        <v>3</v>
      </c>
      <c r="G9" s="332" t="s">
        <v>942</v>
      </c>
      <c r="H9" s="359">
        <v>5</v>
      </c>
      <c r="I9" s="332" t="s">
        <v>943</v>
      </c>
      <c r="J9" s="360" t="s">
        <v>944</v>
      </c>
      <c r="K9" s="332" t="s">
        <v>945</v>
      </c>
      <c r="L9" s="332" t="s">
        <v>946</v>
      </c>
      <c r="M9" s="332">
        <v>15</v>
      </c>
      <c r="N9" s="332">
        <v>15</v>
      </c>
      <c r="O9" s="332">
        <v>15</v>
      </c>
      <c r="P9" s="332">
        <v>15</v>
      </c>
      <c r="Q9" s="332">
        <v>15</v>
      </c>
      <c r="R9" s="332">
        <v>15</v>
      </c>
      <c r="S9" s="332">
        <v>10</v>
      </c>
      <c r="T9" s="359">
        <v>100</v>
      </c>
      <c r="U9" s="381">
        <v>100</v>
      </c>
      <c r="V9" s="332" t="s">
        <v>947</v>
      </c>
      <c r="W9" s="332" t="s">
        <v>948</v>
      </c>
      <c r="X9" s="332" t="s">
        <v>949</v>
      </c>
      <c r="Y9" s="332">
        <v>100</v>
      </c>
      <c r="Z9" s="332" t="s">
        <v>950</v>
      </c>
      <c r="AA9" s="381">
        <v>100</v>
      </c>
      <c r="AB9" s="332" t="s">
        <v>951</v>
      </c>
      <c r="AC9" s="359">
        <v>1</v>
      </c>
      <c r="AD9" s="332" t="s">
        <v>952</v>
      </c>
      <c r="AE9" s="359">
        <v>5</v>
      </c>
      <c r="AF9" s="332" t="s">
        <v>943</v>
      </c>
      <c r="AG9" s="360" t="s">
        <v>953</v>
      </c>
      <c r="AH9" s="332" t="s">
        <v>954</v>
      </c>
      <c r="AI9" s="332" t="s">
        <v>955</v>
      </c>
      <c r="AJ9" s="332" t="s">
        <v>956</v>
      </c>
      <c r="AK9" s="404">
        <v>44926</v>
      </c>
      <c r="AL9" s="332" t="s">
        <v>957</v>
      </c>
      <c r="AM9" s="202" t="s">
        <v>958</v>
      </c>
      <c r="AN9" s="202" t="s">
        <v>956</v>
      </c>
      <c r="AO9" s="392" t="s">
        <v>959</v>
      </c>
      <c r="AP9" s="395" t="s">
        <v>960</v>
      </c>
      <c r="AQ9" s="401">
        <v>44811</v>
      </c>
      <c r="AR9" s="354" t="s">
        <v>961</v>
      </c>
      <c r="AS9" s="198"/>
      <c r="AT9" s="198"/>
      <c r="AU9" s="198"/>
      <c r="AV9" s="198"/>
      <c r="AW9" s="198"/>
      <c r="AX9" s="198"/>
      <c r="AY9" s="198"/>
      <c r="AZ9" s="203" t="s">
        <v>962</v>
      </c>
      <c r="BA9" s="203"/>
      <c r="BB9" s="203"/>
      <c r="BC9" s="204" t="s">
        <v>934</v>
      </c>
      <c r="BD9" s="198"/>
      <c r="BE9" s="198"/>
      <c r="BF9" s="198"/>
      <c r="BG9" s="198"/>
      <c r="BH9" s="198"/>
      <c r="BI9" s="198"/>
      <c r="BJ9" s="198"/>
      <c r="BK9" s="198"/>
      <c r="BL9" s="198"/>
      <c r="BM9" s="198"/>
      <c r="BN9" s="198"/>
      <c r="BO9" s="198"/>
      <c r="BP9" s="198"/>
      <c r="BQ9" s="198"/>
      <c r="BR9" s="198"/>
      <c r="BS9" s="198"/>
      <c r="BT9" s="198"/>
      <c r="BU9" s="198"/>
    </row>
    <row r="10" spans="1:73" ht="39" customHeight="1" x14ac:dyDescent="0.25">
      <c r="A10" s="458"/>
      <c r="B10" s="201" t="s">
        <v>963</v>
      </c>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32" t="s">
        <v>964</v>
      </c>
      <c r="AN10" s="332" t="s">
        <v>956</v>
      </c>
      <c r="AO10" s="393"/>
      <c r="AP10" s="396"/>
      <c r="AQ10" s="402"/>
      <c r="AR10" s="355"/>
      <c r="AS10" s="198"/>
      <c r="AT10" s="198"/>
      <c r="AU10" s="198"/>
      <c r="AV10" s="198"/>
      <c r="AW10" s="198"/>
      <c r="AX10" s="198"/>
      <c r="AY10" s="198"/>
      <c r="AZ10" s="205">
        <v>15</v>
      </c>
      <c r="BA10" s="198">
        <v>15</v>
      </c>
      <c r="BB10" s="198">
        <v>10</v>
      </c>
      <c r="BC10" s="206" t="s">
        <v>965</v>
      </c>
      <c r="BD10" s="198"/>
      <c r="BE10" s="198"/>
      <c r="BF10" s="198"/>
      <c r="BG10" s="198"/>
      <c r="BH10" s="198"/>
      <c r="BI10" s="198"/>
      <c r="BJ10" s="198"/>
      <c r="BK10" s="198"/>
      <c r="BL10" s="198"/>
      <c r="BM10" s="198"/>
      <c r="BN10" s="198"/>
      <c r="BO10" s="198"/>
      <c r="BP10" s="198"/>
      <c r="BQ10" s="198"/>
      <c r="BR10" s="198"/>
      <c r="BS10" s="198"/>
      <c r="BT10" s="198"/>
      <c r="BU10" s="198"/>
    </row>
    <row r="11" spans="1:73" ht="38.25" customHeight="1" x14ac:dyDescent="0.25">
      <c r="A11" s="458"/>
      <c r="B11" s="201" t="s">
        <v>966</v>
      </c>
      <c r="C11" s="362"/>
      <c r="D11" s="332" t="s">
        <v>967</v>
      </c>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93"/>
      <c r="AP11" s="396"/>
      <c r="AQ11" s="402"/>
      <c r="AR11" s="355"/>
      <c r="AS11" s="198"/>
      <c r="AT11" s="198"/>
      <c r="AU11" s="198"/>
      <c r="AV11" s="198"/>
      <c r="AW11" s="198"/>
      <c r="AX11" s="198"/>
      <c r="AY11" s="198"/>
      <c r="AZ11" s="205">
        <v>0</v>
      </c>
      <c r="BA11" s="198">
        <v>10</v>
      </c>
      <c r="BB11" s="198">
        <v>5</v>
      </c>
      <c r="BC11" s="206" t="s">
        <v>968</v>
      </c>
      <c r="BD11" s="198"/>
      <c r="BE11" s="198"/>
      <c r="BF11" s="198"/>
      <c r="BG11" s="198"/>
      <c r="BH11" s="198"/>
      <c r="BI11" s="198"/>
      <c r="BJ11" s="198"/>
      <c r="BK11" s="198"/>
      <c r="BL11" s="198"/>
      <c r="BM11" s="198"/>
      <c r="BN11" s="198"/>
      <c r="BO11" s="198"/>
      <c r="BP11" s="198"/>
      <c r="BQ11" s="198"/>
      <c r="BR11" s="198"/>
      <c r="BS11" s="198"/>
      <c r="BT11" s="198"/>
      <c r="BU11" s="198"/>
    </row>
    <row r="12" spans="1:73" ht="38.25" x14ac:dyDescent="0.25">
      <c r="A12" s="458"/>
      <c r="B12" s="201" t="s">
        <v>969</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93"/>
      <c r="AP12" s="396"/>
      <c r="AQ12" s="402"/>
      <c r="AR12" s="355"/>
      <c r="AS12" s="198"/>
      <c r="AT12" s="198"/>
      <c r="AU12" s="198"/>
      <c r="AV12" s="198"/>
      <c r="AW12" s="198"/>
      <c r="AX12" s="198"/>
      <c r="AY12" s="198"/>
      <c r="AZ12" s="205"/>
      <c r="BA12" s="198">
        <v>0</v>
      </c>
      <c r="BB12" s="198">
        <v>0</v>
      </c>
      <c r="BC12" s="206"/>
      <c r="BD12" s="198"/>
      <c r="BE12" s="198"/>
      <c r="BF12" s="198"/>
      <c r="BG12" s="198"/>
      <c r="BH12" s="198"/>
      <c r="BI12" s="198"/>
      <c r="BJ12" s="198"/>
      <c r="BK12" s="198"/>
      <c r="BL12" s="198"/>
      <c r="BM12" s="198"/>
      <c r="BN12" s="198"/>
      <c r="BO12" s="198"/>
      <c r="BP12" s="198"/>
      <c r="BQ12" s="198"/>
      <c r="BR12" s="198"/>
      <c r="BS12" s="198"/>
      <c r="BT12" s="198"/>
      <c r="BU12" s="198"/>
    </row>
    <row r="13" spans="1:73" ht="15" customHeight="1" thickBot="1" x14ac:dyDescent="0.3">
      <c r="A13" s="458"/>
      <c r="B13" s="201" t="s">
        <v>970</v>
      </c>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454"/>
      <c r="AP13" s="455"/>
      <c r="AQ13" s="456"/>
      <c r="AR13" s="356"/>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c r="BT13" s="198"/>
      <c r="BU13" s="198"/>
    </row>
    <row r="14" spans="1:73" ht="99.75" customHeight="1" thickTop="1" x14ac:dyDescent="0.25">
      <c r="A14" s="373" t="s">
        <v>971</v>
      </c>
      <c r="B14" s="201" t="s">
        <v>972</v>
      </c>
      <c r="C14" s="358" t="s">
        <v>973</v>
      </c>
      <c r="D14" s="201" t="s">
        <v>974</v>
      </c>
      <c r="E14" s="332" t="s">
        <v>941</v>
      </c>
      <c r="F14" s="359">
        <v>2</v>
      </c>
      <c r="G14" s="332" t="s">
        <v>975</v>
      </c>
      <c r="H14" s="359">
        <v>4</v>
      </c>
      <c r="I14" s="332" t="s">
        <v>976</v>
      </c>
      <c r="J14" s="348" t="s">
        <v>977</v>
      </c>
      <c r="K14" s="333" t="s">
        <v>978</v>
      </c>
      <c r="L14" s="332" t="s">
        <v>946</v>
      </c>
      <c r="M14" s="332">
        <v>15</v>
      </c>
      <c r="N14" s="332">
        <v>15</v>
      </c>
      <c r="O14" s="332">
        <v>15</v>
      </c>
      <c r="P14" s="332">
        <v>15</v>
      </c>
      <c r="Q14" s="332">
        <v>15</v>
      </c>
      <c r="R14" s="332">
        <v>15</v>
      </c>
      <c r="S14" s="332">
        <v>10</v>
      </c>
      <c r="T14" s="359">
        <v>100</v>
      </c>
      <c r="U14" s="381">
        <v>100</v>
      </c>
      <c r="V14" s="332" t="s">
        <v>947</v>
      </c>
      <c r="W14" s="332" t="s">
        <v>948</v>
      </c>
      <c r="X14" s="332" t="s">
        <v>949</v>
      </c>
      <c r="Y14" s="332">
        <v>100</v>
      </c>
      <c r="Z14" s="332" t="s">
        <v>950</v>
      </c>
      <c r="AA14" s="381">
        <v>100</v>
      </c>
      <c r="AB14" s="332" t="s">
        <v>951</v>
      </c>
      <c r="AC14" s="359">
        <v>1</v>
      </c>
      <c r="AD14" s="332" t="s">
        <v>952</v>
      </c>
      <c r="AE14" s="359">
        <v>4</v>
      </c>
      <c r="AF14" s="332" t="s">
        <v>976</v>
      </c>
      <c r="AG14" s="348" t="s">
        <v>977</v>
      </c>
      <c r="AH14" s="332" t="s">
        <v>954</v>
      </c>
      <c r="AI14" s="333" t="s">
        <v>979</v>
      </c>
      <c r="AJ14" s="332" t="s">
        <v>980</v>
      </c>
      <c r="AK14" s="404">
        <v>44926</v>
      </c>
      <c r="AL14" s="332" t="s">
        <v>981</v>
      </c>
      <c r="AM14" s="333" t="s">
        <v>982</v>
      </c>
      <c r="AN14" s="332" t="s">
        <v>980</v>
      </c>
      <c r="AO14" s="405" t="s">
        <v>983</v>
      </c>
      <c r="AP14" s="407" t="s">
        <v>984</v>
      </c>
      <c r="AQ14" s="451">
        <v>44815</v>
      </c>
      <c r="AR14" s="448" t="s">
        <v>985</v>
      </c>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row>
    <row r="15" spans="1:73" ht="99.75" customHeight="1" x14ac:dyDescent="0.25">
      <c r="A15" s="362"/>
      <c r="B15" s="201" t="s">
        <v>986</v>
      </c>
      <c r="C15" s="362"/>
      <c r="D15" s="201" t="s">
        <v>987</v>
      </c>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40"/>
      <c r="AP15" s="399"/>
      <c r="AQ15" s="452"/>
      <c r="AR15" s="449"/>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row>
    <row r="16" spans="1:73" ht="188.25" customHeight="1" thickBot="1" x14ac:dyDescent="0.3">
      <c r="A16" s="362"/>
      <c r="B16" s="201" t="s">
        <v>988</v>
      </c>
      <c r="C16" s="362"/>
      <c r="D16" s="201" t="s">
        <v>989</v>
      </c>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41"/>
      <c r="AP16" s="400"/>
      <c r="AQ16" s="453"/>
      <c r="AR16" s="450"/>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row>
    <row r="17" spans="1:73" ht="49.5" customHeight="1" x14ac:dyDescent="0.25">
      <c r="A17" s="373" t="s">
        <v>990</v>
      </c>
      <c r="B17" s="207" t="s">
        <v>991</v>
      </c>
      <c r="C17" s="370" t="s">
        <v>992</v>
      </c>
      <c r="D17" s="207" t="s">
        <v>993</v>
      </c>
      <c r="E17" s="363" t="s">
        <v>941</v>
      </c>
      <c r="F17" s="391">
        <v>2</v>
      </c>
      <c r="G17" s="363" t="s">
        <v>975</v>
      </c>
      <c r="H17" s="391">
        <v>4</v>
      </c>
      <c r="I17" s="363" t="s">
        <v>976</v>
      </c>
      <c r="J17" s="348" t="s">
        <v>977</v>
      </c>
      <c r="K17" s="363" t="s">
        <v>994</v>
      </c>
      <c r="L17" s="363" t="s">
        <v>946</v>
      </c>
      <c r="M17" s="363">
        <v>15</v>
      </c>
      <c r="N17" s="363">
        <v>15</v>
      </c>
      <c r="O17" s="363">
        <v>15</v>
      </c>
      <c r="P17" s="363">
        <v>15</v>
      </c>
      <c r="Q17" s="363">
        <v>15</v>
      </c>
      <c r="R17" s="363">
        <v>15</v>
      </c>
      <c r="S17" s="363">
        <v>10</v>
      </c>
      <c r="T17" s="391">
        <v>100</v>
      </c>
      <c r="U17" s="372">
        <v>100</v>
      </c>
      <c r="V17" s="363" t="s">
        <v>947</v>
      </c>
      <c r="W17" s="363" t="s">
        <v>948</v>
      </c>
      <c r="X17" s="363" t="s">
        <v>949</v>
      </c>
      <c r="Y17" s="363">
        <v>100</v>
      </c>
      <c r="Z17" s="363" t="s">
        <v>983</v>
      </c>
      <c r="AA17" s="372">
        <v>100</v>
      </c>
      <c r="AB17" s="363" t="s">
        <v>951</v>
      </c>
      <c r="AC17" s="391">
        <v>1</v>
      </c>
      <c r="AD17" s="363" t="s">
        <v>952</v>
      </c>
      <c r="AE17" s="391">
        <v>3</v>
      </c>
      <c r="AF17" s="363" t="s">
        <v>995</v>
      </c>
      <c r="AG17" s="422" t="s">
        <v>996</v>
      </c>
      <c r="AH17" s="363" t="s">
        <v>954</v>
      </c>
      <c r="AI17" s="363" t="s">
        <v>997</v>
      </c>
      <c r="AJ17" s="421" t="s">
        <v>998</v>
      </c>
      <c r="AK17" s="361">
        <v>44926</v>
      </c>
      <c r="AL17" s="363" t="s">
        <v>999</v>
      </c>
      <c r="AM17" s="363" t="s">
        <v>1000</v>
      </c>
      <c r="AN17" s="363" t="s">
        <v>998</v>
      </c>
      <c r="AO17" s="339" t="s">
        <v>1001</v>
      </c>
      <c r="AP17" s="398" t="s">
        <v>1002</v>
      </c>
      <c r="AQ17" s="345">
        <v>44811</v>
      </c>
      <c r="AR17" s="448" t="s">
        <v>1003</v>
      </c>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row>
    <row r="18" spans="1:73" ht="49.5" customHeight="1" x14ac:dyDescent="0.25">
      <c r="A18" s="362"/>
      <c r="B18" s="207" t="s">
        <v>1004</v>
      </c>
      <c r="C18" s="362"/>
      <c r="D18" s="207" t="s">
        <v>1005</v>
      </c>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40"/>
      <c r="AP18" s="399"/>
      <c r="AQ18" s="346"/>
      <c r="AR18" s="449"/>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row>
    <row r="19" spans="1:73" ht="49.5" customHeight="1" x14ac:dyDescent="0.25">
      <c r="A19" s="362"/>
      <c r="B19" s="207" t="s">
        <v>1006</v>
      </c>
      <c r="C19" s="362"/>
      <c r="D19" s="207" t="s">
        <v>1007</v>
      </c>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40"/>
      <c r="AP19" s="399"/>
      <c r="AQ19" s="346"/>
      <c r="AR19" s="449"/>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row>
    <row r="20" spans="1:73" ht="49.5" customHeight="1" thickBot="1" x14ac:dyDescent="0.3">
      <c r="A20" s="362"/>
      <c r="B20" s="207" t="s">
        <v>1008</v>
      </c>
      <c r="C20" s="362"/>
      <c r="D20" s="207" t="s">
        <v>1009</v>
      </c>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41"/>
      <c r="AP20" s="400"/>
      <c r="AQ20" s="347"/>
      <c r="AR20" s="450"/>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row>
    <row r="21" spans="1:73" ht="199.5" customHeight="1" x14ac:dyDescent="0.25">
      <c r="A21" s="373" t="s">
        <v>1010</v>
      </c>
      <c r="B21" s="208" t="s">
        <v>1011</v>
      </c>
      <c r="C21" s="370" t="s">
        <v>1012</v>
      </c>
      <c r="D21" s="208" t="s">
        <v>1013</v>
      </c>
      <c r="E21" s="363" t="s">
        <v>941</v>
      </c>
      <c r="F21" s="391">
        <v>1</v>
      </c>
      <c r="G21" s="363" t="s">
        <v>952</v>
      </c>
      <c r="H21" s="391">
        <v>3</v>
      </c>
      <c r="I21" s="363" t="s">
        <v>995</v>
      </c>
      <c r="J21" s="447" t="s">
        <v>1014</v>
      </c>
      <c r="K21" s="363" t="s">
        <v>1015</v>
      </c>
      <c r="L21" s="363" t="s">
        <v>946</v>
      </c>
      <c r="M21" s="363">
        <v>15</v>
      </c>
      <c r="N21" s="363">
        <v>15</v>
      </c>
      <c r="O21" s="363">
        <v>15</v>
      </c>
      <c r="P21" s="363">
        <v>15</v>
      </c>
      <c r="Q21" s="363">
        <v>15</v>
      </c>
      <c r="R21" s="363">
        <v>15</v>
      </c>
      <c r="S21" s="363">
        <v>10</v>
      </c>
      <c r="T21" s="391">
        <v>100</v>
      </c>
      <c r="U21" s="372">
        <v>100</v>
      </c>
      <c r="V21" s="363" t="s">
        <v>947</v>
      </c>
      <c r="W21" s="363" t="s">
        <v>948</v>
      </c>
      <c r="X21" s="363" t="s">
        <v>949</v>
      </c>
      <c r="Y21" s="363">
        <v>100</v>
      </c>
      <c r="Z21" s="363" t="s">
        <v>983</v>
      </c>
      <c r="AA21" s="372">
        <v>100</v>
      </c>
      <c r="AB21" s="363" t="s">
        <v>951</v>
      </c>
      <c r="AC21" s="391">
        <v>1</v>
      </c>
      <c r="AD21" s="363" t="s">
        <v>952</v>
      </c>
      <c r="AE21" s="391">
        <v>2</v>
      </c>
      <c r="AF21" s="363" t="s">
        <v>1016</v>
      </c>
      <c r="AG21" s="446" t="s">
        <v>1017</v>
      </c>
      <c r="AH21" s="363" t="s">
        <v>954</v>
      </c>
      <c r="AI21" s="363" t="s">
        <v>1018</v>
      </c>
      <c r="AJ21" s="363" t="s">
        <v>1019</v>
      </c>
      <c r="AK21" s="361">
        <v>44926</v>
      </c>
      <c r="AL21" s="363"/>
      <c r="AM21" s="363" t="s">
        <v>1000</v>
      </c>
      <c r="AN21" s="363" t="s">
        <v>1019</v>
      </c>
      <c r="AO21" s="375" t="s">
        <v>1001</v>
      </c>
      <c r="AP21" s="377" t="s">
        <v>1020</v>
      </c>
      <c r="AQ21" s="443">
        <v>44810</v>
      </c>
      <c r="AR21" s="439" t="s">
        <v>1021</v>
      </c>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row>
    <row r="22" spans="1:73" ht="104.25" customHeight="1" x14ac:dyDescent="0.25">
      <c r="A22" s="362"/>
      <c r="B22" s="209" t="s">
        <v>1022</v>
      </c>
      <c r="C22" s="362"/>
      <c r="D22" s="208" t="s">
        <v>1023</v>
      </c>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5"/>
      <c r="AP22" s="368"/>
      <c r="AQ22" s="444"/>
      <c r="AR22" s="440"/>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row>
    <row r="23" spans="1:73" ht="40.5" customHeight="1" thickBot="1" x14ac:dyDescent="0.3">
      <c r="A23" s="362"/>
      <c r="B23" s="210"/>
      <c r="C23" s="362"/>
      <c r="D23" s="208" t="s">
        <v>1024</v>
      </c>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6"/>
      <c r="AP23" s="369"/>
      <c r="AQ23" s="445"/>
      <c r="AR23" s="441"/>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row>
    <row r="24" spans="1:73" ht="182.25" customHeight="1" x14ac:dyDescent="0.25">
      <c r="A24" s="373" t="s">
        <v>1025</v>
      </c>
      <c r="B24" s="201" t="s">
        <v>1026</v>
      </c>
      <c r="C24" s="358" t="s">
        <v>1027</v>
      </c>
      <c r="D24" s="332" t="s">
        <v>1028</v>
      </c>
      <c r="E24" s="332" t="s">
        <v>941</v>
      </c>
      <c r="F24" s="359">
        <v>2</v>
      </c>
      <c r="G24" s="332" t="s">
        <v>975</v>
      </c>
      <c r="H24" s="359">
        <v>4</v>
      </c>
      <c r="I24" s="332" t="s">
        <v>976</v>
      </c>
      <c r="J24" s="348" t="s">
        <v>977</v>
      </c>
      <c r="K24" s="211" t="s">
        <v>1029</v>
      </c>
      <c r="L24" s="202" t="s">
        <v>946</v>
      </c>
      <c r="M24" s="202">
        <v>15</v>
      </c>
      <c r="N24" s="202">
        <v>15</v>
      </c>
      <c r="O24" s="202">
        <v>15</v>
      </c>
      <c r="P24" s="202">
        <v>15</v>
      </c>
      <c r="Q24" s="202">
        <v>15</v>
      </c>
      <c r="R24" s="202">
        <v>15</v>
      </c>
      <c r="S24" s="202">
        <v>10</v>
      </c>
      <c r="T24" s="212">
        <v>100</v>
      </c>
      <c r="U24" s="381">
        <v>100</v>
      </c>
      <c r="V24" s="202" t="s">
        <v>947</v>
      </c>
      <c r="W24" s="202" t="s">
        <v>948</v>
      </c>
      <c r="X24" s="202" t="s">
        <v>949</v>
      </c>
      <c r="Y24" s="202">
        <v>100</v>
      </c>
      <c r="Z24" s="202" t="s">
        <v>983</v>
      </c>
      <c r="AA24" s="381">
        <v>100</v>
      </c>
      <c r="AB24" s="332" t="s">
        <v>951</v>
      </c>
      <c r="AC24" s="359">
        <v>1</v>
      </c>
      <c r="AD24" s="332" t="s">
        <v>952</v>
      </c>
      <c r="AE24" s="359">
        <v>4</v>
      </c>
      <c r="AF24" s="332" t="s">
        <v>976</v>
      </c>
      <c r="AG24" s="348" t="s">
        <v>977</v>
      </c>
      <c r="AH24" s="332" t="s">
        <v>954</v>
      </c>
      <c r="AI24" s="332" t="s">
        <v>1030</v>
      </c>
      <c r="AJ24" s="332" t="s">
        <v>1031</v>
      </c>
      <c r="AK24" s="404">
        <v>44926</v>
      </c>
      <c r="AL24" s="332" t="s">
        <v>1032</v>
      </c>
      <c r="AM24" s="332" t="s">
        <v>1033</v>
      </c>
      <c r="AN24" s="332" t="s">
        <v>196</v>
      </c>
      <c r="AO24" s="392" t="s">
        <v>1034</v>
      </c>
      <c r="AP24" s="395" t="s">
        <v>1035</v>
      </c>
      <c r="AQ24" s="401">
        <v>44811</v>
      </c>
      <c r="AR24" s="442" t="s">
        <v>961</v>
      </c>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row>
    <row r="25" spans="1:73" ht="177" customHeight="1" thickBot="1" x14ac:dyDescent="0.3">
      <c r="A25" s="362"/>
      <c r="B25" s="211" t="s">
        <v>1036</v>
      </c>
      <c r="C25" s="362"/>
      <c r="D25" s="362"/>
      <c r="E25" s="362"/>
      <c r="F25" s="362"/>
      <c r="G25" s="362"/>
      <c r="H25" s="362"/>
      <c r="I25" s="362"/>
      <c r="J25" s="362"/>
      <c r="K25" s="211" t="s">
        <v>1037</v>
      </c>
      <c r="L25" s="202" t="s">
        <v>1038</v>
      </c>
      <c r="M25" s="202">
        <v>15</v>
      </c>
      <c r="N25" s="202">
        <v>15</v>
      </c>
      <c r="O25" s="202">
        <v>15</v>
      </c>
      <c r="P25" s="202">
        <v>15</v>
      </c>
      <c r="Q25" s="202">
        <v>15</v>
      </c>
      <c r="R25" s="202">
        <v>15</v>
      </c>
      <c r="S25" s="202">
        <v>10</v>
      </c>
      <c r="T25" s="212">
        <v>100</v>
      </c>
      <c r="U25" s="362"/>
      <c r="V25" s="202" t="s">
        <v>947</v>
      </c>
      <c r="W25" s="202" t="s">
        <v>948</v>
      </c>
      <c r="X25" s="202" t="s">
        <v>949</v>
      </c>
      <c r="Y25" s="202">
        <v>100</v>
      </c>
      <c r="Z25" s="202" t="s">
        <v>983</v>
      </c>
      <c r="AA25" s="362"/>
      <c r="AB25" s="362"/>
      <c r="AC25" s="362"/>
      <c r="AD25" s="362"/>
      <c r="AE25" s="362"/>
      <c r="AF25" s="362"/>
      <c r="AG25" s="362"/>
      <c r="AH25" s="362"/>
      <c r="AI25" s="362"/>
      <c r="AJ25" s="362"/>
      <c r="AK25" s="362"/>
      <c r="AL25" s="362"/>
      <c r="AM25" s="362"/>
      <c r="AN25" s="362"/>
      <c r="AO25" s="393"/>
      <c r="AP25" s="397"/>
      <c r="AQ25" s="402"/>
      <c r="AR25" s="355"/>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row>
    <row r="26" spans="1:73" ht="72" customHeight="1" x14ac:dyDescent="0.25">
      <c r="A26" s="373" t="s">
        <v>1039</v>
      </c>
      <c r="B26" s="207" t="s">
        <v>1040</v>
      </c>
      <c r="C26" s="370" t="s">
        <v>1041</v>
      </c>
      <c r="D26" s="207" t="s">
        <v>1042</v>
      </c>
      <c r="E26" s="363" t="s">
        <v>941</v>
      </c>
      <c r="F26" s="391">
        <v>4</v>
      </c>
      <c r="G26" s="363" t="s">
        <v>1043</v>
      </c>
      <c r="H26" s="391">
        <v>5</v>
      </c>
      <c r="I26" s="363" t="s">
        <v>943</v>
      </c>
      <c r="J26" s="360" t="s">
        <v>953</v>
      </c>
      <c r="K26" s="363" t="s">
        <v>1044</v>
      </c>
      <c r="L26" s="363" t="s">
        <v>946</v>
      </c>
      <c r="M26" s="363">
        <v>15</v>
      </c>
      <c r="N26" s="363">
        <v>15</v>
      </c>
      <c r="O26" s="363">
        <v>15</v>
      </c>
      <c r="P26" s="363">
        <v>10</v>
      </c>
      <c r="Q26" s="363">
        <v>0</v>
      </c>
      <c r="R26" s="363">
        <v>15</v>
      </c>
      <c r="S26" s="363">
        <v>10</v>
      </c>
      <c r="T26" s="391">
        <v>80</v>
      </c>
      <c r="U26" s="372">
        <v>80</v>
      </c>
      <c r="V26" s="363" t="s">
        <v>947</v>
      </c>
      <c r="W26" s="363" t="s">
        <v>948</v>
      </c>
      <c r="X26" s="363" t="s">
        <v>949</v>
      </c>
      <c r="Y26" s="363">
        <v>100</v>
      </c>
      <c r="Z26" s="363" t="s">
        <v>950</v>
      </c>
      <c r="AA26" s="372">
        <v>100</v>
      </c>
      <c r="AB26" s="363" t="s">
        <v>951</v>
      </c>
      <c r="AC26" s="391">
        <v>3</v>
      </c>
      <c r="AD26" s="363" t="s">
        <v>942</v>
      </c>
      <c r="AE26" s="391">
        <v>4</v>
      </c>
      <c r="AF26" s="363" t="s">
        <v>976</v>
      </c>
      <c r="AG26" s="360" t="s">
        <v>953</v>
      </c>
      <c r="AH26" s="363" t="s">
        <v>954</v>
      </c>
      <c r="AI26" s="363" t="s">
        <v>1045</v>
      </c>
      <c r="AJ26" s="363" t="s">
        <v>998</v>
      </c>
      <c r="AK26" s="361">
        <v>44925</v>
      </c>
      <c r="AL26" s="363" t="s">
        <v>1046</v>
      </c>
      <c r="AM26" s="363" t="s">
        <v>1000</v>
      </c>
      <c r="AN26" s="363" t="s">
        <v>998</v>
      </c>
      <c r="AO26" s="339" t="s">
        <v>1047</v>
      </c>
      <c r="AP26" s="398" t="s">
        <v>1048</v>
      </c>
      <c r="AQ26" s="345">
        <v>44810</v>
      </c>
      <c r="AR26" s="355" t="s">
        <v>1021</v>
      </c>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198"/>
      <c r="BR26" s="198"/>
      <c r="BS26" s="198"/>
      <c r="BT26" s="198"/>
      <c r="BU26" s="198"/>
    </row>
    <row r="27" spans="1:73" ht="72" customHeight="1" x14ac:dyDescent="0.25">
      <c r="A27" s="362"/>
      <c r="B27" s="207" t="s">
        <v>1049</v>
      </c>
      <c r="C27" s="362"/>
      <c r="D27" s="207" t="s">
        <v>1050</v>
      </c>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40"/>
      <c r="AP27" s="399"/>
      <c r="AQ27" s="346"/>
      <c r="AR27" s="355"/>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198"/>
      <c r="BR27" s="198"/>
      <c r="BS27" s="198"/>
      <c r="BT27" s="198"/>
      <c r="BU27" s="198"/>
    </row>
    <row r="28" spans="1:73" ht="72" customHeight="1" x14ac:dyDescent="0.25">
      <c r="A28" s="362"/>
      <c r="B28" s="207" t="s">
        <v>1051</v>
      </c>
      <c r="C28" s="362"/>
      <c r="D28" s="207" t="s">
        <v>1052</v>
      </c>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40"/>
      <c r="AP28" s="399"/>
      <c r="AQ28" s="346"/>
      <c r="AR28" s="355"/>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row>
    <row r="29" spans="1:73" ht="72" customHeight="1" thickBot="1" x14ac:dyDescent="0.3">
      <c r="A29" s="362"/>
      <c r="B29" s="207" t="s">
        <v>1053</v>
      </c>
      <c r="C29" s="362"/>
      <c r="D29" s="207"/>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41"/>
      <c r="AP29" s="400"/>
      <c r="AQ29" s="347"/>
      <c r="AR29" s="356"/>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row>
    <row r="30" spans="1:73" ht="237" customHeight="1" x14ac:dyDescent="0.25">
      <c r="A30" s="373" t="s">
        <v>1054</v>
      </c>
      <c r="B30" s="201" t="s">
        <v>1055</v>
      </c>
      <c r="C30" s="358" t="s">
        <v>1056</v>
      </c>
      <c r="D30" s="201" t="s">
        <v>1057</v>
      </c>
      <c r="E30" s="332" t="s">
        <v>941</v>
      </c>
      <c r="F30" s="359">
        <v>1</v>
      </c>
      <c r="G30" s="332" t="s">
        <v>952</v>
      </c>
      <c r="H30" s="359">
        <v>5</v>
      </c>
      <c r="I30" s="332" t="s">
        <v>943</v>
      </c>
      <c r="J30" s="409" t="s">
        <v>944</v>
      </c>
      <c r="K30" s="332" t="s">
        <v>1058</v>
      </c>
      <c r="L30" s="332" t="s">
        <v>946</v>
      </c>
      <c r="M30" s="332">
        <v>0</v>
      </c>
      <c r="N30" s="332">
        <v>0</v>
      </c>
      <c r="O30" s="332">
        <v>15</v>
      </c>
      <c r="P30" s="332">
        <v>15</v>
      </c>
      <c r="Q30" s="332">
        <v>15</v>
      </c>
      <c r="R30" s="332">
        <v>15</v>
      </c>
      <c r="S30" s="332">
        <v>10</v>
      </c>
      <c r="T30" s="359">
        <v>70</v>
      </c>
      <c r="U30" s="381">
        <v>70</v>
      </c>
      <c r="V30" s="332" t="s">
        <v>947</v>
      </c>
      <c r="W30" s="332" t="s">
        <v>948</v>
      </c>
      <c r="X30" s="332" t="s">
        <v>949</v>
      </c>
      <c r="Y30" s="332">
        <v>100</v>
      </c>
      <c r="Z30" s="332" t="s">
        <v>950</v>
      </c>
      <c r="AA30" s="381">
        <v>100</v>
      </c>
      <c r="AB30" s="332" t="s">
        <v>951</v>
      </c>
      <c r="AC30" s="359">
        <v>1</v>
      </c>
      <c r="AD30" s="332" t="s">
        <v>952</v>
      </c>
      <c r="AE30" s="359">
        <v>5</v>
      </c>
      <c r="AF30" s="332" t="s">
        <v>943</v>
      </c>
      <c r="AG30" s="409" t="s">
        <v>944</v>
      </c>
      <c r="AH30" s="332" t="s">
        <v>954</v>
      </c>
      <c r="AI30" s="332" t="s">
        <v>1059</v>
      </c>
      <c r="AJ30" s="332" t="s">
        <v>1060</v>
      </c>
      <c r="AK30" s="404">
        <v>44925</v>
      </c>
      <c r="AL30" s="332"/>
      <c r="AM30" s="332" t="s">
        <v>1000</v>
      </c>
      <c r="AN30" s="332" t="s">
        <v>1060</v>
      </c>
      <c r="AO30" s="375" t="s">
        <v>983</v>
      </c>
      <c r="AP30" s="436" t="s">
        <v>1061</v>
      </c>
      <c r="AQ30" s="379" t="s">
        <v>1062</v>
      </c>
      <c r="AR30" s="439" t="s">
        <v>1063</v>
      </c>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row>
    <row r="31" spans="1:73" ht="94.5" customHeight="1" x14ac:dyDescent="0.25">
      <c r="A31" s="362"/>
      <c r="B31" s="213" t="s">
        <v>1022</v>
      </c>
      <c r="C31" s="362"/>
      <c r="D31" s="201" t="s">
        <v>1064</v>
      </c>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5"/>
      <c r="AP31" s="437"/>
      <c r="AQ31" s="352"/>
      <c r="AR31" s="440"/>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row>
    <row r="32" spans="1:73" ht="94.5" customHeight="1" x14ac:dyDescent="0.25">
      <c r="A32" s="362"/>
      <c r="B32" s="201" t="s">
        <v>1065</v>
      </c>
      <c r="C32" s="362"/>
      <c r="D32" s="201" t="s">
        <v>1066</v>
      </c>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5"/>
      <c r="AP32" s="437"/>
      <c r="AQ32" s="352"/>
      <c r="AR32" s="440"/>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c r="BS32" s="198"/>
      <c r="BT32" s="198"/>
      <c r="BU32" s="198"/>
    </row>
    <row r="33" spans="1:73" ht="58.5" customHeight="1" thickBot="1" x14ac:dyDescent="0.3">
      <c r="A33" s="362"/>
      <c r="B33" s="201" t="s">
        <v>1067</v>
      </c>
      <c r="C33" s="362"/>
      <c r="D33" s="201" t="s">
        <v>1068</v>
      </c>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6"/>
      <c r="AP33" s="438"/>
      <c r="AQ33" s="353"/>
      <c r="AR33" s="441"/>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row>
    <row r="34" spans="1:73" ht="42" customHeight="1" thickTop="1" x14ac:dyDescent="0.25">
      <c r="A34" s="373" t="s">
        <v>1069</v>
      </c>
      <c r="B34" s="214" t="s">
        <v>1070</v>
      </c>
      <c r="C34" s="374" t="s">
        <v>1071</v>
      </c>
      <c r="D34" s="214" t="s">
        <v>1072</v>
      </c>
      <c r="E34" s="363" t="s">
        <v>941</v>
      </c>
      <c r="F34" s="391">
        <v>5</v>
      </c>
      <c r="G34" s="363" t="s">
        <v>1073</v>
      </c>
      <c r="H34" s="391">
        <v>3</v>
      </c>
      <c r="I34" s="363" t="s">
        <v>995</v>
      </c>
      <c r="J34" s="409" t="s">
        <v>944</v>
      </c>
      <c r="K34" s="371" t="s">
        <v>1074</v>
      </c>
      <c r="L34" s="363" t="s">
        <v>1038</v>
      </c>
      <c r="M34" s="363">
        <v>15</v>
      </c>
      <c r="N34" s="363">
        <v>15</v>
      </c>
      <c r="O34" s="363">
        <v>15</v>
      </c>
      <c r="P34" s="363">
        <v>15</v>
      </c>
      <c r="Q34" s="363">
        <v>15</v>
      </c>
      <c r="R34" s="363">
        <v>15</v>
      </c>
      <c r="S34" s="363">
        <v>10</v>
      </c>
      <c r="T34" s="391">
        <v>100</v>
      </c>
      <c r="U34" s="372">
        <v>100</v>
      </c>
      <c r="V34" s="363" t="s">
        <v>947</v>
      </c>
      <c r="W34" s="363" t="s">
        <v>948</v>
      </c>
      <c r="X34" s="363" t="s">
        <v>949</v>
      </c>
      <c r="Y34" s="363">
        <v>100</v>
      </c>
      <c r="Z34" s="332" t="s">
        <v>950</v>
      </c>
      <c r="AA34" s="372">
        <v>100</v>
      </c>
      <c r="AB34" s="363" t="s">
        <v>951</v>
      </c>
      <c r="AC34" s="391">
        <v>3</v>
      </c>
      <c r="AD34" s="363" t="s">
        <v>942</v>
      </c>
      <c r="AE34" s="391">
        <v>3</v>
      </c>
      <c r="AF34" s="363" t="s">
        <v>995</v>
      </c>
      <c r="AG34" s="348" t="s">
        <v>1075</v>
      </c>
      <c r="AH34" s="363" t="s">
        <v>954</v>
      </c>
      <c r="AI34" s="332" t="s">
        <v>1076</v>
      </c>
      <c r="AJ34" s="332" t="s">
        <v>1077</v>
      </c>
      <c r="AK34" s="363" t="s">
        <v>1078</v>
      </c>
      <c r="AL34" s="332" t="s">
        <v>1079</v>
      </c>
      <c r="AM34" s="371" t="s">
        <v>1080</v>
      </c>
      <c r="AN34" s="363" t="s">
        <v>1081</v>
      </c>
      <c r="AO34" s="426" t="s">
        <v>1001</v>
      </c>
      <c r="AP34" s="428" t="s">
        <v>1082</v>
      </c>
      <c r="AQ34" s="430">
        <v>44810</v>
      </c>
      <c r="AR34" s="433" t="s">
        <v>1021</v>
      </c>
      <c r="AS34" s="198"/>
      <c r="AT34" s="198"/>
      <c r="AU34" s="198"/>
      <c r="AV34" s="198"/>
      <c r="AW34" s="198"/>
      <c r="AX34" s="198"/>
      <c r="AY34" s="198"/>
      <c r="AZ34" s="198"/>
      <c r="BA34" s="198"/>
      <c r="BB34" s="198"/>
      <c r="BC34" s="198"/>
      <c r="BD34" s="198"/>
      <c r="BE34" s="198"/>
      <c r="BF34" s="198"/>
      <c r="BG34" s="198"/>
      <c r="BH34" s="198"/>
      <c r="BI34" s="203" t="s">
        <v>962</v>
      </c>
      <c r="BJ34" s="203"/>
      <c r="BK34" s="203"/>
      <c r="BL34" s="204" t="s">
        <v>934</v>
      </c>
      <c r="BM34" s="198"/>
      <c r="BN34" s="198"/>
      <c r="BO34" s="198"/>
      <c r="BP34" s="198"/>
      <c r="BQ34" s="198"/>
      <c r="BR34" s="198"/>
      <c r="BS34" s="198"/>
      <c r="BT34" s="198"/>
      <c r="BU34" s="198"/>
    </row>
    <row r="35" spans="1:73" ht="42.75" customHeight="1" x14ac:dyDescent="0.25">
      <c r="A35" s="362"/>
      <c r="B35" s="214" t="s">
        <v>1083</v>
      </c>
      <c r="C35" s="362"/>
      <c r="D35" s="214" t="s">
        <v>1084</v>
      </c>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83"/>
      <c r="AP35" s="386"/>
      <c r="AQ35" s="431"/>
      <c r="AR35" s="434"/>
      <c r="AS35" s="198"/>
      <c r="AT35" s="198"/>
      <c r="AU35" s="198"/>
      <c r="AV35" s="198"/>
      <c r="AW35" s="198"/>
      <c r="AX35" s="198"/>
      <c r="AY35" s="198"/>
      <c r="AZ35" s="198"/>
      <c r="BA35" s="198"/>
      <c r="BB35" s="198"/>
      <c r="BC35" s="198"/>
      <c r="BD35" s="198"/>
      <c r="BE35" s="198"/>
      <c r="BF35" s="198"/>
      <c r="BG35" s="198"/>
      <c r="BH35" s="198"/>
      <c r="BI35" s="205">
        <v>15</v>
      </c>
      <c r="BJ35" s="198">
        <v>15</v>
      </c>
      <c r="BK35" s="198">
        <v>10</v>
      </c>
      <c r="BL35" s="206" t="s">
        <v>965</v>
      </c>
      <c r="BM35" s="198"/>
      <c r="BN35" s="198"/>
      <c r="BO35" s="198"/>
      <c r="BP35" s="198"/>
      <c r="BQ35" s="198"/>
      <c r="BR35" s="198"/>
      <c r="BS35" s="198"/>
      <c r="BT35" s="198"/>
      <c r="BU35" s="198"/>
    </row>
    <row r="36" spans="1:73" ht="44.25" customHeight="1" x14ac:dyDescent="0.25">
      <c r="A36" s="362"/>
      <c r="B36" s="214" t="s">
        <v>1085</v>
      </c>
      <c r="C36" s="362"/>
      <c r="D36" s="214" t="s">
        <v>1086</v>
      </c>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83"/>
      <c r="AP36" s="386"/>
      <c r="AQ36" s="431"/>
      <c r="AR36" s="434"/>
      <c r="AS36" s="198"/>
      <c r="AT36" s="198"/>
      <c r="AU36" s="198"/>
      <c r="AV36" s="198"/>
      <c r="AW36" s="198"/>
      <c r="AX36" s="198"/>
      <c r="AY36" s="198"/>
      <c r="AZ36" s="198"/>
      <c r="BA36" s="198"/>
      <c r="BB36" s="198"/>
      <c r="BC36" s="198"/>
      <c r="BD36" s="198"/>
      <c r="BE36" s="198"/>
      <c r="BF36" s="198"/>
      <c r="BG36" s="198"/>
      <c r="BH36" s="198"/>
      <c r="BI36" s="205">
        <v>0</v>
      </c>
      <c r="BJ36" s="198">
        <v>10</v>
      </c>
      <c r="BK36" s="198">
        <v>5</v>
      </c>
      <c r="BL36" s="206" t="s">
        <v>968</v>
      </c>
      <c r="BM36" s="198"/>
      <c r="BN36" s="198"/>
      <c r="BO36" s="198"/>
      <c r="BP36" s="198"/>
      <c r="BQ36" s="198"/>
      <c r="BR36" s="198"/>
      <c r="BS36" s="198"/>
      <c r="BT36" s="198"/>
      <c r="BU36" s="198"/>
    </row>
    <row r="37" spans="1:73" ht="51.75" customHeight="1" x14ac:dyDescent="0.25">
      <c r="A37" s="362"/>
      <c r="B37" s="214" t="s">
        <v>1087</v>
      </c>
      <c r="C37" s="362"/>
      <c r="D37" s="207"/>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83"/>
      <c r="AP37" s="386"/>
      <c r="AQ37" s="431"/>
      <c r="AR37" s="434"/>
      <c r="AS37" s="198"/>
      <c r="AT37" s="198"/>
      <c r="AU37" s="198"/>
      <c r="AV37" s="198"/>
      <c r="AW37" s="198"/>
      <c r="AX37" s="198"/>
      <c r="AY37" s="198"/>
      <c r="AZ37" s="198"/>
      <c r="BA37" s="198"/>
      <c r="BB37" s="198"/>
      <c r="BC37" s="198"/>
      <c r="BD37" s="198"/>
      <c r="BE37" s="198"/>
      <c r="BF37" s="198"/>
      <c r="BG37" s="198"/>
      <c r="BH37" s="198"/>
      <c r="BI37" s="205"/>
      <c r="BJ37" s="198">
        <v>0</v>
      </c>
      <c r="BK37" s="198">
        <v>0</v>
      </c>
      <c r="BL37" s="206"/>
      <c r="BM37" s="198"/>
      <c r="BN37" s="198"/>
      <c r="BO37" s="198"/>
      <c r="BP37" s="198"/>
      <c r="BQ37" s="198"/>
      <c r="BR37" s="198"/>
      <c r="BS37" s="198"/>
      <c r="BT37" s="198"/>
      <c r="BU37" s="198"/>
    </row>
    <row r="38" spans="1:73" ht="91.5" customHeight="1" thickBot="1" x14ac:dyDescent="0.3">
      <c r="A38" s="362"/>
      <c r="B38" s="214" t="s">
        <v>1088</v>
      </c>
      <c r="C38" s="362"/>
      <c r="D38" s="207"/>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427"/>
      <c r="AP38" s="429"/>
      <c r="AQ38" s="432"/>
      <c r="AR38" s="435"/>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row>
    <row r="39" spans="1:73" ht="409.6" customHeight="1" thickTop="1" thickBot="1" x14ac:dyDescent="0.3">
      <c r="A39" s="373" t="s">
        <v>1089</v>
      </c>
      <c r="B39" s="214" t="s">
        <v>1090</v>
      </c>
      <c r="C39" s="374" t="s">
        <v>1091</v>
      </c>
      <c r="D39" s="214" t="s">
        <v>1092</v>
      </c>
      <c r="E39" s="363" t="s">
        <v>941</v>
      </c>
      <c r="F39" s="370">
        <v>2</v>
      </c>
      <c r="G39" s="370" t="s">
        <v>1093</v>
      </c>
      <c r="H39" s="370">
        <v>5</v>
      </c>
      <c r="I39" s="363" t="s">
        <v>1094</v>
      </c>
      <c r="J39" s="360" t="s">
        <v>953</v>
      </c>
      <c r="K39" s="214" t="s">
        <v>1095</v>
      </c>
      <c r="L39" s="208" t="s">
        <v>946</v>
      </c>
      <c r="M39" s="208">
        <v>15</v>
      </c>
      <c r="N39" s="208">
        <v>15</v>
      </c>
      <c r="O39" s="208">
        <v>15</v>
      </c>
      <c r="P39" s="208">
        <v>15</v>
      </c>
      <c r="Q39" s="208">
        <v>15</v>
      </c>
      <c r="R39" s="208">
        <v>15</v>
      </c>
      <c r="S39" s="208">
        <v>10</v>
      </c>
      <c r="T39" s="215">
        <v>100</v>
      </c>
      <c r="U39" s="372">
        <v>100</v>
      </c>
      <c r="V39" s="208" t="s">
        <v>947</v>
      </c>
      <c r="W39" s="202" t="s">
        <v>948</v>
      </c>
      <c r="X39" s="202" t="s">
        <v>949</v>
      </c>
      <c r="Y39" s="202">
        <v>100</v>
      </c>
      <c r="Z39" s="202" t="s">
        <v>983</v>
      </c>
      <c r="AA39" s="381">
        <v>100</v>
      </c>
      <c r="AB39" s="363" t="s">
        <v>951</v>
      </c>
      <c r="AC39" s="370">
        <v>1</v>
      </c>
      <c r="AD39" s="370" t="s">
        <v>1096</v>
      </c>
      <c r="AE39" s="370">
        <v>3</v>
      </c>
      <c r="AF39" s="363" t="s">
        <v>996</v>
      </c>
      <c r="AG39" s="422" t="s">
        <v>1097</v>
      </c>
      <c r="AH39" s="363" t="s">
        <v>1098</v>
      </c>
      <c r="AI39" s="208" t="s">
        <v>1099</v>
      </c>
      <c r="AJ39" s="208" t="s">
        <v>1100</v>
      </c>
      <c r="AK39" s="208" t="s">
        <v>1101</v>
      </c>
      <c r="AL39" s="208" t="s">
        <v>1102</v>
      </c>
      <c r="AM39" s="425" t="s">
        <v>1103</v>
      </c>
      <c r="AN39" s="363" t="s">
        <v>1104</v>
      </c>
      <c r="AO39" s="216" t="s">
        <v>1001</v>
      </c>
      <c r="AP39" s="217" t="s">
        <v>1105</v>
      </c>
      <c r="AQ39" s="218">
        <v>44812</v>
      </c>
      <c r="AR39" s="423" t="s">
        <v>985</v>
      </c>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c r="BU39" s="198"/>
    </row>
    <row r="40" spans="1:73" ht="282" customHeight="1" thickBot="1" x14ac:dyDescent="0.3">
      <c r="A40" s="362"/>
      <c r="B40" s="214" t="s">
        <v>1106</v>
      </c>
      <c r="C40" s="362"/>
      <c r="D40" s="214" t="s">
        <v>1092</v>
      </c>
      <c r="E40" s="362"/>
      <c r="F40" s="362"/>
      <c r="G40" s="362"/>
      <c r="H40" s="362"/>
      <c r="I40" s="362"/>
      <c r="J40" s="362"/>
      <c r="K40" s="214" t="s">
        <v>1107</v>
      </c>
      <c r="L40" s="208" t="s">
        <v>946</v>
      </c>
      <c r="M40" s="208">
        <v>15</v>
      </c>
      <c r="N40" s="208">
        <v>15</v>
      </c>
      <c r="O40" s="208">
        <v>15</v>
      </c>
      <c r="P40" s="208">
        <v>15</v>
      </c>
      <c r="Q40" s="208">
        <v>15</v>
      </c>
      <c r="R40" s="208">
        <v>15</v>
      </c>
      <c r="S40" s="208">
        <v>10</v>
      </c>
      <c r="T40" s="215">
        <v>100</v>
      </c>
      <c r="U40" s="362"/>
      <c r="V40" s="208" t="s">
        <v>947</v>
      </c>
      <c r="W40" s="202" t="s">
        <v>948</v>
      </c>
      <c r="X40" s="202" t="s">
        <v>949</v>
      </c>
      <c r="Y40" s="202">
        <v>100</v>
      </c>
      <c r="Z40" s="202" t="s">
        <v>983</v>
      </c>
      <c r="AA40" s="362"/>
      <c r="AB40" s="362"/>
      <c r="AC40" s="362"/>
      <c r="AD40" s="362"/>
      <c r="AE40" s="362"/>
      <c r="AF40" s="362"/>
      <c r="AG40" s="362"/>
      <c r="AH40" s="362"/>
      <c r="AI40" s="208" t="s">
        <v>1107</v>
      </c>
      <c r="AJ40" s="208" t="s">
        <v>1100</v>
      </c>
      <c r="AK40" s="208" t="s">
        <v>1101</v>
      </c>
      <c r="AL40" s="208" t="s">
        <v>1108</v>
      </c>
      <c r="AM40" s="362"/>
      <c r="AN40" s="362"/>
      <c r="AO40" s="219" t="s">
        <v>1001</v>
      </c>
      <c r="AP40" s="220" t="s">
        <v>1109</v>
      </c>
      <c r="AQ40" s="221">
        <v>44812</v>
      </c>
      <c r="AR40" s="355"/>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row>
    <row r="41" spans="1:73" ht="409.6" customHeight="1" thickTop="1" x14ac:dyDescent="0.25">
      <c r="A41" s="373" t="s">
        <v>1110</v>
      </c>
      <c r="B41" s="207" t="s">
        <v>1111</v>
      </c>
      <c r="C41" s="370" t="s">
        <v>1112</v>
      </c>
      <c r="D41" s="208" t="s">
        <v>1113</v>
      </c>
      <c r="E41" s="363" t="s">
        <v>941</v>
      </c>
      <c r="F41" s="391">
        <v>3</v>
      </c>
      <c r="G41" s="363" t="s">
        <v>942</v>
      </c>
      <c r="H41" s="391">
        <v>3</v>
      </c>
      <c r="I41" s="363" t="s">
        <v>995</v>
      </c>
      <c r="J41" s="424" t="s">
        <v>977</v>
      </c>
      <c r="K41" s="363" t="s">
        <v>1114</v>
      </c>
      <c r="L41" s="363" t="s">
        <v>946</v>
      </c>
      <c r="M41" s="363">
        <v>15</v>
      </c>
      <c r="N41" s="363">
        <v>15</v>
      </c>
      <c r="O41" s="363">
        <v>15</v>
      </c>
      <c r="P41" s="363">
        <v>15</v>
      </c>
      <c r="Q41" s="363">
        <v>15</v>
      </c>
      <c r="R41" s="363">
        <v>15</v>
      </c>
      <c r="S41" s="363">
        <v>10</v>
      </c>
      <c r="T41" s="391">
        <v>100</v>
      </c>
      <c r="U41" s="372">
        <v>100</v>
      </c>
      <c r="V41" s="363" t="s">
        <v>947</v>
      </c>
      <c r="W41" s="363" t="s">
        <v>948</v>
      </c>
      <c r="X41" s="363" t="s">
        <v>949</v>
      </c>
      <c r="Y41" s="363">
        <v>100</v>
      </c>
      <c r="Z41" s="363" t="s">
        <v>983</v>
      </c>
      <c r="AA41" s="372">
        <v>100</v>
      </c>
      <c r="AB41" s="363" t="s">
        <v>951</v>
      </c>
      <c r="AC41" s="391">
        <v>1</v>
      </c>
      <c r="AD41" s="363" t="s">
        <v>952</v>
      </c>
      <c r="AE41" s="391">
        <v>3</v>
      </c>
      <c r="AF41" s="363" t="s">
        <v>995</v>
      </c>
      <c r="AG41" s="422" t="s">
        <v>996</v>
      </c>
      <c r="AH41" s="363" t="s">
        <v>954</v>
      </c>
      <c r="AI41" s="363" t="s">
        <v>1115</v>
      </c>
      <c r="AJ41" s="421" t="s">
        <v>1116</v>
      </c>
      <c r="AK41" s="361">
        <v>44926</v>
      </c>
      <c r="AL41" s="363" t="s">
        <v>1117</v>
      </c>
      <c r="AM41" s="363" t="s">
        <v>1118</v>
      </c>
      <c r="AN41" s="421" t="s">
        <v>1116</v>
      </c>
      <c r="AO41" s="410" t="s">
        <v>983</v>
      </c>
      <c r="AP41" s="413" t="s">
        <v>1119</v>
      </c>
      <c r="AQ41" s="416" t="s">
        <v>1062</v>
      </c>
      <c r="AR41" s="355" t="s">
        <v>1063</v>
      </c>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row>
    <row r="42" spans="1:73" ht="60" customHeight="1" x14ac:dyDescent="0.25">
      <c r="A42" s="362"/>
      <c r="B42" s="222" t="s">
        <v>1120</v>
      </c>
      <c r="C42" s="362"/>
      <c r="D42" s="207" t="s">
        <v>1121</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411"/>
      <c r="AP42" s="414"/>
      <c r="AQ42" s="417"/>
      <c r="AR42" s="355"/>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row>
    <row r="43" spans="1:73" ht="69.75" customHeight="1" x14ac:dyDescent="0.25">
      <c r="A43" s="362"/>
      <c r="B43" s="207" t="s">
        <v>1122</v>
      </c>
      <c r="C43" s="362"/>
      <c r="D43" s="207" t="s">
        <v>1123</v>
      </c>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411"/>
      <c r="AP43" s="414"/>
      <c r="AQ43" s="417"/>
      <c r="AR43" s="355"/>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row>
    <row r="44" spans="1:73" ht="69.75" customHeight="1" thickBot="1" x14ac:dyDescent="0.3">
      <c r="A44" s="362"/>
      <c r="B44" s="207"/>
      <c r="C44" s="362"/>
      <c r="D44" s="207" t="s">
        <v>1124</v>
      </c>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412"/>
      <c r="AP44" s="415"/>
      <c r="AQ44" s="418"/>
      <c r="AR44" s="355"/>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row>
    <row r="45" spans="1:73" ht="145.5" customHeight="1" thickTop="1" x14ac:dyDescent="0.25">
      <c r="A45" s="419" t="s">
        <v>1125</v>
      </c>
      <c r="B45" s="202" t="s">
        <v>1126</v>
      </c>
      <c r="C45" s="358" t="s">
        <v>1127</v>
      </c>
      <c r="D45" s="201" t="s">
        <v>1128</v>
      </c>
      <c r="E45" s="332" t="s">
        <v>941</v>
      </c>
      <c r="F45" s="420">
        <v>3</v>
      </c>
      <c r="G45" s="332" t="s">
        <v>942</v>
      </c>
      <c r="H45" s="420">
        <v>4</v>
      </c>
      <c r="I45" s="332" t="s">
        <v>976</v>
      </c>
      <c r="J45" s="409" t="s">
        <v>944</v>
      </c>
      <c r="K45" s="332" t="s">
        <v>1129</v>
      </c>
      <c r="L45" s="363" t="s">
        <v>1038</v>
      </c>
      <c r="M45" s="332">
        <v>15</v>
      </c>
      <c r="N45" s="332">
        <v>15</v>
      </c>
      <c r="O45" s="332">
        <v>15</v>
      </c>
      <c r="P45" s="332">
        <v>15</v>
      </c>
      <c r="Q45" s="332">
        <v>15</v>
      </c>
      <c r="R45" s="332">
        <v>15</v>
      </c>
      <c r="S45" s="332">
        <v>10</v>
      </c>
      <c r="T45" s="406">
        <v>100</v>
      </c>
      <c r="U45" s="381">
        <v>100</v>
      </c>
      <c r="V45" s="332" t="s">
        <v>947</v>
      </c>
      <c r="W45" s="332" t="s">
        <v>948</v>
      </c>
      <c r="X45" s="332" t="s">
        <v>949</v>
      </c>
      <c r="Y45" s="332">
        <v>100</v>
      </c>
      <c r="Z45" s="332" t="s">
        <v>983</v>
      </c>
      <c r="AA45" s="381">
        <v>100</v>
      </c>
      <c r="AB45" s="332" t="s">
        <v>951</v>
      </c>
      <c r="AC45" s="406">
        <v>2</v>
      </c>
      <c r="AD45" s="332"/>
      <c r="AE45" s="406">
        <v>4</v>
      </c>
      <c r="AF45" s="332" t="s">
        <v>976</v>
      </c>
      <c r="AG45" s="348" t="s">
        <v>977</v>
      </c>
      <c r="AH45" s="332" t="s">
        <v>954</v>
      </c>
      <c r="AI45" s="332" t="s">
        <v>1130</v>
      </c>
      <c r="AJ45" s="332" t="s">
        <v>1131</v>
      </c>
      <c r="AK45" s="404">
        <v>44561</v>
      </c>
      <c r="AL45" s="332" t="s">
        <v>1132</v>
      </c>
      <c r="AM45" s="332" t="s">
        <v>1133</v>
      </c>
      <c r="AN45" s="332" t="s">
        <v>1134</v>
      </c>
      <c r="AO45" s="405" t="s">
        <v>1001</v>
      </c>
      <c r="AP45" s="407" t="s">
        <v>1135</v>
      </c>
      <c r="AQ45" s="408">
        <v>44811</v>
      </c>
      <c r="AR45" s="355" t="s">
        <v>1003</v>
      </c>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row>
    <row r="46" spans="1:73" ht="145.5" customHeight="1" x14ac:dyDescent="0.25">
      <c r="A46" s="362"/>
      <c r="B46" s="332" t="s">
        <v>1136</v>
      </c>
      <c r="C46" s="362"/>
      <c r="D46" s="201" t="s">
        <v>1137</v>
      </c>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40"/>
      <c r="AP46" s="399"/>
      <c r="AQ46" s="346"/>
      <c r="AR46" s="355"/>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row>
    <row r="47" spans="1:73" ht="145.5" customHeight="1" thickBot="1" x14ac:dyDescent="0.3">
      <c r="A47" s="362"/>
      <c r="B47" s="362"/>
      <c r="C47" s="362"/>
      <c r="D47" s="201" t="s">
        <v>1138</v>
      </c>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41"/>
      <c r="AP47" s="400"/>
      <c r="AQ47" s="347"/>
      <c r="AR47" s="355"/>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row>
    <row r="48" spans="1:73" ht="190.5" customHeight="1" x14ac:dyDescent="0.25">
      <c r="A48" s="373" t="s">
        <v>1139</v>
      </c>
      <c r="B48" s="211" t="s">
        <v>1140</v>
      </c>
      <c r="C48" s="332" t="s">
        <v>1141</v>
      </c>
      <c r="D48" s="211" t="s">
        <v>1142</v>
      </c>
      <c r="E48" s="332" t="s">
        <v>941</v>
      </c>
      <c r="F48" s="359">
        <v>2</v>
      </c>
      <c r="G48" s="332" t="s">
        <v>975</v>
      </c>
      <c r="H48" s="359">
        <v>4</v>
      </c>
      <c r="I48" s="332" t="s">
        <v>976</v>
      </c>
      <c r="J48" s="348" t="s">
        <v>1075</v>
      </c>
      <c r="K48" s="211" t="s">
        <v>1143</v>
      </c>
      <c r="L48" s="202" t="s">
        <v>946</v>
      </c>
      <c r="M48" s="202">
        <v>15</v>
      </c>
      <c r="N48" s="202">
        <v>15</v>
      </c>
      <c r="O48" s="202">
        <v>15</v>
      </c>
      <c r="P48" s="202">
        <v>15</v>
      </c>
      <c r="Q48" s="202">
        <v>15</v>
      </c>
      <c r="R48" s="202">
        <v>15</v>
      </c>
      <c r="S48" s="202">
        <v>10</v>
      </c>
      <c r="T48" s="212">
        <v>100</v>
      </c>
      <c r="U48" s="381">
        <v>97.5</v>
      </c>
      <c r="V48" s="202" t="s">
        <v>947</v>
      </c>
      <c r="W48" s="202" t="s">
        <v>948</v>
      </c>
      <c r="X48" s="202" t="s">
        <v>949</v>
      </c>
      <c r="Y48" s="202">
        <v>100</v>
      </c>
      <c r="Z48" s="202" t="s">
        <v>983</v>
      </c>
      <c r="AA48" s="381">
        <v>100</v>
      </c>
      <c r="AB48" s="332" t="s">
        <v>951</v>
      </c>
      <c r="AC48" s="359">
        <v>1</v>
      </c>
      <c r="AD48" s="332" t="s">
        <v>952</v>
      </c>
      <c r="AE48" s="359">
        <v>4</v>
      </c>
      <c r="AF48" s="332" t="s">
        <v>976</v>
      </c>
      <c r="AG48" s="348" t="s">
        <v>1075</v>
      </c>
      <c r="AH48" s="332" t="s">
        <v>954</v>
      </c>
      <c r="AI48" s="332" t="s">
        <v>1144</v>
      </c>
      <c r="AJ48" s="332" t="s">
        <v>1145</v>
      </c>
      <c r="AK48" s="404">
        <v>44926</v>
      </c>
      <c r="AL48" s="332" t="s">
        <v>1146</v>
      </c>
      <c r="AM48" s="332" t="s">
        <v>1147</v>
      </c>
      <c r="AN48" s="332" t="s">
        <v>1145</v>
      </c>
      <c r="AO48" s="392" t="s">
        <v>1148</v>
      </c>
      <c r="AP48" s="395" t="s">
        <v>1149</v>
      </c>
      <c r="AQ48" s="401">
        <v>44811</v>
      </c>
      <c r="AR48" s="355" t="s">
        <v>961</v>
      </c>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row>
    <row r="49" spans="1:73" ht="88.5" customHeight="1" x14ac:dyDescent="0.25">
      <c r="A49" s="362"/>
      <c r="B49" s="211" t="s">
        <v>1150</v>
      </c>
      <c r="C49" s="362"/>
      <c r="D49" s="332" t="s">
        <v>1151</v>
      </c>
      <c r="E49" s="362"/>
      <c r="F49" s="362"/>
      <c r="G49" s="362"/>
      <c r="H49" s="362"/>
      <c r="I49" s="362"/>
      <c r="J49" s="362"/>
      <c r="K49" s="332" t="s">
        <v>1152</v>
      </c>
      <c r="L49" s="332" t="s">
        <v>1038</v>
      </c>
      <c r="M49" s="332">
        <v>15</v>
      </c>
      <c r="N49" s="332">
        <v>15</v>
      </c>
      <c r="O49" s="332">
        <v>15</v>
      </c>
      <c r="P49" s="332">
        <v>10</v>
      </c>
      <c r="Q49" s="332">
        <v>15</v>
      </c>
      <c r="R49" s="332">
        <v>15</v>
      </c>
      <c r="S49" s="332">
        <v>10</v>
      </c>
      <c r="T49" s="359">
        <v>95</v>
      </c>
      <c r="U49" s="362"/>
      <c r="V49" s="332" t="s">
        <v>1153</v>
      </c>
      <c r="W49" s="332" t="s">
        <v>948</v>
      </c>
      <c r="X49" s="332" t="s">
        <v>949</v>
      </c>
      <c r="Y49" s="332">
        <v>100</v>
      </c>
      <c r="Z49" s="332" t="s">
        <v>983</v>
      </c>
      <c r="AA49" s="362"/>
      <c r="AB49" s="362"/>
      <c r="AC49" s="362"/>
      <c r="AD49" s="362"/>
      <c r="AE49" s="362"/>
      <c r="AF49" s="362"/>
      <c r="AG49" s="362"/>
      <c r="AH49" s="362"/>
      <c r="AI49" s="362"/>
      <c r="AJ49" s="362"/>
      <c r="AK49" s="362"/>
      <c r="AL49" s="362"/>
      <c r="AM49" s="362"/>
      <c r="AN49" s="362"/>
      <c r="AO49" s="393"/>
      <c r="AP49" s="396"/>
      <c r="AQ49" s="402"/>
      <c r="AR49" s="355"/>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row>
    <row r="50" spans="1:73" ht="113.25" customHeight="1" x14ac:dyDescent="0.25">
      <c r="A50" s="362"/>
      <c r="B50" s="211" t="s">
        <v>1154</v>
      </c>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93"/>
      <c r="AP50" s="396"/>
      <c r="AQ50" s="402"/>
      <c r="AR50" s="355"/>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row>
    <row r="51" spans="1:73" ht="64.5" customHeight="1" x14ac:dyDescent="0.25">
      <c r="A51" s="362"/>
      <c r="B51" s="211" t="s">
        <v>1155</v>
      </c>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93"/>
      <c r="AP51" s="396"/>
      <c r="AQ51" s="402"/>
      <c r="AR51" s="355"/>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8"/>
      <c r="BR51" s="198"/>
      <c r="BS51" s="198"/>
      <c r="BT51" s="198"/>
      <c r="BU51" s="198"/>
    </row>
    <row r="52" spans="1:73" ht="127.5" customHeight="1" thickBot="1" x14ac:dyDescent="0.3">
      <c r="A52" s="362"/>
      <c r="B52" s="211" t="s">
        <v>1156</v>
      </c>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94"/>
      <c r="AP52" s="397"/>
      <c r="AQ52" s="403"/>
      <c r="AR52" s="355"/>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8"/>
      <c r="BR52" s="198"/>
      <c r="BS52" s="198"/>
      <c r="BT52" s="198"/>
      <c r="BU52" s="198"/>
    </row>
    <row r="53" spans="1:73" ht="273.75" customHeight="1" thickBot="1" x14ac:dyDescent="0.3">
      <c r="A53" s="373" t="s">
        <v>1157</v>
      </c>
      <c r="B53" s="214" t="s">
        <v>1158</v>
      </c>
      <c r="C53" s="374" t="s">
        <v>1159</v>
      </c>
      <c r="D53" s="214" t="s">
        <v>1160</v>
      </c>
      <c r="E53" s="363" t="s">
        <v>941</v>
      </c>
      <c r="F53" s="370">
        <v>1</v>
      </c>
      <c r="G53" s="370" t="s">
        <v>952</v>
      </c>
      <c r="H53" s="370">
        <v>4</v>
      </c>
      <c r="I53" s="363" t="s">
        <v>976</v>
      </c>
      <c r="J53" s="348" t="s">
        <v>1075</v>
      </c>
      <c r="K53" s="214" t="s">
        <v>1161</v>
      </c>
      <c r="L53" s="208" t="s">
        <v>946</v>
      </c>
      <c r="M53" s="208">
        <v>15</v>
      </c>
      <c r="N53" s="208">
        <v>15</v>
      </c>
      <c r="O53" s="208">
        <v>15</v>
      </c>
      <c r="P53" s="208">
        <v>15</v>
      </c>
      <c r="Q53" s="208">
        <v>15</v>
      </c>
      <c r="R53" s="208">
        <v>15</v>
      </c>
      <c r="S53" s="208">
        <v>10</v>
      </c>
      <c r="T53" s="215">
        <v>100</v>
      </c>
      <c r="U53" s="372">
        <v>100</v>
      </c>
      <c r="V53" s="208" t="s">
        <v>947</v>
      </c>
      <c r="W53" s="208" t="s">
        <v>948</v>
      </c>
      <c r="X53" s="208" t="s">
        <v>949</v>
      </c>
      <c r="Y53" s="208">
        <v>100</v>
      </c>
      <c r="Z53" s="208" t="s">
        <v>950</v>
      </c>
      <c r="AA53" s="372">
        <v>100</v>
      </c>
      <c r="AB53" s="363" t="s">
        <v>951</v>
      </c>
      <c r="AC53" s="370">
        <v>1</v>
      </c>
      <c r="AD53" s="370" t="s">
        <v>1096</v>
      </c>
      <c r="AE53" s="370">
        <v>4</v>
      </c>
      <c r="AF53" s="363" t="s">
        <v>976</v>
      </c>
      <c r="AG53" s="348" t="s">
        <v>1075</v>
      </c>
      <c r="AH53" s="363" t="s">
        <v>954</v>
      </c>
      <c r="AI53" s="208" t="s">
        <v>1162</v>
      </c>
      <c r="AJ53" s="214" t="s">
        <v>1163</v>
      </c>
      <c r="AK53" s="223">
        <v>44926</v>
      </c>
      <c r="AL53" s="208" t="s">
        <v>1164</v>
      </c>
      <c r="AM53" s="371" t="s">
        <v>1165</v>
      </c>
      <c r="AN53" s="371" t="s">
        <v>1166</v>
      </c>
      <c r="AO53" s="248" t="s">
        <v>1001</v>
      </c>
      <c r="AP53" s="217" t="s">
        <v>1167</v>
      </c>
      <c r="AQ53" s="224">
        <v>44814</v>
      </c>
      <c r="AR53" s="355" t="s">
        <v>1168</v>
      </c>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c r="BU53" s="198"/>
    </row>
    <row r="54" spans="1:73" ht="199.5" customHeight="1" x14ac:dyDescent="0.25">
      <c r="A54" s="362"/>
      <c r="B54" s="214" t="s">
        <v>1169</v>
      </c>
      <c r="C54" s="362"/>
      <c r="D54" s="214" t="s">
        <v>1170</v>
      </c>
      <c r="E54" s="362"/>
      <c r="F54" s="362"/>
      <c r="G54" s="362"/>
      <c r="H54" s="362"/>
      <c r="I54" s="362"/>
      <c r="J54" s="362"/>
      <c r="K54" s="371" t="s">
        <v>1171</v>
      </c>
      <c r="L54" s="363" t="s">
        <v>946</v>
      </c>
      <c r="M54" s="363">
        <v>15</v>
      </c>
      <c r="N54" s="363">
        <v>15</v>
      </c>
      <c r="O54" s="363">
        <v>15</v>
      </c>
      <c r="P54" s="363">
        <v>15</v>
      </c>
      <c r="Q54" s="363">
        <v>15</v>
      </c>
      <c r="R54" s="363">
        <v>15</v>
      </c>
      <c r="S54" s="363">
        <v>10</v>
      </c>
      <c r="T54" s="391">
        <v>100</v>
      </c>
      <c r="U54" s="362"/>
      <c r="V54" s="363" t="s">
        <v>947</v>
      </c>
      <c r="W54" s="363" t="s">
        <v>948</v>
      </c>
      <c r="X54" s="363" t="s">
        <v>949</v>
      </c>
      <c r="Y54" s="363">
        <v>100</v>
      </c>
      <c r="Z54" s="363" t="s">
        <v>950</v>
      </c>
      <c r="AA54" s="362"/>
      <c r="AB54" s="362"/>
      <c r="AC54" s="362"/>
      <c r="AD54" s="362"/>
      <c r="AE54" s="362"/>
      <c r="AF54" s="362"/>
      <c r="AG54" s="362"/>
      <c r="AH54" s="362"/>
      <c r="AI54" s="363" t="s">
        <v>1172</v>
      </c>
      <c r="AJ54" s="363" t="s">
        <v>1163</v>
      </c>
      <c r="AK54" s="361">
        <v>44926</v>
      </c>
      <c r="AL54" s="363" t="s">
        <v>1164</v>
      </c>
      <c r="AM54" s="362"/>
      <c r="AN54" s="362"/>
      <c r="AO54" s="339" t="s">
        <v>1001</v>
      </c>
      <c r="AP54" s="398" t="s">
        <v>1173</v>
      </c>
      <c r="AQ54" s="345">
        <v>44814</v>
      </c>
      <c r="AR54" s="355"/>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row>
    <row r="55" spans="1:73" ht="132.75" customHeight="1" x14ac:dyDescent="0.25">
      <c r="A55" s="362"/>
      <c r="B55" s="214" t="s">
        <v>1174</v>
      </c>
      <c r="C55" s="362"/>
      <c r="D55" s="214" t="s">
        <v>1175</v>
      </c>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40"/>
      <c r="AP55" s="399"/>
      <c r="AQ55" s="346"/>
      <c r="AR55" s="355"/>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row>
    <row r="56" spans="1:73" ht="90.75" customHeight="1" x14ac:dyDescent="0.25">
      <c r="A56" s="362"/>
      <c r="B56" s="371" t="s">
        <v>1176</v>
      </c>
      <c r="C56" s="362"/>
      <c r="D56" s="371" t="s">
        <v>1177</v>
      </c>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40"/>
      <c r="AP56" s="399"/>
      <c r="AQ56" s="346"/>
      <c r="AR56" s="355"/>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row>
    <row r="57" spans="1:73" ht="49.5" customHeight="1" thickBot="1" x14ac:dyDescent="0.3">
      <c r="A57" s="362"/>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41"/>
      <c r="AP57" s="400"/>
      <c r="AQ57" s="347"/>
      <c r="AR57" s="355"/>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row>
    <row r="58" spans="1:73" ht="63" customHeight="1" x14ac:dyDescent="0.25">
      <c r="A58" s="373" t="s">
        <v>1178</v>
      </c>
      <c r="B58" s="214" t="s">
        <v>1179</v>
      </c>
      <c r="C58" s="374" t="s">
        <v>1180</v>
      </c>
      <c r="D58" s="214" t="s">
        <v>1181</v>
      </c>
      <c r="E58" s="363" t="s">
        <v>941</v>
      </c>
      <c r="F58" s="370">
        <v>1</v>
      </c>
      <c r="G58" s="370" t="s">
        <v>952</v>
      </c>
      <c r="H58" s="370">
        <v>5</v>
      </c>
      <c r="I58" s="363" t="s">
        <v>943</v>
      </c>
      <c r="J58" s="360" t="s">
        <v>944</v>
      </c>
      <c r="K58" s="371" t="s">
        <v>1230</v>
      </c>
      <c r="L58" s="363" t="s">
        <v>946</v>
      </c>
      <c r="M58" s="363">
        <v>15</v>
      </c>
      <c r="N58" s="363">
        <v>15</v>
      </c>
      <c r="O58" s="363">
        <v>15</v>
      </c>
      <c r="P58" s="363">
        <v>15</v>
      </c>
      <c r="Q58" s="363">
        <v>15</v>
      </c>
      <c r="R58" s="363">
        <v>15</v>
      </c>
      <c r="S58" s="363">
        <v>10</v>
      </c>
      <c r="T58" s="363">
        <v>100</v>
      </c>
      <c r="U58" s="372">
        <v>100</v>
      </c>
      <c r="V58" s="363" t="s">
        <v>947</v>
      </c>
      <c r="W58" s="363" t="s">
        <v>948</v>
      </c>
      <c r="X58" s="363" t="s">
        <v>949</v>
      </c>
      <c r="Y58" s="363">
        <v>100</v>
      </c>
      <c r="Z58" s="363" t="s">
        <v>950</v>
      </c>
      <c r="AA58" s="372">
        <v>100</v>
      </c>
      <c r="AB58" s="363" t="s">
        <v>951</v>
      </c>
      <c r="AC58" s="370">
        <v>1</v>
      </c>
      <c r="AD58" s="370" t="s">
        <v>952</v>
      </c>
      <c r="AE58" s="370">
        <v>5</v>
      </c>
      <c r="AF58" s="363" t="s">
        <v>943</v>
      </c>
      <c r="AG58" s="360" t="s">
        <v>944</v>
      </c>
      <c r="AH58" s="332" t="s">
        <v>954</v>
      </c>
      <c r="AI58" s="363" t="s">
        <v>1231</v>
      </c>
      <c r="AJ58" s="363" t="s">
        <v>1232</v>
      </c>
      <c r="AK58" s="361">
        <v>44926</v>
      </c>
      <c r="AL58" s="370" t="s">
        <v>1182</v>
      </c>
      <c r="AM58" s="363" t="s">
        <v>1183</v>
      </c>
      <c r="AN58" s="363" t="s">
        <v>1184</v>
      </c>
      <c r="AO58" s="382" t="s">
        <v>1001</v>
      </c>
      <c r="AP58" s="385" t="s">
        <v>1233</v>
      </c>
      <c r="AQ58" s="388">
        <v>44814</v>
      </c>
      <c r="AR58" s="355" t="s">
        <v>1168</v>
      </c>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row>
    <row r="59" spans="1:73" ht="109.5" customHeight="1" x14ac:dyDescent="0.25">
      <c r="A59" s="362"/>
      <c r="B59" s="214" t="s">
        <v>1185</v>
      </c>
      <c r="C59" s="362"/>
      <c r="D59" s="371" t="s">
        <v>1186</v>
      </c>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83"/>
      <c r="AP59" s="386"/>
      <c r="AQ59" s="389"/>
      <c r="AR59" s="355"/>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c r="BU59" s="198"/>
    </row>
    <row r="60" spans="1:73" ht="79.5" customHeight="1" x14ac:dyDescent="0.25">
      <c r="A60" s="362"/>
      <c r="B60" s="374" t="s">
        <v>1187</v>
      </c>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83"/>
      <c r="AP60" s="386"/>
      <c r="AQ60" s="389"/>
      <c r="AR60" s="355"/>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row>
    <row r="61" spans="1:73" ht="191.25" customHeight="1" x14ac:dyDescent="0.25">
      <c r="A61" s="362"/>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83"/>
      <c r="AP61" s="386"/>
      <c r="AQ61" s="389"/>
      <c r="AR61" s="355"/>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row>
    <row r="62" spans="1:73" ht="148.5" customHeight="1" thickBot="1" x14ac:dyDescent="0.3">
      <c r="A62" s="362"/>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84"/>
      <c r="AP62" s="387"/>
      <c r="AQ62" s="390"/>
      <c r="AR62" s="355"/>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row>
    <row r="63" spans="1:73" ht="148.5" customHeight="1" x14ac:dyDescent="0.25">
      <c r="A63" s="373" t="s">
        <v>1188</v>
      </c>
      <c r="B63" s="201" t="s">
        <v>1189</v>
      </c>
      <c r="C63" s="358" t="s">
        <v>1190</v>
      </c>
      <c r="D63" s="201" t="s">
        <v>1191</v>
      </c>
      <c r="E63" s="332" t="s">
        <v>941</v>
      </c>
      <c r="F63" s="359">
        <v>2</v>
      </c>
      <c r="G63" s="332" t="s">
        <v>975</v>
      </c>
      <c r="H63" s="359">
        <v>5</v>
      </c>
      <c r="I63" s="332" t="s">
        <v>943</v>
      </c>
      <c r="J63" s="360" t="s">
        <v>944</v>
      </c>
      <c r="K63" s="211" t="s">
        <v>1234</v>
      </c>
      <c r="L63" s="202" t="s">
        <v>946</v>
      </c>
      <c r="M63" s="202">
        <v>15</v>
      </c>
      <c r="N63" s="202">
        <v>15</v>
      </c>
      <c r="O63" s="225">
        <v>15</v>
      </c>
      <c r="P63" s="202">
        <v>15</v>
      </c>
      <c r="Q63" s="202">
        <v>15</v>
      </c>
      <c r="R63" s="202">
        <v>15</v>
      </c>
      <c r="S63" s="202">
        <v>10</v>
      </c>
      <c r="T63" s="212">
        <v>100</v>
      </c>
      <c r="U63" s="381">
        <v>100</v>
      </c>
      <c r="V63" s="202" t="s">
        <v>947</v>
      </c>
      <c r="W63" s="202" t="s">
        <v>948</v>
      </c>
      <c r="X63" s="202" t="s">
        <v>949</v>
      </c>
      <c r="Y63" s="202">
        <v>100</v>
      </c>
      <c r="Z63" s="202" t="s">
        <v>983</v>
      </c>
      <c r="AA63" s="381">
        <v>100</v>
      </c>
      <c r="AB63" s="332" t="s">
        <v>951</v>
      </c>
      <c r="AC63" s="359">
        <v>1</v>
      </c>
      <c r="AD63" s="332" t="s">
        <v>952</v>
      </c>
      <c r="AE63" s="359">
        <v>5</v>
      </c>
      <c r="AF63" s="332" t="s">
        <v>943</v>
      </c>
      <c r="AG63" s="360" t="s">
        <v>944</v>
      </c>
      <c r="AH63" s="332" t="s">
        <v>954</v>
      </c>
      <c r="AI63" s="211" t="s">
        <v>1192</v>
      </c>
      <c r="AJ63" s="202" t="s">
        <v>1193</v>
      </c>
      <c r="AK63" s="226" t="s">
        <v>1194</v>
      </c>
      <c r="AL63" s="211" t="s">
        <v>1195</v>
      </c>
      <c r="AM63" s="332" t="s">
        <v>1235</v>
      </c>
      <c r="AN63" s="332" t="s">
        <v>1196</v>
      </c>
      <c r="AO63" s="375" t="s">
        <v>1001</v>
      </c>
      <c r="AP63" s="377" t="s">
        <v>1236</v>
      </c>
      <c r="AQ63" s="379" t="s">
        <v>1197</v>
      </c>
      <c r="AR63" s="355" t="s">
        <v>1198</v>
      </c>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row>
    <row r="64" spans="1:73" ht="138.75" customHeight="1" x14ac:dyDescent="0.25">
      <c r="A64" s="362"/>
      <c r="B64" s="213" t="s">
        <v>1199</v>
      </c>
      <c r="C64" s="362"/>
      <c r="D64" s="201" t="s">
        <v>1200</v>
      </c>
      <c r="E64" s="362"/>
      <c r="F64" s="362"/>
      <c r="G64" s="362"/>
      <c r="H64" s="362"/>
      <c r="I64" s="362"/>
      <c r="J64" s="362"/>
      <c r="K64" s="211" t="s">
        <v>1237</v>
      </c>
      <c r="L64" s="202" t="s">
        <v>946</v>
      </c>
      <c r="M64" s="202">
        <v>15</v>
      </c>
      <c r="N64" s="202">
        <v>15</v>
      </c>
      <c r="O64" s="202">
        <v>15</v>
      </c>
      <c r="P64" s="202">
        <v>15</v>
      </c>
      <c r="Q64" s="202">
        <v>15</v>
      </c>
      <c r="R64" s="202">
        <v>15</v>
      </c>
      <c r="S64" s="202">
        <v>10</v>
      </c>
      <c r="T64" s="212">
        <v>100</v>
      </c>
      <c r="U64" s="362"/>
      <c r="V64" s="202" t="s">
        <v>947</v>
      </c>
      <c r="W64" s="202" t="s">
        <v>948</v>
      </c>
      <c r="X64" s="202" t="s">
        <v>949</v>
      </c>
      <c r="Y64" s="202">
        <v>100</v>
      </c>
      <c r="Z64" s="202" t="s">
        <v>983</v>
      </c>
      <c r="AA64" s="362"/>
      <c r="AB64" s="362"/>
      <c r="AC64" s="362"/>
      <c r="AD64" s="362"/>
      <c r="AE64" s="362"/>
      <c r="AF64" s="362"/>
      <c r="AG64" s="362"/>
      <c r="AH64" s="362"/>
      <c r="AI64" s="332" t="s">
        <v>1201</v>
      </c>
      <c r="AJ64" s="332" t="s">
        <v>1193</v>
      </c>
      <c r="AK64" s="332" t="s">
        <v>1194</v>
      </c>
      <c r="AL64" s="332" t="s">
        <v>1202</v>
      </c>
      <c r="AM64" s="362"/>
      <c r="AN64" s="362"/>
      <c r="AO64" s="365"/>
      <c r="AP64" s="368"/>
      <c r="AQ64" s="352"/>
      <c r="AR64" s="355"/>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row>
    <row r="65" spans="1:73" ht="158.25" customHeight="1" thickBot="1" x14ac:dyDescent="0.3">
      <c r="A65" s="362"/>
      <c r="B65" s="201" t="s">
        <v>1203</v>
      </c>
      <c r="C65" s="362"/>
      <c r="D65" s="201" t="s">
        <v>1204</v>
      </c>
      <c r="E65" s="362"/>
      <c r="F65" s="362"/>
      <c r="G65" s="362"/>
      <c r="H65" s="362"/>
      <c r="I65" s="362"/>
      <c r="J65" s="362"/>
      <c r="K65" s="211" t="s">
        <v>1238</v>
      </c>
      <c r="L65" s="202" t="s">
        <v>946</v>
      </c>
      <c r="M65" s="202">
        <v>15</v>
      </c>
      <c r="N65" s="202">
        <v>15</v>
      </c>
      <c r="O65" s="202">
        <v>15</v>
      </c>
      <c r="P65" s="202">
        <v>15</v>
      </c>
      <c r="Q65" s="202">
        <v>15</v>
      </c>
      <c r="R65" s="202">
        <v>15</v>
      </c>
      <c r="S65" s="202">
        <v>10</v>
      </c>
      <c r="T65" s="212">
        <v>100</v>
      </c>
      <c r="U65" s="362"/>
      <c r="V65" s="202" t="s">
        <v>947</v>
      </c>
      <c r="W65" s="202" t="s">
        <v>948</v>
      </c>
      <c r="X65" s="202" t="s">
        <v>949</v>
      </c>
      <c r="Y65" s="202">
        <v>100</v>
      </c>
      <c r="Z65" s="202" t="s">
        <v>983</v>
      </c>
      <c r="AA65" s="362"/>
      <c r="AB65" s="362"/>
      <c r="AC65" s="362"/>
      <c r="AD65" s="362"/>
      <c r="AE65" s="362"/>
      <c r="AF65" s="362"/>
      <c r="AG65" s="362"/>
      <c r="AH65" s="362"/>
      <c r="AI65" s="362"/>
      <c r="AJ65" s="362"/>
      <c r="AK65" s="362"/>
      <c r="AL65" s="362"/>
      <c r="AM65" s="362"/>
      <c r="AN65" s="362"/>
      <c r="AO65" s="376"/>
      <c r="AP65" s="378"/>
      <c r="AQ65" s="380"/>
      <c r="AR65" s="356"/>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row>
    <row r="66" spans="1:73" ht="255.75" customHeight="1" thickTop="1" x14ac:dyDescent="0.25">
      <c r="A66" s="373" t="s">
        <v>1205</v>
      </c>
      <c r="B66" s="371" t="s">
        <v>1206</v>
      </c>
      <c r="C66" s="374" t="s">
        <v>1207</v>
      </c>
      <c r="D66" s="371" t="s">
        <v>1208</v>
      </c>
      <c r="E66" s="363" t="s">
        <v>941</v>
      </c>
      <c r="F66" s="370">
        <v>2</v>
      </c>
      <c r="G66" s="370" t="s">
        <v>1093</v>
      </c>
      <c r="H66" s="370">
        <v>4</v>
      </c>
      <c r="I66" s="363" t="s">
        <v>976</v>
      </c>
      <c r="J66" s="348" t="s">
        <v>977</v>
      </c>
      <c r="K66" s="371" t="s">
        <v>1209</v>
      </c>
      <c r="L66" s="363" t="s">
        <v>946</v>
      </c>
      <c r="M66" s="363">
        <v>15</v>
      </c>
      <c r="N66" s="363">
        <v>15</v>
      </c>
      <c r="O66" s="363">
        <v>15</v>
      </c>
      <c r="P66" s="363">
        <v>15</v>
      </c>
      <c r="Q66" s="363">
        <v>15</v>
      </c>
      <c r="R66" s="363">
        <v>15</v>
      </c>
      <c r="S66" s="363">
        <v>10</v>
      </c>
      <c r="T66" s="363">
        <v>100</v>
      </c>
      <c r="U66" s="372">
        <v>100</v>
      </c>
      <c r="V66" s="363" t="s">
        <v>947</v>
      </c>
      <c r="W66" s="363" t="s">
        <v>948</v>
      </c>
      <c r="X66" s="363" t="s">
        <v>949</v>
      </c>
      <c r="Y66" s="363">
        <v>100</v>
      </c>
      <c r="Z66" s="363" t="s">
        <v>950</v>
      </c>
      <c r="AA66" s="372">
        <v>100</v>
      </c>
      <c r="AB66" s="363" t="s">
        <v>951</v>
      </c>
      <c r="AC66" s="370">
        <v>1</v>
      </c>
      <c r="AD66" s="370" t="s">
        <v>1096</v>
      </c>
      <c r="AE66" s="370">
        <v>4</v>
      </c>
      <c r="AF66" s="363" t="s">
        <v>976</v>
      </c>
      <c r="AG66" s="348" t="s">
        <v>977</v>
      </c>
      <c r="AH66" s="363" t="s">
        <v>954</v>
      </c>
      <c r="AI66" s="363" t="s">
        <v>1210</v>
      </c>
      <c r="AJ66" s="363" t="s">
        <v>1211</v>
      </c>
      <c r="AK66" s="361">
        <v>44926</v>
      </c>
      <c r="AL66" s="363" t="s">
        <v>1212</v>
      </c>
      <c r="AM66" s="363" t="s">
        <v>1213</v>
      </c>
      <c r="AN66" s="363" t="s">
        <v>1211</v>
      </c>
      <c r="AO66" s="364" t="s">
        <v>983</v>
      </c>
      <c r="AP66" s="367" t="s">
        <v>1239</v>
      </c>
      <c r="AQ66" s="351" t="s">
        <v>1062</v>
      </c>
      <c r="AR66" s="354" t="s">
        <v>1063</v>
      </c>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row>
    <row r="67" spans="1:73" ht="58.5" customHeight="1" x14ac:dyDescent="0.25">
      <c r="A67" s="362"/>
      <c r="B67" s="362"/>
      <c r="C67" s="362"/>
      <c r="D67" s="362"/>
      <c r="E67" s="362"/>
      <c r="F67" s="362"/>
      <c r="G67" s="362"/>
      <c r="H67" s="362"/>
      <c r="I67" s="362"/>
      <c r="J67" s="362"/>
      <c r="K67" s="362"/>
      <c r="L67" s="362"/>
      <c r="M67" s="362"/>
      <c r="N67" s="362"/>
      <c r="O67" s="362"/>
      <c r="P67" s="362"/>
      <c r="Q67" s="362"/>
      <c r="R67" s="362"/>
      <c r="S67" s="362"/>
      <c r="T67" s="363"/>
      <c r="U67" s="362"/>
      <c r="V67" s="362"/>
      <c r="W67" s="362"/>
      <c r="X67" s="362"/>
      <c r="Y67" s="362"/>
      <c r="Z67" s="362"/>
      <c r="AA67" s="362"/>
      <c r="AB67" s="362"/>
      <c r="AC67" s="362"/>
      <c r="AD67" s="362"/>
      <c r="AE67" s="362"/>
      <c r="AF67" s="362"/>
      <c r="AG67" s="362"/>
      <c r="AH67" s="362"/>
      <c r="AI67" s="362"/>
      <c r="AJ67" s="362"/>
      <c r="AK67" s="362"/>
      <c r="AL67" s="362"/>
      <c r="AM67" s="362"/>
      <c r="AN67" s="362"/>
      <c r="AO67" s="365"/>
      <c r="AP67" s="368"/>
      <c r="AQ67" s="352"/>
      <c r="AR67" s="355"/>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row>
    <row r="68" spans="1:73" ht="51.75" customHeight="1" x14ac:dyDescent="0.25">
      <c r="A68" s="362"/>
      <c r="B68" s="362"/>
      <c r="C68" s="362"/>
      <c r="D68" s="362"/>
      <c r="E68" s="362"/>
      <c r="F68" s="362"/>
      <c r="G68" s="362"/>
      <c r="H68" s="362"/>
      <c r="I68" s="362"/>
      <c r="J68" s="362"/>
      <c r="K68" s="362"/>
      <c r="L68" s="362"/>
      <c r="M68" s="362"/>
      <c r="N68" s="362"/>
      <c r="O68" s="362"/>
      <c r="P68" s="362"/>
      <c r="Q68" s="362"/>
      <c r="R68" s="362"/>
      <c r="S68" s="362"/>
      <c r="T68" s="363"/>
      <c r="U68" s="362"/>
      <c r="V68" s="362"/>
      <c r="W68" s="362"/>
      <c r="X68" s="362"/>
      <c r="Y68" s="362"/>
      <c r="Z68" s="362"/>
      <c r="AA68" s="362"/>
      <c r="AB68" s="362"/>
      <c r="AC68" s="362"/>
      <c r="AD68" s="362"/>
      <c r="AE68" s="362"/>
      <c r="AF68" s="362"/>
      <c r="AG68" s="362"/>
      <c r="AH68" s="362"/>
      <c r="AI68" s="362"/>
      <c r="AJ68" s="362"/>
      <c r="AK68" s="362"/>
      <c r="AL68" s="362"/>
      <c r="AM68" s="362"/>
      <c r="AN68" s="362"/>
      <c r="AO68" s="365"/>
      <c r="AP68" s="368"/>
      <c r="AQ68" s="352"/>
      <c r="AR68" s="355"/>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row>
    <row r="69" spans="1:73" ht="39.75" customHeight="1" x14ac:dyDescent="0.25">
      <c r="A69" s="362"/>
      <c r="B69" s="362"/>
      <c r="C69" s="362"/>
      <c r="D69" s="362"/>
      <c r="E69" s="362"/>
      <c r="F69" s="362"/>
      <c r="G69" s="362"/>
      <c r="H69" s="362"/>
      <c r="I69" s="362"/>
      <c r="J69" s="362"/>
      <c r="K69" s="362"/>
      <c r="L69" s="362"/>
      <c r="M69" s="362"/>
      <c r="N69" s="362"/>
      <c r="O69" s="362"/>
      <c r="P69" s="362"/>
      <c r="Q69" s="362"/>
      <c r="R69" s="362"/>
      <c r="S69" s="362"/>
      <c r="T69" s="363"/>
      <c r="U69" s="362"/>
      <c r="V69" s="362"/>
      <c r="W69" s="362"/>
      <c r="X69" s="362"/>
      <c r="Y69" s="362"/>
      <c r="Z69" s="362"/>
      <c r="AA69" s="362"/>
      <c r="AB69" s="362"/>
      <c r="AC69" s="362"/>
      <c r="AD69" s="362"/>
      <c r="AE69" s="362"/>
      <c r="AF69" s="362"/>
      <c r="AG69" s="362"/>
      <c r="AH69" s="362"/>
      <c r="AI69" s="362"/>
      <c r="AJ69" s="362"/>
      <c r="AK69" s="362"/>
      <c r="AL69" s="362"/>
      <c r="AM69" s="362"/>
      <c r="AN69" s="362"/>
      <c r="AO69" s="365"/>
      <c r="AP69" s="368"/>
      <c r="AQ69" s="352"/>
      <c r="AR69" s="355"/>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row>
    <row r="70" spans="1:73" ht="36.75" customHeight="1" thickBot="1" x14ac:dyDescent="0.3">
      <c r="A70" s="362"/>
      <c r="B70" s="362"/>
      <c r="C70" s="362"/>
      <c r="D70" s="362"/>
      <c r="E70" s="362"/>
      <c r="F70" s="362"/>
      <c r="G70" s="362"/>
      <c r="H70" s="362"/>
      <c r="I70" s="362"/>
      <c r="J70" s="362"/>
      <c r="K70" s="362"/>
      <c r="L70" s="362"/>
      <c r="M70" s="362"/>
      <c r="N70" s="362"/>
      <c r="O70" s="362"/>
      <c r="P70" s="362"/>
      <c r="Q70" s="362"/>
      <c r="R70" s="362"/>
      <c r="S70" s="362"/>
      <c r="T70" s="363"/>
      <c r="U70" s="362"/>
      <c r="V70" s="362"/>
      <c r="W70" s="362"/>
      <c r="X70" s="362"/>
      <c r="Y70" s="362"/>
      <c r="Z70" s="362"/>
      <c r="AA70" s="362"/>
      <c r="AB70" s="362"/>
      <c r="AC70" s="362"/>
      <c r="AD70" s="362"/>
      <c r="AE70" s="362"/>
      <c r="AF70" s="362"/>
      <c r="AG70" s="362"/>
      <c r="AH70" s="362"/>
      <c r="AI70" s="362"/>
      <c r="AJ70" s="362"/>
      <c r="AK70" s="362"/>
      <c r="AL70" s="362"/>
      <c r="AM70" s="362"/>
      <c r="AN70" s="362"/>
      <c r="AO70" s="366"/>
      <c r="AP70" s="369"/>
      <c r="AQ70" s="353"/>
      <c r="AR70" s="356"/>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row>
    <row r="71" spans="1:73" ht="270" customHeight="1" x14ac:dyDescent="0.25">
      <c r="A71" s="357" t="s">
        <v>1214</v>
      </c>
      <c r="B71" s="201" t="s">
        <v>1215</v>
      </c>
      <c r="C71" s="358" t="s">
        <v>1216</v>
      </c>
      <c r="D71" s="201" t="s">
        <v>1057</v>
      </c>
      <c r="E71" s="332" t="s">
        <v>941</v>
      </c>
      <c r="F71" s="359">
        <v>4</v>
      </c>
      <c r="G71" s="332" t="s">
        <v>1043</v>
      </c>
      <c r="H71" s="359">
        <v>4</v>
      </c>
      <c r="I71" s="332" t="s">
        <v>976</v>
      </c>
      <c r="J71" s="360" t="s">
        <v>944</v>
      </c>
      <c r="K71" s="201" t="s">
        <v>1217</v>
      </c>
      <c r="L71" s="227" t="s">
        <v>946</v>
      </c>
      <c r="M71" s="227">
        <v>15</v>
      </c>
      <c r="N71" s="227">
        <v>15</v>
      </c>
      <c r="O71" s="227">
        <v>15</v>
      </c>
      <c r="P71" s="227">
        <v>15</v>
      </c>
      <c r="Q71" s="227">
        <v>15</v>
      </c>
      <c r="R71" s="227">
        <v>15</v>
      </c>
      <c r="S71" s="227">
        <v>10</v>
      </c>
      <c r="T71" s="228">
        <v>100</v>
      </c>
      <c r="U71" s="350">
        <v>100</v>
      </c>
      <c r="V71" s="229" t="s">
        <v>947</v>
      </c>
      <c r="W71" s="229" t="s">
        <v>948</v>
      </c>
      <c r="X71" s="229" t="s">
        <v>949</v>
      </c>
      <c r="Y71" s="229">
        <v>100</v>
      </c>
      <c r="Z71" s="229" t="s">
        <v>950</v>
      </c>
      <c r="AA71" s="350">
        <v>100</v>
      </c>
      <c r="AB71" s="338" t="s">
        <v>951</v>
      </c>
      <c r="AC71" s="338">
        <v>1</v>
      </c>
      <c r="AD71" s="338" t="s">
        <v>952</v>
      </c>
      <c r="AE71" s="338">
        <v>4</v>
      </c>
      <c r="AF71" s="338" t="s">
        <v>976</v>
      </c>
      <c r="AG71" s="348" t="s">
        <v>977</v>
      </c>
      <c r="AH71" s="338" t="s">
        <v>954</v>
      </c>
      <c r="AI71" s="338" t="s">
        <v>1218</v>
      </c>
      <c r="AJ71" s="334" t="s">
        <v>1219</v>
      </c>
      <c r="AK71" s="349">
        <v>44926</v>
      </c>
      <c r="AL71" s="338" t="s">
        <v>1240</v>
      </c>
      <c r="AM71" s="338" t="s">
        <v>1213</v>
      </c>
      <c r="AN71" s="338" t="s">
        <v>1220</v>
      </c>
      <c r="AO71" s="339" t="s">
        <v>1001</v>
      </c>
      <c r="AP71" s="342" t="s">
        <v>1241</v>
      </c>
      <c r="AQ71" s="345">
        <v>44811</v>
      </c>
      <c r="AR71" s="335" t="s">
        <v>1003</v>
      </c>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row>
    <row r="72" spans="1:73" ht="120" customHeight="1" x14ac:dyDescent="0.25">
      <c r="A72" s="357"/>
      <c r="B72" s="201" t="s">
        <v>1221</v>
      </c>
      <c r="C72" s="358"/>
      <c r="D72" s="201" t="s">
        <v>1222</v>
      </c>
      <c r="E72" s="332"/>
      <c r="F72" s="359"/>
      <c r="G72" s="332"/>
      <c r="H72" s="359"/>
      <c r="I72" s="332"/>
      <c r="J72" s="360"/>
      <c r="K72" s="333" t="s">
        <v>1223</v>
      </c>
      <c r="L72" s="334" t="s">
        <v>946</v>
      </c>
      <c r="M72" s="334">
        <v>15</v>
      </c>
      <c r="N72" s="334">
        <v>15</v>
      </c>
      <c r="O72" s="334">
        <v>15</v>
      </c>
      <c r="P72" s="334">
        <v>15</v>
      </c>
      <c r="Q72" s="334">
        <v>15</v>
      </c>
      <c r="R72" s="334">
        <v>15</v>
      </c>
      <c r="S72" s="334">
        <v>10</v>
      </c>
      <c r="T72" s="334">
        <v>100</v>
      </c>
      <c r="U72" s="350"/>
      <c r="V72" s="332" t="s">
        <v>1224</v>
      </c>
      <c r="W72" s="332" t="s">
        <v>948</v>
      </c>
      <c r="X72" s="332" t="s">
        <v>949</v>
      </c>
      <c r="Y72" s="332">
        <v>100</v>
      </c>
      <c r="Z72" s="332" t="s">
        <v>950</v>
      </c>
      <c r="AA72" s="350"/>
      <c r="AB72" s="338"/>
      <c r="AC72" s="338"/>
      <c r="AD72" s="338"/>
      <c r="AE72" s="338"/>
      <c r="AF72" s="338"/>
      <c r="AG72" s="348"/>
      <c r="AH72" s="338"/>
      <c r="AI72" s="338"/>
      <c r="AJ72" s="334"/>
      <c r="AK72" s="349"/>
      <c r="AL72" s="338"/>
      <c r="AM72" s="338"/>
      <c r="AN72" s="338"/>
      <c r="AO72" s="340"/>
      <c r="AP72" s="343"/>
      <c r="AQ72" s="346"/>
      <c r="AR72" s="336"/>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row>
    <row r="73" spans="1:73" ht="54.75" customHeight="1" x14ac:dyDescent="0.25">
      <c r="A73" s="357"/>
      <c r="B73" s="332" t="s">
        <v>1225</v>
      </c>
      <c r="C73" s="358"/>
      <c r="D73" s="201" t="s">
        <v>1226</v>
      </c>
      <c r="E73" s="332"/>
      <c r="F73" s="359"/>
      <c r="G73" s="332"/>
      <c r="H73" s="359"/>
      <c r="I73" s="332"/>
      <c r="J73" s="360"/>
      <c r="K73" s="333"/>
      <c r="L73" s="334"/>
      <c r="M73" s="334">
        <v>15</v>
      </c>
      <c r="N73" s="334">
        <v>15</v>
      </c>
      <c r="O73" s="334">
        <v>15</v>
      </c>
      <c r="P73" s="334">
        <v>15</v>
      </c>
      <c r="Q73" s="334">
        <v>15</v>
      </c>
      <c r="R73" s="334">
        <v>15</v>
      </c>
      <c r="S73" s="334">
        <v>10</v>
      </c>
      <c r="T73" s="334">
        <v>100</v>
      </c>
      <c r="U73" s="350"/>
      <c r="V73" s="332"/>
      <c r="W73" s="332"/>
      <c r="X73" s="332"/>
      <c r="Y73" s="332"/>
      <c r="Z73" s="332"/>
      <c r="AA73" s="350"/>
      <c r="AB73" s="338"/>
      <c r="AC73" s="338"/>
      <c r="AD73" s="338"/>
      <c r="AE73" s="338"/>
      <c r="AF73" s="338"/>
      <c r="AG73" s="348"/>
      <c r="AH73" s="338"/>
      <c r="AI73" s="338"/>
      <c r="AJ73" s="334"/>
      <c r="AK73" s="349"/>
      <c r="AL73" s="338"/>
      <c r="AM73" s="338"/>
      <c r="AN73" s="338"/>
      <c r="AO73" s="340"/>
      <c r="AP73" s="343"/>
      <c r="AQ73" s="346"/>
      <c r="AR73" s="336"/>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row>
    <row r="74" spans="1:73" ht="85.5" customHeight="1" x14ac:dyDescent="0.25">
      <c r="A74" s="357"/>
      <c r="B74" s="332"/>
      <c r="C74" s="358"/>
      <c r="D74" s="333" t="s">
        <v>1227</v>
      </c>
      <c r="E74" s="332"/>
      <c r="F74" s="359"/>
      <c r="G74" s="332"/>
      <c r="H74" s="359"/>
      <c r="I74" s="332"/>
      <c r="J74" s="360"/>
      <c r="K74" s="333"/>
      <c r="L74" s="334"/>
      <c r="M74" s="334">
        <v>15</v>
      </c>
      <c r="N74" s="334">
        <v>15</v>
      </c>
      <c r="O74" s="334">
        <v>15</v>
      </c>
      <c r="P74" s="334">
        <v>15</v>
      </c>
      <c r="Q74" s="334">
        <v>15</v>
      </c>
      <c r="R74" s="334">
        <v>15</v>
      </c>
      <c r="S74" s="334">
        <v>10</v>
      </c>
      <c r="T74" s="334">
        <v>100</v>
      </c>
      <c r="U74" s="350"/>
      <c r="V74" s="332"/>
      <c r="W74" s="332"/>
      <c r="X74" s="332"/>
      <c r="Y74" s="332"/>
      <c r="Z74" s="332"/>
      <c r="AA74" s="350"/>
      <c r="AB74" s="338"/>
      <c r="AC74" s="338"/>
      <c r="AD74" s="338"/>
      <c r="AE74" s="338"/>
      <c r="AF74" s="338"/>
      <c r="AG74" s="348"/>
      <c r="AH74" s="338"/>
      <c r="AI74" s="338"/>
      <c r="AJ74" s="334"/>
      <c r="AK74" s="349"/>
      <c r="AL74" s="338"/>
      <c r="AM74" s="338"/>
      <c r="AN74" s="338"/>
      <c r="AO74" s="340"/>
      <c r="AP74" s="343"/>
      <c r="AQ74" s="346"/>
      <c r="AR74" s="336"/>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row>
    <row r="75" spans="1:73" ht="41.25" customHeight="1" thickBot="1" x14ac:dyDescent="0.3">
      <c r="A75" s="357"/>
      <c r="B75" s="332"/>
      <c r="C75" s="358"/>
      <c r="D75" s="333"/>
      <c r="E75" s="332"/>
      <c r="F75" s="359"/>
      <c r="G75" s="332"/>
      <c r="H75" s="359"/>
      <c r="I75" s="332"/>
      <c r="J75" s="360"/>
      <c r="K75" s="333"/>
      <c r="L75" s="334"/>
      <c r="M75" s="334">
        <v>15</v>
      </c>
      <c r="N75" s="334">
        <v>15</v>
      </c>
      <c r="O75" s="334">
        <v>15</v>
      </c>
      <c r="P75" s="334">
        <v>15</v>
      </c>
      <c r="Q75" s="334">
        <v>15</v>
      </c>
      <c r="R75" s="334">
        <v>15</v>
      </c>
      <c r="S75" s="334">
        <v>10</v>
      </c>
      <c r="T75" s="334">
        <v>100</v>
      </c>
      <c r="U75" s="350"/>
      <c r="V75" s="332"/>
      <c r="W75" s="332"/>
      <c r="X75" s="332"/>
      <c r="Y75" s="332"/>
      <c r="Z75" s="332"/>
      <c r="AA75" s="350"/>
      <c r="AB75" s="338"/>
      <c r="AC75" s="338"/>
      <c r="AD75" s="338"/>
      <c r="AE75" s="338"/>
      <c r="AF75" s="338"/>
      <c r="AG75" s="348"/>
      <c r="AH75" s="338"/>
      <c r="AI75" s="338"/>
      <c r="AJ75" s="334"/>
      <c r="AK75" s="349"/>
      <c r="AL75" s="338"/>
      <c r="AM75" s="338"/>
      <c r="AN75" s="338"/>
      <c r="AO75" s="341"/>
      <c r="AP75" s="344"/>
      <c r="AQ75" s="347"/>
      <c r="AR75" s="337"/>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row>
    <row r="76" spans="1:73" ht="15.75" customHeight="1" x14ac:dyDescent="0.25">
      <c r="A76" s="230"/>
      <c r="B76" s="231"/>
      <c r="C76" s="231"/>
      <c r="D76" s="231"/>
      <c r="E76" s="231"/>
      <c r="F76" s="231"/>
      <c r="G76" s="231"/>
      <c r="H76" s="231"/>
      <c r="I76" s="231"/>
      <c r="J76" s="231"/>
      <c r="K76" s="231"/>
      <c r="L76" s="232"/>
      <c r="M76" s="231"/>
      <c r="N76" s="231"/>
      <c r="O76" s="231"/>
      <c r="P76" s="231"/>
      <c r="Q76" s="231"/>
      <c r="R76" s="231"/>
      <c r="S76" s="231"/>
      <c r="T76" s="231"/>
      <c r="U76" s="231"/>
      <c r="V76" s="232"/>
      <c r="W76" s="231"/>
      <c r="X76" s="231"/>
      <c r="Y76" s="231"/>
      <c r="Z76" s="231"/>
      <c r="AA76" s="231"/>
      <c r="AB76" s="231"/>
      <c r="AC76" s="231"/>
      <c r="AD76" s="231"/>
      <c r="AE76" s="231"/>
      <c r="AF76" s="231"/>
      <c r="AG76" s="231"/>
      <c r="AH76" s="231"/>
      <c r="AI76" s="231"/>
      <c r="AJ76" s="231"/>
      <c r="AK76" s="231"/>
      <c r="AL76" s="231"/>
      <c r="AM76" s="231"/>
      <c r="AN76" s="231"/>
      <c r="AO76" s="205"/>
      <c r="AP76" s="198"/>
      <c r="AQ76" s="233"/>
      <c r="AR76" s="210"/>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row>
    <row r="77" spans="1:73" ht="15.75" customHeight="1" x14ac:dyDescent="0.25">
      <c r="A77" s="234"/>
      <c r="B77" s="235"/>
      <c r="C77" s="235"/>
      <c r="D77" s="235"/>
      <c r="E77" s="235"/>
      <c r="F77" s="235"/>
      <c r="G77" s="235"/>
      <c r="H77" s="235"/>
      <c r="I77" s="235"/>
      <c r="J77" s="235"/>
      <c r="K77" s="235"/>
      <c r="L77" s="236"/>
      <c r="M77" s="235"/>
      <c r="N77" s="235"/>
      <c r="O77" s="235"/>
      <c r="P77" s="235"/>
      <c r="Q77" s="235"/>
      <c r="R77" s="235"/>
      <c r="S77" s="235"/>
      <c r="T77" s="235"/>
      <c r="U77" s="235"/>
      <c r="V77" s="236"/>
      <c r="W77" s="235"/>
      <c r="X77" s="235"/>
      <c r="Y77" s="235"/>
      <c r="Z77" s="235"/>
      <c r="AA77" s="235"/>
      <c r="AB77" s="235"/>
      <c r="AC77" s="235"/>
      <c r="AD77" s="235"/>
      <c r="AE77" s="235"/>
      <c r="AF77" s="235"/>
      <c r="AG77" s="235"/>
      <c r="AH77" s="235"/>
      <c r="AI77" s="235"/>
      <c r="AJ77" s="235"/>
      <c r="AK77" s="235"/>
      <c r="AL77" s="235"/>
      <c r="AM77" s="235"/>
      <c r="AN77" s="235"/>
      <c r="AO77" s="205"/>
      <c r="AP77" s="198"/>
      <c r="AQ77" s="233"/>
      <c r="AR77" s="237"/>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row>
    <row r="78" spans="1:73" ht="15.75" customHeight="1" x14ac:dyDescent="0.25">
      <c r="A78" s="234"/>
      <c r="B78" s="235"/>
      <c r="C78" s="235"/>
      <c r="D78" s="235"/>
      <c r="E78" s="235"/>
      <c r="F78" s="235"/>
      <c r="G78" s="235"/>
      <c r="H78" s="235"/>
      <c r="I78" s="235"/>
      <c r="J78" s="235"/>
      <c r="K78" s="235"/>
      <c r="L78" s="236"/>
      <c r="M78" s="235"/>
      <c r="N78" s="235"/>
      <c r="O78" s="235"/>
      <c r="P78" s="235"/>
      <c r="Q78" s="235"/>
      <c r="R78" s="235"/>
      <c r="S78" s="235"/>
      <c r="T78" s="235"/>
      <c r="U78" s="235"/>
      <c r="V78" s="236"/>
      <c r="W78" s="235"/>
      <c r="X78" s="235"/>
      <c r="Y78" s="235"/>
      <c r="Z78" s="235"/>
      <c r="AA78" s="235"/>
      <c r="AB78" s="235"/>
      <c r="AC78" s="235"/>
      <c r="AD78" s="235"/>
      <c r="AE78" s="235"/>
      <c r="AF78" s="235"/>
      <c r="AG78" s="235"/>
      <c r="AH78" s="235"/>
      <c r="AI78" s="235"/>
      <c r="AJ78" s="235"/>
      <c r="AK78" s="235"/>
      <c r="AL78" s="235"/>
      <c r="AM78" s="235"/>
      <c r="AN78" s="235"/>
      <c r="AO78" s="205"/>
      <c r="AP78" s="198"/>
      <c r="AQ78" s="233"/>
      <c r="AR78" s="210"/>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row>
    <row r="79" spans="1:73" ht="15.75" customHeight="1" x14ac:dyDescent="0.25">
      <c r="A79" s="234"/>
      <c r="B79" s="235"/>
      <c r="C79" s="235"/>
      <c r="D79" s="235"/>
      <c r="E79" s="235"/>
      <c r="F79" s="235"/>
      <c r="G79" s="235"/>
      <c r="H79" s="235"/>
      <c r="I79" s="235"/>
      <c r="J79" s="235"/>
      <c r="K79" s="235"/>
      <c r="L79" s="236"/>
      <c r="M79" s="235"/>
      <c r="N79" s="235"/>
      <c r="O79" s="235"/>
      <c r="P79" s="235"/>
      <c r="Q79" s="235"/>
      <c r="R79" s="235"/>
      <c r="S79" s="235"/>
      <c r="T79" s="235"/>
      <c r="U79" s="235"/>
      <c r="V79" s="236"/>
      <c r="W79" s="235"/>
      <c r="X79" s="235"/>
      <c r="Y79" s="235"/>
      <c r="Z79" s="235"/>
      <c r="AA79" s="235"/>
      <c r="AB79" s="235"/>
      <c r="AC79" s="235"/>
      <c r="AD79" s="235"/>
      <c r="AE79" s="235"/>
      <c r="AF79" s="235"/>
      <c r="AG79" s="235"/>
      <c r="AH79" s="235"/>
      <c r="AI79" s="235"/>
      <c r="AJ79" s="235"/>
      <c r="AK79" s="235"/>
      <c r="AL79" s="235"/>
      <c r="AM79" s="235"/>
      <c r="AN79" s="235"/>
      <c r="AO79" s="205"/>
      <c r="AP79" s="198"/>
      <c r="AQ79" s="233"/>
      <c r="AR79" s="237"/>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row>
    <row r="80" spans="1:73" ht="15.75" customHeight="1" x14ac:dyDescent="0.25">
      <c r="A80" s="234"/>
      <c r="B80" s="235"/>
      <c r="C80" s="235"/>
      <c r="D80" s="235"/>
      <c r="E80" s="235"/>
      <c r="F80" s="235"/>
      <c r="G80" s="235"/>
      <c r="H80" s="235"/>
      <c r="I80" s="235"/>
      <c r="J80" s="235"/>
      <c r="K80" s="235"/>
      <c r="L80" s="236"/>
      <c r="M80" s="235"/>
      <c r="N80" s="235"/>
      <c r="O80" s="235"/>
      <c r="P80" s="235"/>
      <c r="Q80" s="235"/>
      <c r="R80" s="235"/>
      <c r="S80" s="235"/>
      <c r="T80" s="235"/>
      <c r="U80" s="235"/>
      <c r="V80" s="236"/>
      <c r="W80" s="235"/>
      <c r="X80" s="235"/>
      <c r="Y80" s="235"/>
      <c r="Z80" s="235"/>
      <c r="AA80" s="235"/>
      <c r="AB80" s="235"/>
      <c r="AC80" s="235"/>
      <c r="AD80" s="235"/>
      <c r="AE80" s="235"/>
      <c r="AF80" s="235"/>
      <c r="AG80" s="235"/>
      <c r="AH80" s="235"/>
      <c r="AI80" s="235"/>
      <c r="AJ80" s="235"/>
      <c r="AK80" s="235"/>
      <c r="AL80" s="235"/>
      <c r="AM80" s="235"/>
      <c r="AN80" s="235"/>
      <c r="AO80" s="205"/>
      <c r="AP80" s="198"/>
      <c r="AQ80" s="233"/>
      <c r="AR80" s="237"/>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row>
    <row r="81" spans="1:73" ht="15.75" customHeight="1" x14ac:dyDescent="0.25">
      <c r="A81" s="234"/>
      <c r="B81" s="235"/>
      <c r="C81" s="235"/>
      <c r="D81" s="235"/>
      <c r="E81" s="235"/>
      <c r="F81" s="235"/>
      <c r="G81" s="235"/>
      <c r="H81" s="235"/>
      <c r="I81" s="235"/>
      <c r="J81" s="235"/>
      <c r="K81" s="235"/>
      <c r="L81" s="236"/>
      <c r="M81" s="235"/>
      <c r="N81" s="235"/>
      <c r="O81" s="235"/>
      <c r="P81" s="235"/>
      <c r="Q81" s="235"/>
      <c r="R81" s="235"/>
      <c r="S81" s="235"/>
      <c r="T81" s="235"/>
      <c r="U81" s="235"/>
      <c r="V81" s="236"/>
      <c r="W81" s="235"/>
      <c r="X81" s="235"/>
      <c r="Y81" s="235"/>
      <c r="Z81" s="235"/>
      <c r="AA81" s="235"/>
      <c r="AB81" s="235"/>
      <c r="AC81" s="235"/>
      <c r="AD81" s="235"/>
      <c r="AE81" s="235"/>
      <c r="AF81" s="235"/>
      <c r="AG81" s="235"/>
      <c r="AH81" s="235"/>
      <c r="AI81" s="235"/>
      <c r="AJ81" s="235"/>
      <c r="AK81" s="235"/>
      <c r="AL81" s="235"/>
      <c r="AM81" s="235"/>
      <c r="AN81" s="235"/>
      <c r="AO81" s="205"/>
      <c r="AP81" s="198"/>
      <c r="AQ81" s="233"/>
      <c r="AR81" s="237"/>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row>
    <row r="82" spans="1:73" ht="15.75" customHeight="1" x14ac:dyDescent="0.25">
      <c r="A82" s="234"/>
      <c r="B82" s="235"/>
      <c r="C82" s="235"/>
      <c r="D82" s="235"/>
      <c r="E82" s="235"/>
      <c r="F82" s="235"/>
      <c r="G82" s="235"/>
      <c r="H82" s="235"/>
      <c r="I82" s="235"/>
      <c r="J82" s="235"/>
      <c r="K82" s="235"/>
      <c r="L82" s="236"/>
      <c r="M82" s="235"/>
      <c r="N82" s="235"/>
      <c r="O82" s="235"/>
      <c r="P82" s="235"/>
      <c r="Q82" s="235"/>
      <c r="R82" s="235"/>
      <c r="S82" s="235"/>
      <c r="T82" s="235"/>
      <c r="U82" s="235"/>
      <c r="V82" s="236"/>
      <c r="W82" s="235"/>
      <c r="X82" s="235"/>
      <c r="Y82" s="235"/>
      <c r="Z82" s="235"/>
      <c r="AA82" s="235"/>
      <c r="AB82" s="235"/>
      <c r="AC82" s="235"/>
      <c r="AD82" s="235"/>
      <c r="AE82" s="235"/>
      <c r="AF82" s="235"/>
      <c r="AG82" s="235"/>
      <c r="AH82" s="235"/>
      <c r="AI82" s="235"/>
      <c r="AJ82" s="235"/>
      <c r="AK82" s="235"/>
      <c r="AL82" s="235"/>
      <c r="AM82" s="235"/>
      <c r="AN82" s="235"/>
      <c r="AO82" s="205"/>
      <c r="AP82" s="198"/>
      <c r="AQ82" s="233"/>
      <c r="AR82" s="237"/>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row>
    <row r="83" spans="1:73" ht="15.75" customHeight="1" x14ac:dyDescent="0.25">
      <c r="A83" s="234"/>
      <c r="B83" s="235"/>
      <c r="C83" s="235"/>
      <c r="D83" s="235"/>
      <c r="E83" s="235"/>
      <c r="F83" s="235"/>
      <c r="G83" s="235"/>
      <c r="H83" s="235"/>
      <c r="I83" s="235"/>
      <c r="J83" s="235"/>
      <c r="K83" s="235"/>
      <c r="L83" s="236"/>
      <c r="M83" s="235"/>
      <c r="N83" s="235"/>
      <c r="O83" s="235"/>
      <c r="P83" s="235"/>
      <c r="Q83" s="235"/>
      <c r="R83" s="235"/>
      <c r="S83" s="235"/>
      <c r="T83" s="235"/>
      <c r="U83" s="235"/>
      <c r="V83" s="236"/>
      <c r="W83" s="235"/>
      <c r="X83" s="235"/>
      <c r="Y83" s="235"/>
      <c r="Z83" s="235"/>
      <c r="AA83" s="235"/>
      <c r="AB83" s="235"/>
      <c r="AC83" s="235"/>
      <c r="AD83" s="235"/>
      <c r="AE83" s="235"/>
      <c r="AF83" s="235"/>
      <c r="AG83" s="235"/>
      <c r="AH83" s="235"/>
      <c r="AI83" s="235"/>
      <c r="AJ83" s="235"/>
      <c r="AK83" s="235"/>
      <c r="AL83" s="235"/>
      <c r="AM83" s="235"/>
      <c r="AN83" s="235"/>
      <c r="AO83" s="205"/>
      <c r="AP83" s="198"/>
      <c r="AQ83" s="233"/>
      <c r="AR83" s="237"/>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row>
    <row r="84" spans="1:73" ht="15.75" customHeight="1" x14ac:dyDescent="0.25">
      <c r="A84" s="234"/>
      <c r="B84" s="235"/>
      <c r="C84" s="235"/>
      <c r="D84" s="235"/>
      <c r="E84" s="235"/>
      <c r="F84" s="235"/>
      <c r="G84" s="235"/>
      <c r="H84" s="235"/>
      <c r="I84" s="235"/>
      <c r="J84" s="235"/>
      <c r="K84" s="235"/>
      <c r="L84" s="236"/>
      <c r="M84" s="235"/>
      <c r="N84" s="235"/>
      <c r="O84" s="235"/>
      <c r="P84" s="235"/>
      <c r="Q84" s="235"/>
      <c r="R84" s="235"/>
      <c r="S84" s="235"/>
      <c r="T84" s="235"/>
      <c r="U84" s="235"/>
      <c r="V84" s="236"/>
      <c r="W84" s="235"/>
      <c r="X84" s="235"/>
      <c r="Y84" s="235"/>
      <c r="Z84" s="235"/>
      <c r="AA84" s="235"/>
      <c r="AB84" s="235"/>
      <c r="AC84" s="235"/>
      <c r="AD84" s="235"/>
      <c r="AE84" s="235"/>
      <c r="AF84" s="235"/>
      <c r="AG84" s="235"/>
      <c r="AH84" s="235"/>
      <c r="AI84" s="235"/>
      <c r="AJ84" s="235"/>
      <c r="AK84" s="235"/>
      <c r="AL84" s="235"/>
      <c r="AM84" s="235"/>
      <c r="AN84" s="235"/>
      <c r="AO84" s="205"/>
      <c r="AP84" s="198"/>
      <c r="AQ84" s="233"/>
      <c r="AR84" s="23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row>
    <row r="85" spans="1:73" ht="15.75" customHeight="1" x14ac:dyDescent="0.25">
      <c r="A85" s="234"/>
      <c r="B85" s="235"/>
      <c r="C85" s="235"/>
      <c r="D85" s="235"/>
      <c r="E85" s="235"/>
      <c r="F85" s="235"/>
      <c r="G85" s="235"/>
      <c r="H85" s="235"/>
      <c r="I85" s="235"/>
      <c r="J85" s="235"/>
      <c r="K85" s="235"/>
      <c r="L85" s="236"/>
      <c r="M85" s="235"/>
      <c r="N85" s="235"/>
      <c r="O85" s="235"/>
      <c r="P85" s="235"/>
      <c r="Q85" s="235"/>
      <c r="R85" s="235"/>
      <c r="S85" s="235"/>
      <c r="T85" s="235"/>
      <c r="U85" s="235"/>
      <c r="V85" s="236"/>
      <c r="W85" s="235"/>
      <c r="X85" s="235"/>
      <c r="Y85" s="235"/>
      <c r="Z85" s="235"/>
      <c r="AA85" s="235"/>
      <c r="AB85" s="235"/>
      <c r="AC85" s="235"/>
      <c r="AD85" s="235"/>
      <c r="AE85" s="235"/>
      <c r="AF85" s="235"/>
      <c r="AG85" s="235"/>
      <c r="AH85" s="235"/>
      <c r="AI85" s="235"/>
      <c r="AJ85" s="235"/>
      <c r="AK85" s="235"/>
      <c r="AL85" s="235"/>
      <c r="AM85" s="235"/>
      <c r="AN85" s="235"/>
      <c r="AO85" s="205"/>
      <c r="AP85" s="198"/>
      <c r="AQ85" s="233"/>
      <c r="AR85" s="239"/>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row>
    <row r="86" spans="1:73" ht="15.75" customHeight="1" x14ac:dyDescent="0.25">
      <c r="A86" s="234"/>
      <c r="B86" s="235"/>
      <c r="C86" s="235"/>
      <c r="D86" s="235"/>
      <c r="E86" s="235"/>
      <c r="F86" s="235"/>
      <c r="G86" s="235"/>
      <c r="H86" s="235"/>
      <c r="I86" s="235"/>
      <c r="J86" s="235"/>
      <c r="K86" s="235"/>
      <c r="L86" s="236"/>
      <c r="M86" s="235"/>
      <c r="N86" s="235"/>
      <c r="O86" s="235"/>
      <c r="P86" s="235"/>
      <c r="Q86" s="235"/>
      <c r="R86" s="235"/>
      <c r="S86" s="235"/>
      <c r="T86" s="235"/>
      <c r="U86" s="235"/>
      <c r="V86" s="236"/>
      <c r="W86" s="235"/>
      <c r="X86" s="235"/>
      <c r="Y86" s="235"/>
      <c r="Z86" s="235"/>
      <c r="AA86" s="235"/>
      <c r="AB86" s="235"/>
      <c r="AC86" s="235"/>
      <c r="AD86" s="235"/>
      <c r="AE86" s="235"/>
      <c r="AF86" s="235"/>
      <c r="AG86" s="235"/>
      <c r="AH86" s="235"/>
      <c r="AI86" s="235"/>
      <c r="AJ86" s="235"/>
      <c r="AK86" s="235"/>
      <c r="AL86" s="235"/>
      <c r="AM86" s="235"/>
      <c r="AN86" s="235"/>
      <c r="AO86" s="205"/>
      <c r="AP86" s="198"/>
      <c r="AQ86" s="233"/>
      <c r="AR86" s="23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row>
    <row r="87" spans="1:73" ht="15.75" customHeight="1" x14ac:dyDescent="0.25">
      <c r="A87" s="234"/>
      <c r="B87" s="235"/>
      <c r="C87" s="235"/>
      <c r="D87" s="235"/>
      <c r="E87" s="235"/>
      <c r="F87" s="235"/>
      <c r="G87" s="235"/>
      <c r="H87" s="235"/>
      <c r="I87" s="235"/>
      <c r="J87" s="235"/>
      <c r="K87" s="235"/>
      <c r="L87" s="236"/>
      <c r="M87" s="235"/>
      <c r="N87" s="235"/>
      <c r="O87" s="235"/>
      <c r="P87" s="235"/>
      <c r="Q87" s="235"/>
      <c r="R87" s="235"/>
      <c r="S87" s="235"/>
      <c r="T87" s="235"/>
      <c r="U87" s="235"/>
      <c r="V87" s="236"/>
      <c r="W87" s="235"/>
      <c r="X87" s="235"/>
      <c r="Y87" s="235"/>
      <c r="Z87" s="235"/>
      <c r="AA87" s="235"/>
      <c r="AB87" s="235"/>
      <c r="AC87" s="235"/>
      <c r="AD87" s="235"/>
      <c r="AE87" s="235"/>
      <c r="AF87" s="235"/>
      <c r="AG87" s="235"/>
      <c r="AH87" s="235"/>
      <c r="AI87" s="235"/>
      <c r="AJ87" s="235"/>
      <c r="AK87" s="235"/>
      <c r="AL87" s="235"/>
      <c r="AM87" s="235"/>
      <c r="AN87" s="235"/>
      <c r="AO87" s="205"/>
      <c r="AP87" s="198"/>
      <c r="AQ87" s="233"/>
      <c r="AR87" s="240"/>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row>
    <row r="88" spans="1:73" ht="15.75" customHeight="1" x14ac:dyDescent="0.25">
      <c r="A88" s="234"/>
      <c r="B88" s="235"/>
      <c r="C88" s="235"/>
      <c r="D88" s="235"/>
      <c r="E88" s="235"/>
      <c r="F88" s="235"/>
      <c r="G88" s="235"/>
      <c r="H88" s="235"/>
      <c r="I88" s="235"/>
      <c r="J88" s="235"/>
      <c r="K88" s="235"/>
      <c r="L88" s="236"/>
      <c r="M88" s="235"/>
      <c r="N88" s="235"/>
      <c r="O88" s="235"/>
      <c r="P88" s="235"/>
      <c r="Q88" s="235"/>
      <c r="R88" s="235"/>
      <c r="S88" s="235"/>
      <c r="T88" s="235"/>
      <c r="U88" s="235"/>
      <c r="V88" s="236"/>
      <c r="W88" s="235"/>
      <c r="X88" s="235"/>
      <c r="Y88" s="235"/>
      <c r="Z88" s="235"/>
      <c r="AA88" s="235"/>
      <c r="AB88" s="235"/>
      <c r="AC88" s="235"/>
      <c r="AD88" s="235"/>
      <c r="AE88" s="235"/>
      <c r="AF88" s="235"/>
      <c r="AG88" s="235"/>
      <c r="AH88" s="235"/>
      <c r="AI88" s="235"/>
      <c r="AJ88" s="235"/>
      <c r="AK88" s="235"/>
      <c r="AL88" s="235"/>
      <c r="AM88" s="235"/>
      <c r="AN88" s="235"/>
      <c r="AO88" s="205"/>
      <c r="AP88" s="198"/>
      <c r="AQ88" s="233"/>
      <c r="AR88" s="240"/>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row>
    <row r="89" spans="1:73" ht="15.75" customHeight="1" x14ac:dyDescent="0.25">
      <c r="A89" s="234"/>
      <c r="B89" s="235"/>
      <c r="C89" s="235"/>
      <c r="D89" s="235"/>
      <c r="E89" s="235"/>
      <c r="F89" s="235"/>
      <c r="G89" s="235"/>
      <c r="H89" s="235"/>
      <c r="I89" s="235"/>
      <c r="J89" s="235"/>
      <c r="K89" s="235"/>
      <c r="L89" s="236"/>
      <c r="M89" s="235"/>
      <c r="N89" s="235"/>
      <c r="O89" s="235"/>
      <c r="P89" s="235"/>
      <c r="Q89" s="235"/>
      <c r="R89" s="235"/>
      <c r="S89" s="235"/>
      <c r="T89" s="235"/>
      <c r="U89" s="235"/>
      <c r="V89" s="236"/>
      <c r="W89" s="235"/>
      <c r="X89" s="235"/>
      <c r="Y89" s="235"/>
      <c r="Z89" s="235"/>
      <c r="AA89" s="235"/>
      <c r="AB89" s="235"/>
      <c r="AC89" s="235"/>
      <c r="AD89" s="235"/>
      <c r="AE89" s="235"/>
      <c r="AF89" s="235"/>
      <c r="AG89" s="235"/>
      <c r="AH89" s="235"/>
      <c r="AI89" s="235"/>
      <c r="AJ89" s="235"/>
      <c r="AK89" s="235"/>
      <c r="AL89" s="235"/>
      <c r="AM89" s="235"/>
      <c r="AN89" s="235"/>
      <c r="AO89" s="205"/>
      <c r="AP89" s="198"/>
      <c r="AQ89" s="233"/>
      <c r="AR89" s="239"/>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row>
    <row r="90" spans="1:73" ht="15.75" customHeight="1" x14ac:dyDescent="0.25">
      <c r="A90" s="234"/>
      <c r="B90" s="235"/>
      <c r="C90" s="235"/>
      <c r="D90" s="235"/>
      <c r="E90" s="235"/>
      <c r="F90" s="235"/>
      <c r="G90" s="235"/>
      <c r="H90" s="235"/>
      <c r="I90" s="235"/>
      <c r="J90" s="235"/>
      <c r="K90" s="235"/>
      <c r="L90" s="236"/>
      <c r="M90" s="235"/>
      <c r="N90" s="235"/>
      <c r="O90" s="235"/>
      <c r="P90" s="235"/>
      <c r="Q90" s="235"/>
      <c r="R90" s="235"/>
      <c r="S90" s="235"/>
      <c r="T90" s="235"/>
      <c r="U90" s="235"/>
      <c r="V90" s="236"/>
      <c r="W90" s="235"/>
      <c r="X90" s="235"/>
      <c r="Y90" s="235"/>
      <c r="Z90" s="235"/>
      <c r="AA90" s="235"/>
      <c r="AB90" s="235"/>
      <c r="AC90" s="235"/>
      <c r="AD90" s="235"/>
      <c r="AE90" s="235"/>
      <c r="AF90" s="235"/>
      <c r="AG90" s="235"/>
      <c r="AH90" s="235"/>
      <c r="AI90" s="235"/>
      <c r="AJ90" s="235"/>
      <c r="AK90" s="235"/>
      <c r="AL90" s="235"/>
      <c r="AM90" s="235"/>
      <c r="AN90" s="235"/>
      <c r="AO90" s="205"/>
      <c r="AP90" s="198"/>
      <c r="AQ90" s="233"/>
      <c r="AR90" s="210"/>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row>
    <row r="91" spans="1:73" ht="15.75" customHeight="1" x14ac:dyDescent="0.25">
      <c r="A91" s="234"/>
      <c r="B91" s="235"/>
      <c r="C91" s="235"/>
      <c r="D91" s="235"/>
      <c r="E91" s="235"/>
      <c r="F91" s="235"/>
      <c r="G91" s="235"/>
      <c r="H91" s="235"/>
      <c r="I91" s="235"/>
      <c r="J91" s="235"/>
      <c r="K91" s="235"/>
      <c r="L91" s="236"/>
      <c r="M91" s="235"/>
      <c r="N91" s="235"/>
      <c r="O91" s="235"/>
      <c r="P91" s="235"/>
      <c r="Q91" s="235"/>
      <c r="R91" s="235"/>
      <c r="S91" s="235"/>
      <c r="T91" s="235"/>
      <c r="U91" s="235"/>
      <c r="V91" s="236"/>
      <c r="W91" s="235"/>
      <c r="X91" s="235"/>
      <c r="Y91" s="235"/>
      <c r="Z91" s="235"/>
      <c r="AA91" s="235"/>
      <c r="AB91" s="235"/>
      <c r="AC91" s="235"/>
      <c r="AD91" s="235"/>
      <c r="AE91" s="235"/>
      <c r="AF91" s="235"/>
      <c r="AG91" s="235"/>
      <c r="AH91" s="235"/>
      <c r="AI91" s="235"/>
      <c r="AJ91" s="235"/>
      <c r="AK91" s="235"/>
      <c r="AL91" s="235"/>
      <c r="AM91" s="235"/>
      <c r="AN91" s="235"/>
      <c r="AO91" s="205"/>
      <c r="AP91" s="198"/>
      <c r="AQ91" s="233"/>
      <c r="AR91" s="237"/>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row>
    <row r="92" spans="1:73" ht="15.75" customHeight="1" x14ac:dyDescent="0.25">
      <c r="A92" s="234"/>
      <c r="B92" s="235"/>
      <c r="C92" s="235"/>
      <c r="D92" s="235"/>
      <c r="E92" s="235"/>
      <c r="F92" s="235"/>
      <c r="G92" s="235"/>
      <c r="H92" s="235"/>
      <c r="I92" s="235"/>
      <c r="J92" s="235"/>
      <c r="K92" s="235"/>
      <c r="L92" s="236"/>
      <c r="M92" s="235"/>
      <c r="N92" s="235"/>
      <c r="O92" s="235"/>
      <c r="P92" s="235"/>
      <c r="Q92" s="235"/>
      <c r="R92" s="235"/>
      <c r="S92" s="235"/>
      <c r="T92" s="235"/>
      <c r="U92" s="235"/>
      <c r="V92" s="236"/>
      <c r="W92" s="235"/>
      <c r="X92" s="235"/>
      <c r="Y92" s="235"/>
      <c r="Z92" s="235"/>
      <c r="AA92" s="235"/>
      <c r="AB92" s="235"/>
      <c r="AC92" s="235"/>
      <c r="AD92" s="235"/>
      <c r="AE92" s="235"/>
      <c r="AF92" s="235"/>
      <c r="AG92" s="235"/>
      <c r="AH92" s="235"/>
      <c r="AI92" s="235"/>
      <c r="AJ92" s="235"/>
      <c r="AK92" s="235"/>
      <c r="AL92" s="235"/>
      <c r="AM92" s="235"/>
      <c r="AN92" s="235"/>
      <c r="AO92" s="205"/>
      <c r="AP92" s="198"/>
      <c r="AQ92" s="233"/>
      <c r="AR92" s="237"/>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row>
    <row r="93" spans="1:73" ht="15.75" customHeight="1" x14ac:dyDescent="0.25">
      <c r="A93" s="234"/>
      <c r="B93" s="235"/>
      <c r="C93" s="235"/>
      <c r="D93" s="235"/>
      <c r="E93" s="235"/>
      <c r="F93" s="235"/>
      <c r="G93" s="235"/>
      <c r="H93" s="235"/>
      <c r="I93" s="235"/>
      <c r="J93" s="235"/>
      <c r="K93" s="235"/>
      <c r="L93" s="236"/>
      <c r="M93" s="235"/>
      <c r="N93" s="235"/>
      <c r="O93" s="235"/>
      <c r="P93" s="235"/>
      <c r="Q93" s="235"/>
      <c r="R93" s="235"/>
      <c r="S93" s="235"/>
      <c r="T93" s="235"/>
      <c r="U93" s="235"/>
      <c r="V93" s="236"/>
      <c r="W93" s="235"/>
      <c r="X93" s="235"/>
      <c r="Y93" s="235"/>
      <c r="Z93" s="235"/>
      <c r="AA93" s="235"/>
      <c r="AB93" s="235"/>
      <c r="AC93" s="235"/>
      <c r="AD93" s="235"/>
      <c r="AE93" s="235"/>
      <c r="AF93" s="235"/>
      <c r="AG93" s="235"/>
      <c r="AH93" s="235"/>
      <c r="AI93" s="235"/>
      <c r="AJ93" s="235"/>
      <c r="AK93" s="235"/>
      <c r="AL93" s="235"/>
      <c r="AM93" s="235"/>
      <c r="AN93" s="235"/>
      <c r="AO93" s="205"/>
      <c r="AP93" s="198"/>
      <c r="AQ93" s="233"/>
      <c r="AR93" s="237"/>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row>
    <row r="94" spans="1:73" ht="15.75" customHeight="1" x14ac:dyDescent="0.25">
      <c r="A94" s="234"/>
      <c r="B94" s="235"/>
      <c r="C94" s="235"/>
      <c r="D94" s="235"/>
      <c r="E94" s="235"/>
      <c r="F94" s="235"/>
      <c r="G94" s="235"/>
      <c r="H94" s="235"/>
      <c r="I94" s="235"/>
      <c r="J94" s="235"/>
      <c r="K94" s="235"/>
      <c r="L94" s="236"/>
      <c r="M94" s="235"/>
      <c r="N94" s="235"/>
      <c r="O94" s="235"/>
      <c r="P94" s="235"/>
      <c r="Q94" s="235"/>
      <c r="R94" s="235"/>
      <c r="S94" s="235"/>
      <c r="T94" s="235"/>
      <c r="U94" s="235"/>
      <c r="V94" s="236"/>
      <c r="W94" s="235"/>
      <c r="X94" s="235"/>
      <c r="Y94" s="235"/>
      <c r="Z94" s="235"/>
      <c r="AA94" s="235"/>
      <c r="AB94" s="235"/>
      <c r="AC94" s="235"/>
      <c r="AD94" s="235"/>
      <c r="AE94" s="235"/>
      <c r="AF94" s="235"/>
      <c r="AG94" s="235"/>
      <c r="AH94" s="235"/>
      <c r="AI94" s="235"/>
      <c r="AJ94" s="235"/>
      <c r="AK94" s="235"/>
      <c r="AL94" s="235"/>
      <c r="AM94" s="235"/>
      <c r="AN94" s="235"/>
      <c r="AO94" s="205"/>
      <c r="AP94" s="198"/>
      <c r="AQ94" s="233"/>
      <c r="AR94" s="210"/>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row>
    <row r="95" spans="1:73" ht="15.75" customHeight="1" x14ac:dyDescent="0.25">
      <c r="A95" s="234"/>
      <c r="B95" s="235"/>
      <c r="C95" s="235"/>
      <c r="D95" s="235"/>
      <c r="E95" s="235"/>
      <c r="F95" s="235"/>
      <c r="G95" s="235"/>
      <c r="H95" s="235"/>
      <c r="I95" s="235"/>
      <c r="J95" s="235"/>
      <c r="K95" s="235"/>
      <c r="L95" s="236"/>
      <c r="M95" s="235"/>
      <c r="N95" s="235"/>
      <c r="O95" s="235"/>
      <c r="P95" s="235"/>
      <c r="Q95" s="235"/>
      <c r="R95" s="235"/>
      <c r="S95" s="235"/>
      <c r="T95" s="235"/>
      <c r="U95" s="235"/>
      <c r="V95" s="236"/>
      <c r="W95" s="235"/>
      <c r="X95" s="235"/>
      <c r="Y95" s="235"/>
      <c r="Z95" s="235"/>
      <c r="AA95" s="235"/>
      <c r="AB95" s="235"/>
      <c r="AC95" s="235"/>
      <c r="AD95" s="235"/>
      <c r="AE95" s="235"/>
      <c r="AF95" s="235"/>
      <c r="AG95" s="235"/>
      <c r="AH95" s="235"/>
      <c r="AI95" s="235"/>
      <c r="AJ95" s="235"/>
      <c r="AK95" s="235"/>
      <c r="AL95" s="235"/>
      <c r="AM95" s="235"/>
      <c r="AN95" s="235"/>
      <c r="AO95" s="205"/>
      <c r="AP95" s="198"/>
      <c r="AQ95" s="233"/>
      <c r="AR95" s="237"/>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row>
    <row r="96" spans="1:73" ht="15.75" customHeight="1" x14ac:dyDescent="0.25">
      <c r="A96" s="234"/>
      <c r="B96" s="235"/>
      <c r="C96" s="235"/>
      <c r="D96" s="235"/>
      <c r="E96" s="235"/>
      <c r="F96" s="235"/>
      <c r="G96" s="235"/>
      <c r="H96" s="235"/>
      <c r="I96" s="235"/>
      <c r="J96" s="235"/>
      <c r="K96" s="235"/>
      <c r="L96" s="236"/>
      <c r="M96" s="235"/>
      <c r="N96" s="235"/>
      <c r="O96" s="235"/>
      <c r="P96" s="235"/>
      <c r="Q96" s="235"/>
      <c r="R96" s="235"/>
      <c r="S96" s="235"/>
      <c r="T96" s="235"/>
      <c r="U96" s="235"/>
      <c r="V96" s="236"/>
      <c r="W96" s="235"/>
      <c r="X96" s="235"/>
      <c r="Y96" s="235"/>
      <c r="Z96" s="235"/>
      <c r="AA96" s="235"/>
      <c r="AB96" s="235"/>
      <c r="AC96" s="235"/>
      <c r="AD96" s="235"/>
      <c r="AE96" s="235"/>
      <c r="AF96" s="235"/>
      <c r="AG96" s="235"/>
      <c r="AH96" s="235"/>
      <c r="AI96" s="235"/>
      <c r="AJ96" s="235"/>
      <c r="AK96" s="235"/>
      <c r="AL96" s="235"/>
      <c r="AM96" s="235"/>
      <c r="AN96" s="235"/>
      <c r="AO96" s="205"/>
      <c r="AP96" s="198"/>
      <c r="AQ96" s="233"/>
      <c r="AR96" s="210"/>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row>
    <row r="97" spans="1:73" ht="15.75" customHeight="1" x14ac:dyDescent="0.25">
      <c r="A97" s="234"/>
      <c r="B97" s="235"/>
      <c r="C97" s="235"/>
      <c r="D97" s="235"/>
      <c r="E97" s="235"/>
      <c r="F97" s="235"/>
      <c r="G97" s="235"/>
      <c r="H97" s="235"/>
      <c r="I97" s="235"/>
      <c r="J97" s="235"/>
      <c r="K97" s="235"/>
      <c r="L97" s="236"/>
      <c r="M97" s="235"/>
      <c r="N97" s="235"/>
      <c r="O97" s="235"/>
      <c r="P97" s="235"/>
      <c r="Q97" s="235"/>
      <c r="R97" s="235"/>
      <c r="S97" s="235"/>
      <c r="T97" s="235"/>
      <c r="U97" s="235"/>
      <c r="V97" s="236"/>
      <c r="W97" s="235"/>
      <c r="X97" s="235"/>
      <c r="Y97" s="235"/>
      <c r="Z97" s="235"/>
      <c r="AA97" s="235"/>
      <c r="AB97" s="235"/>
      <c r="AC97" s="235"/>
      <c r="AD97" s="235"/>
      <c r="AE97" s="235"/>
      <c r="AF97" s="235"/>
      <c r="AG97" s="235"/>
      <c r="AH97" s="235"/>
      <c r="AI97" s="235"/>
      <c r="AJ97" s="235"/>
      <c r="AK97" s="235"/>
      <c r="AL97" s="235"/>
      <c r="AM97" s="235"/>
      <c r="AN97" s="235"/>
      <c r="AO97" s="205"/>
      <c r="AP97" s="198"/>
      <c r="AQ97" s="233"/>
      <c r="AR97" s="210"/>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row>
    <row r="98" spans="1:73" ht="15.75" customHeight="1" x14ac:dyDescent="0.25">
      <c r="A98" s="234"/>
      <c r="B98" s="235"/>
      <c r="C98" s="235"/>
      <c r="D98" s="235"/>
      <c r="E98" s="235"/>
      <c r="F98" s="235"/>
      <c r="G98" s="235"/>
      <c r="H98" s="235"/>
      <c r="I98" s="235"/>
      <c r="J98" s="235"/>
      <c r="K98" s="235"/>
      <c r="L98" s="236"/>
      <c r="M98" s="235"/>
      <c r="N98" s="235"/>
      <c r="O98" s="235"/>
      <c r="P98" s="235"/>
      <c r="Q98" s="235"/>
      <c r="R98" s="235"/>
      <c r="S98" s="235"/>
      <c r="T98" s="235"/>
      <c r="U98" s="235"/>
      <c r="V98" s="236"/>
      <c r="W98" s="235"/>
      <c r="X98" s="235"/>
      <c r="Y98" s="235"/>
      <c r="Z98" s="235"/>
      <c r="AA98" s="235"/>
      <c r="AB98" s="235"/>
      <c r="AC98" s="235"/>
      <c r="AD98" s="235"/>
      <c r="AE98" s="235"/>
      <c r="AF98" s="235"/>
      <c r="AG98" s="235"/>
      <c r="AH98" s="235"/>
      <c r="AI98" s="235"/>
      <c r="AJ98" s="235"/>
      <c r="AK98" s="235"/>
      <c r="AL98" s="235"/>
      <c r="AM98" s="235"/>
      <c r="AN98" s="235"/>
      <c r="AO98" s="205"/>
      <c r="AP98" s="198"/>
      <c r="AQ98" s="233"/>
      <c r="AR98" s="237"/>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row>
    <row r="99" spans="1:73" ht="15.75" customHeight="1" x14ac:dyDescent="0.25">
      <c r="A99" s="234"/>
      <c r="B99" s="235"/>
      <c r="C99" s="235"/>
      <c r="D99" s="235"/>
      <c r="E99" s="235"/>
      <c r="F99" s="235"/>
      <c r="G99" s="235"/>
      <c r="H99" s="235"/>
      <c r="I99" s="235"/>
      <c r="J99" s="235"/>
      <c r="K99" s="235"/>
      <c r="L99" s="236"/>
      <c r="M99" s="235"/>
      <c r="N99" s="235"/>
      <c r="O99" s="235"/>
      <c r="P99" s="235"/>
      <c r="Q99" s="235"/>
      <c r="R99" s="235"/>
      <c r="S99" s="235"/>
      <c r="T99" s="235"/>
      <c r="U99" s="235"/>
      <c r="V99" s="236"/>
      <c r="W99" s="235"/>
      <c r="X99" s="235"/>
      <c r="Y99" s="235"/>
      <c r="Z99" s="235"/>
      <c r="AA99" s="235"/>
      <c r="AB99" s="235"/>
      <c r="AC99" s="235"/>
      <c r="AD99" s="235"/>
      <c r="AE99" s="235"/>
      <c r="AF99" s="235"/>
      <c r="AG99" s="235"/>
      <c r="AH99" s="235"/>
      <c r="AI99" s="235"/>
      <c r="AJ99" s="235"/>
      <c r="AK99" s="235"/>
      <c r="AL99" s="235"/>
      <c r="AM99" s="235"/>
      <c r="AN99" s="235"/>
      <c r="AO99" s="205"/>
      <c r="AP99" s="198"/>
      <c r="AQ99" s="233"/>
      <c r="AR99" s="210"/>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row>
    <row r="100" spans="1:73" ht="15.75" customHeight="1" x14ac:dyDescent="0.25">
      <c r="A100" s="234"/>
      <c r="B100" s="235"/>
      <c r="C100" s="235"/>
      <c r="D100" s="235"/>
      <c r="E100" s="235"/>
      <c r="F100" s="235"/>
      <c r="G100" s="235"/>
      <c r="H100" s="235"/>
      <c r="I100" s="235"/>
      <c r="J100" s="235"/>
      <c r="K100" s="235"/>
      <c r="L100" s="236"/>
      <c r="M100" s="235"/>
      <c r="N100" s="235"/>
      <c r="O100" s="235"/>
      <c r="P100" s="235"/>
      <c r="Q100" s="235"/>
      <c r="R100" s="235"/>
      <c r="S100" s="235"/>
      <c r="T100" s="235"/>
      <c r="U100" s="235"/>
      <c r="V100" s="236"/>
      <c r="W100" s="235"/>
      <c r="X100" s="235"/>
      <c r="Y100" s="235"/>
      <c r="Z100" s="235"/>
      <c r="AA100" s="235"/>
      <c r="AB100" s="235"/>
      <c r="AC100" s="235"/>
      <c r="AD100" s="235"/>
      <c r="AE100" s="235"/>
      <c r="AF100" s="235"/>
      <c r="AG100" s="235"/>
      <c r="AH100" s="235"/>
      <c r="AI100" s="235"/>
      <c r="AJ100" s="235"/>
      <c r="AK100" s="235"/>
      <c r="AL100" s="235"/>
      <c r="AM100" s="235"/>
      <c r="AN100" s="235"/>
      <c r="AO100" s="205"/>
      <c r="AP100" s="198"/>
      <c r="AQ100" s="233"/>
      <c r="AR100" s="237"/>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row>
    <row r="101" spans="1:73" ht="15.75" customHeight="1" x14ac:dyDescent="0.25">
      <c r="A101" s="234"/>
      <c r="B101" s="235"/>
      <c r="C101" s="235"/>
      <c r="D101" s="235"/>
      <c r="E101" s="235"/>
      <c r="F101" s="235"/>
      <c r="G101" s="235"/>
      <c r="H101" s="235"/>
      <c r="I101" s="235"/>
      <c r="J101" s="235"/>
      <c r="K101" s="235"/>
      <c r="L101" s="236"/>
      <c r="M101" s="235"/>
      <c r="N101" s="235"/>
      <c r="O101" s="235"/>
      <c r="P101" s="235"/>
      <c r="Q101" s="235"/>
      <c r="R101" s="235"/>
      <c r="S101" s="235"/>
      <c r="T101" s="235"/>
      <c r="U101" s="235"/>
      <c r="V101" s="236"/>
      <c r="W101" s="235"/>
      <c r="X101" s="235"/>
      <c r="Y101" s="235"/>
      <c r="Z101" s="235"/>
      <c r="AA101" s="235"/>
      <c r="AB101" s="235"/>
      <c r="AC101" s="235"/>
      <c r="AD101" s="235"/>
      <c r="AE101" s="235"/>
      <c r="AF101" s="235"/>
      <c r="AG101" s="235"/>
      <c r="AH101" s="235"/>
      <c r="AI101" s="235"/>
      <c r="AJ101" s="235"/>
      <c r="AK101" s="235"/>
      <c r="AL101" s="235"/>
      <c r="AM101" s="235"/>
      <c r="AN101" s="235"/>
      <c r="AO101" s="205"/>
      <c r="AP101" s="198"/>
      <c r="AQ101" s="233"/>
      <c r="AR101" s="210"/>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row>
    <row r="102" spans="1:73" ht="15.75" customHeight="1" thickBot="1" x14ac:dyDescent="0.3">
      <c r="A102" s="234"/>
      <c r="B102" s="235"/>
      <c r="C102" s="235"/>
      <c r="D102" s="235"/>
      <c r="E102" s="235"/>
      <c r="F102" s="235"/>
      <c r="G102" s="235"/>
      <c r="H102" s="235"/>
      <c r="I102" s="235"/>
      <c r="J102" s="235"/>
      <c r="K102" s="235"/>
      <c r="L102" s="236"/>
      <c r="M102" s="235"/>
      <c r="N102" s="235"/>
      <c r="O102" s="235"/>
      <c r="P102" s="235"/>
      <c r="Q102" s="235"/>
      <c r="R102" s="235"/>
      <c r="S102" s="235"/>
      <c r="T102" s="235"/>
      <c r="U102" s="235"/>
      <c r="V102" s="236"/>
      <c r="W102" s="235"/>
      <c r="X102" s="235"/>
      <c r="Y102" s="235"/>
      <c r="Z102" s="235"/>
      <c r="AA102" s="235"/>
      <c r="AB102" s="235"/>
      <c r="AC102" s="235"/>
      <c r="AD102" s="235"/>
      <c r="AE102" s="235"/>
      <c r="AF102" s="235"/>
      <c r="AG102" s="235"/>
      <c r="AH102" s="235"/>
      <c r="AI102" s="235"/>
      <c r="AJ102" s="235"/>
      <c r="AK102" s="235"/>
      <c r="AL102" s="235"/>
      <c r="AM102" s="235"/>
      <c r="AN102" s="235"/>
      <c r="AO102" s="205"/>
      <c r="AP102" s="198"/>
      <c r="AQ102" s="233"/>
      <c r="AR102" s="241"/>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row>
    <row r="103" spans="1:73" ht="15.75" customHeight="1" x14ac:dyDescent="0.25">
      <c r="A103" s="234"/>
      <c r="B103" s="235"/>
      <c r="C103" s="235"/>
      <c r="D103" s="235"/>
      <c r="E103" s="235"/>
      <c r="F103" s="235"/>
      <c r="G103" s="235"/>
      <c r="H103" s="235"/>
      <c r="I103" s="235"/>
      <c r="J103" s="235"/>
      <c r="K103" s="235"/>
      <c r="L103" s="236"/>
      <c r="M103" s="235"/>
      <c r="N103" s="235"/>
      <c r="O103" s="235"/>
      <c r="P103" s="235"/>
      <c r="Q103" s="235"/>
      <c r="R103" s="235"/>
      <c r="S103" s="235"/>
      <c r="T103" s="235"/>
      <c r="U103" s="235"/>
      <c r="V103" s="236"/>
      <c r="W103" s="235"/>
      <c r="X103" s="235"/>
      <c r="Y103" s="235"/>
      <c r="Z103" s="235"/>
      <c r="AA103" s="235"/>
      <c r="AB103" s="235"/>
      <c r="AC103" s="235"/>
      <c r="AD103" s="235"/>
      <c r="AE103" s="235"/>
      <c r="AF103" s="235"/>
      <c r="AG103" s="235"/>
      <c r="AH103" s="235"/>
      <c r="AI103" s="235"/>
      <c r="AJ103" s="235"/>
      <c r="AK103" s="235"/>
      <c r="AL103" s="235"/>
      <c r="AM103" s="235"/>
      <c r="AN103" s="235"/>
      <c r="AO103" s="205"/>
      <c r="AP103" s="198"/>
      <c r="AQ103" s="233"/>
      <c r="AR103" s="242"/>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row>
    <row r="104" spans="1:73" ht="15.75" customHeight="1" x14ac:dyDescent="0.25">
      <c r="A104" s="234"/>
      <c r="B104" s="235"/>
      <c r="C104" s="235"/>
      <c r="D104" s="235"/>
      <c r="E104" s="235"/>
      <c r="F104" s="235"/>
      <c r="G104" s="235"/>
      <c r="H104" s="235"/>
      <c r="I104" s="235"/>
      <c r="J104" s="235"/>
      <c r="K104" s="235"/>
      <c r="L104" s="236"/>
      <c r="M104" s="235"/>
      <c r="N104" s="235"/>
      <c r="O104" s="235"/>
      <c r="P104" s="235"/>
      <c r="Q104" s="235"/>
      <c r="R104" s="235"/>
      <c r="S104" s="235"/>
      <c r="T104" s="235"/>
      <c r="U104" s="235"/>
      <c r="V104" s="236"/>
      <c r="W104" s="235"/>
      <c r="X104" s="235"/>
      <c r="Y104" s="235"/>
      <c r="Z104" s="235"/>
      <c r="AA104" s="235"/>
      <c r="AB104" s="235"/>
      <c r="AC104" s="235"/>
      <c r="AD104" s="235"/>
      <c r="AE104" s="235"/>
      <c r="AF104" s="235"/>
      <c r="AG104" s="235"/>
      <c r="AH104" s="235"/>
      <c r="AI104" s="235"/>
      <c r="AJ104" s="235"/>
      <c r="AK104" s="235"/>
      <c r="AL104" s="235"/>
      <c r="AM104" s="235"/>
      <c r="AN104" s="235"/>
      <c r="AO104" s="205"/>
      <c r="AP104" s="198"/>
      <c r="AQ104" s="233"/>
      <c r="AR104" s="243"/>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row>
    <row r="105" spans="1:73" ht="15.75" customHeight="1" x14ac:dyDescent="0.25">
      <c r="A105" s="234"/>
      <c r="B105" s="235"/>
      <c r="C105" s="235"/>
      <c r="D105" s="235"/>
      <c r="E105" s="235"/>
      <c r="F105" s="235"/>
      <c r="G105" s="235"/>
      <c r="H105" s="235"/>
      <c r="I105" s="235"/>
      <c r="J105" s="235"/>
      <c r="K105" s="235"/>
      <c r="L105" s="236"/>
      <c r="M105" s="235"/>
      <c r="N105" s="235"/>
      <c r="O105" s="235"/>
      <c r="P105" s="235"/>
      <c r="Q105" s="235"/>
      <c r="R105" s="235"/>
      <c r="S105" s="235"/>
      <c r="T105" s="235"/>
      <c r="U105" s="235"/>
      <c r="V105" s="236"/>
      <c r="W105" s="235"/>
      <c r="X105" s="235"/>
      <c r="Y105" s="235"/>
      <c r="Z105" s="235"/>
      <c r="AA105" s="235"/>
      <c r="AB105" s="235"/>
      <c r="AC105" s="235"/>
      <c r="AD105" s="235"/>
      <c r="AE105" s="235"/>
      <c r="AF105" s="235"/>
      <c r="AG105" s="235"/>
      <c r="AH105" s="235"/>
      <c r="AI105" s="235"/>
      <c r="AJ105" s="235"/>
      <c r="AK105" s="235"/>
      <c r="AL105" s="235"/>
      <c r="AM105" s="235"/>
      <c r="AN105" s="235"/>
      <c r="AO105" s="205"/>
      <c r="AP105" s="198"/>
      <c r="AQ105" s="233"/>
      <c r="AR105" s="243"/>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row>
    <row r="106" spans="1:73" ht="15.75" customHeight="1" x14ac:dyDescent="0.25">
      <c r="A106" s="234"/>
      <c r="B106" s="235"/>
      <c r="C106" s="235"/>
      <c r="D106" s="235"/>
      <c r="E106" s="235"/>
      <c r="F106" s="235"/>
      <c r="G106" s="235"/>
      <c r="H106" s="235"/>
      <c r="I106" s="235"/>
      <c r="J106" s="235"/>
      <c r="K106" s="235"/>
      <c r="L106" s="236"/>
      <c r="M106" s="235"/>
      <c r="N106" s="235"/>
      <c r="O106" s="235"/>
      <c r="P106" s="235"/>
      <c r="Q106" s="235"/>
      <c r="R106" s="235"/>
      <c r="S106" s="235"/>
      <c r="T106" s="235"/>
      <c r="U106" s="235"/>
      <c r="V106" s="236"/>
      <c r="W106" s="235"/>
      <c r="X106" s="235"/>
      <c r="Y106" s="235"/>
      <c r="Z106" s="235"/>
      <c r="AA106" s="235"/>
      <c r="AB106" s="235"/>
      <c r="AC106" s="235"/>
      <c r="AD106" s="235"/>
      <c r="AE106" s="235"/>
      <c r="AF106" s="235"/>
      <c r="AG106" s="235"/>
      <c r="AH106" s="235"/>
      <c r="AI106" s="235"/>
      <c r="AJ106" s="235"/>
      <c r="AK106" s="235"/>
      <c r="AL106" s="235"/>
      <c r="AM106" s="235"/>
      <c r="AN106" s="235"/>
      <c r="AO106" s="205"/>
      <c r="AP106" s="198"/>
      <c r="AQ106" s="233"/>
      <c r="AR106" s="243"/>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row>
    <row r="107" spans="1:73" ht="15.75" customHeight="1" x14ac:dyDescent="0.25">
      <c r="A107" s="234"/>
      <c r="B107" s="235"/>
      <c r="C107" s="235"/>
      <c r="D107" s="235"/>
      <c r="E107" s="235"/>
      <c r="F107" s="235"/>
      <c r="G107" s="235"/>
      <c r="H107" s="235"/>
      <c r="I107" s="235"/>
      <c r="J107" s="235"/>
      <c r="K107" s="235"/>
      <c r="L107" s="236"/>
      <c r="M107" s="235"/>
      <c r="N107" s="235"/>
      <c r="O107" s="235"/>
      <c r="P107" s="235"/>
      <c r="Q107" s="235"/>
      <c r="R107" s="235"/>
      <c r="S107" s="235"/>
      <c r="T107" s="235"/>
      <c r="U107" s="235"/>
      <c r="V107" s="236"/>
      <c r="W107" s="235"/>
      <c r="X107" s="235"/>
      <c r="Y107" s="235"/>
      <c r="Z107" s="235"/>
      <c r="AA107" s="235"/>
      <c r="AB107" s="235"/>
      <c r="AC107" s="235"/>
      <c r="AD107" s="235"/>
      <c r="AE107" s="235"/>
      <c r="AF107" s="235"/>
      <c r="AG107" s="235"/>
      <c r="AH107" s="235"/>
      <c r="AI107" s="235"/>
      <c r="AJ107" s="235"/>
      <c r="AK107" s="235"/>
      <c r="AL107" s="235"/>
      <c r="AM107" s="235"/>
      <c r="AN107" s="235"/>
      <c r="AO107" s="205"/>
      <c r="AP107" s="198"/>
      <c r="AQ107" s="233"/>
      <c r="AR107" s="243"/>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row>
    <row r="108" spans="1:73" ht="15.75" customHeight="1" x14ac:dyDescent="0.25">
      <c r="A108" s="234"/>
      <c r="B108" s="235"/>
      <c r="C108" s="235"/>
      <c r="D108" s="235"/>
      <c r="E108" s="235"/>
      <c r="F108" s="235"/>
      <c r="G108" s="235"/>
      <c r="H108" s="235"/>
      <c r="I108" s="235"/>
      <c r="J108" s="235"/>
      <c r="K108" s="235"/>
      <c r="L108" s="236"/>
      <c r="M108" s="235"/>
      <c r="N108" s="235"/>
      <c r="O108" s="235"/>
      <c r="P108" s="235"/>
      <c r="Q108" s="235"/>
      <c r="R108" s="235"/>
      <c r="S108" s="235"/>
      <c r="T108" s="235"/>
      <c r="U108" s="235"/>
      <c r="V108" s="236"/>
      <c r="W108" s="235"/>
      <c r="X108" s="235"/>
      <c r="Y108" s="235"/>
      <c r="Z108" s="235"/>
      <c r="AA108" s="235"/>
      <c r="AB108" s="235"/>
      <c r="AC108" s="235"/>
      <c r="AD108" s="235"/>
      <c r="AE108" s="235"/>
      <c r="AF108" s="235"/>
      <c r="AG108" s="235"/>
      <c r="AH108" s="235"/>
      <c r="AI108" s="235"/>
      <c r="AJ108" s="235"/>
      <c r="AK108" s="235"/>
      <c r="AL108" s="235"/>
      <c r="AM108" s="235"/>
      <c r="AN108" s="235"/>
      <c r="AO108" s="205"/>
      <c r="AP108" s="198"/>
      <c r="AQ108" s="233"/>
      <c r="AR108" s="243"/>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row>
    <row r="109" spans="1:73" ht="15.75" customHeight="1" x14ac:dyDescent="0.25">
      <c r="A109" s="234"/>
      <c r="B109" s="235"/>
      <c r="C109" s="235"/>
      <c r="D109" s="235"/>
      <c r="E109" s="235"/>
      <c r="F109" s="235"/>
      <c r="G109" s="235"/>
      <c r="H109" s="235"/>
      <c r="I109" s="235"/>
      <c r="J109" s="235"/>
      <c r="K109" s="235"/>
      <c r="L109" s="236"/>
      <c r="M109" s="235"/>
      <c r="N109" s="235"/>
      <c r="O109" s="235"/>
      <c r="P109" s="235"/>
      <c r="Q109" s="235"/>
      <c r="R109" s="235"/>
      <c r="S109" s="235"/>
      <c r="T109" s="235"/>
      <c r="U109" s="235"/>
      <c r="V109" s="236"/>
      <c r="W109" s="235"/>
      <c r="X109" s="235"/>
      <c r="Y109" s="235"/>
      <c r="Z109" s="235"/>
      <c r="AA109" s="235"/>
      <c r="AB109" s="235"/>
      <c r="AC109" s="235"/>
      <c r="AD109" s="235"/>
      <c r="AE109" s="235"/>
      <c r="AF109" s="235"/>
      <c r="AG109" s="235"/>
      <c r="AH109" s="235"/>
      <c r="AI109" s="235"/>
      <c r="AJ109" s="235"/>
      <c r="AK109" s="235"/>
      <c r="AL109" s="235"/>
      <c r="AM109" s="235"/>
      <c r="AN109" s="235"/>
      <c r="AO109" s="205"/>
      <c r="AP109" s="198"/>
      <c r="AQ109" s="233"/>
      <c r="AR109" s="243"/>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row>
    <row r="110" spans="1:73" ht="15.75" customHeight="1" x14ac:dyDescent="0.25">
      <c r="A110" s="234"/>
      <c r="B110" s="235"/>
      <c r="C110" s="235"/>
      <c r="D110" s="235"/>
      <c r="E110" s="235"/>
      <c r="F110" s="235"/>
      <c r="G110" s="235"/>
      <c r="H110" s="235"/>
      <c r="I110" s="235"/>
      <c r="J110" s="235"/>
      <c r="K110" s="235"/>
      <c r="L110" s="236"/>
      <c r="M110" s="235"/>
      <c r="N110" s="235"/>
      <c r="O110" s="235"/>
      <c r="P110" s="235"/>
      <c r="Q110" s="235"/>
      <c r="R110" s="235"/>
      <c r="S110" s="235"/>
      <c r="T110" s="235"/>
      <c r="U110" s="235"/>
      <c r="V110" s="236"/>
      <c r="W110" s="235"/>
      <c r="X110" s="235"/>
      <c r="Y110" s="235"/>
      <c r="Z110" s="235"/>
      <c r="AA110" s="235"/>
      <c r="AB110" s="235"/>
      <c r="AC110" s="235"/>
      <c r="AD110" s="235"/>
      <c r="AE110" s="235"/>
      <c r="AF110" s="235"/>
      <c r="AG110" s="235"/>
      <c r="AH110" s="235"/>
      <c r="AI110" s="235"/>
      <c r="AJ110" s="235"/>
      <c r="AK110" s="235"/>
      <c r="AL110" s="235"/>
      <c r="AM110" s="235"/>
      <c r="AN110" s="235"/>
      <c r="AO110" s="205"/>
      <c r="AP110" s="198"/>
      <c r="AQ110" s="233"/>
      <c r="AR110" s="243"/>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row>
    <row r="111" spans="1:73" ht="15.75" customHeight="1" x14ac:dyDescent="0.25">
      <c r="A111" s="234"/>
      <c r="B111" s="235"/>
      <c r="C111" s="235"/>
      <c r="D111" s="235"/>
      <c r="E111" s="235"/>
      <c r="F111" s="235"/>
      <c r="G111" s="235"/>
      <c r="H111" s="235"/>
      <c r="I111" s="235"/>
      <c r="J111" s="235"/>
      <c r="K111" s="235"/>
      <c r="L111" s="236"/>
      <c r="M111" s="235"/>
      <c r="N111" s="235"/>
      <c r="O111" s="235"/>
      <c r="P111" s="235"/>
      <c r="Q111" s="235"/>
      <c r="R111" s="235"/>
      <c r="S111" s="235"/>
      <c r="T111" s="235"/>
      <c r="U111" s="235"/>
      <c r="V111" s="236"/>
      <c r="W111" s="235"/>
      <c r="X111" s="235"/>
      <c r="Y111" s="235"/>
      <c r="Z111" s="235"/>
      <c r="AA111" s="235"/>
      <c r="AB111" s="235"/>
      <c r="AC111" s="235"/>
      <c r="AD111" s="235"/>
      <c r="AE111" s="235"/>
      <c r="AF111" s="235"/>
      <c r="AG111" s="235"/>
      <c r="AH111" s="235"/>
      <c r="AI111" s="235"/>
      <c r="AJ111" s="235"/>
      <c r="AK111" s="235"/>
      <c r="AL111" s="235"/>
      <c r="AM111" s="235"/>
      <c r="AN111" s="235"/>
      <c r="AO111" s="205"/>
      <c r="AP111" s="198"/>
      <c r="AQ111" s="233"/>
      <c r="AR111" s="243"/>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row>
    <row r="112" spans="1:73" ht="15.75" customHeight="1" x14ac:dyDescent="0.25">
      <c r="A112" s="234"/>
      <c r="B112" s="235"/>
      <c r="C112" s="235"/>
      <c r="D112" s="235"/>
      <c r="E112" s="235"/>
      <c r="F112" s="235"/>
      <c r="G112" s="235"/>
      <c r="H112" s="235"/>
      <c r="I112" s="235"/>
      <c r="J112" s="235"/>
      <c r="K112" s="235"/>
      <c r="L112" s="236"/>
      <c r="M112" s="235"/>
      <c r="N112" s="235"/>
      <c r="O112" s="235"/>
      <c r="P112" s="235"/>
      <c r="Q112" s="235"/>
      <c r="R112" s="235"/>
      <c r="S112" s="235"/>
      <c r="T112" s="235"/>
      <c r="U112" s="235"/>
      <c r="V112" s="236"/>
      <c r="W112" s="235"/>
      <c r="X112" s="235"/>
      <c r="Y112" s="235"/>
      <c r="Z112" s="235"/>
      <c r="AA112" s="235"/>
      <c r="AB112" s="235"/>
      <c r="AC112" s="235"/>
      <c r="AD112" s="235"/>
      <c r="AE112" s="235"/>
      <c r="AF112" s="235"/>
      <c r="AG112" s="235"/>
      <c r="AH112" s="235"/>
      <c r="AI112" s="235"/>
      <c r="AJ112" s="235"/>
      <c r="AK112" s="235"/>
      <c r="AL112" s="235"/>
      <c r="AM112" s="235"/>
      <c r="AN112" s="235"/>
      <c r="AO112" s="205"/>
      <c r="AP112" s="198"/>
      <c r="AQ112" s="233"/>
      <c r="AR112" s="243"/>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row>
    <row r="113" spans="1:73" ht="15.75" customHeight="1" x14ac:dyDescent="0.25">
      <c r="A113" s="234"/>
      <c r="B113" s="235"/>
      <c r="C113" s="235"/>
      <c r="D113" s="235"/>
      <c r="E113" s="235"/>
      <c r="F113" s="235"/>
      <c r="G113" s="235"/>
      <c r="H113" s="235"/>
      <c r="I113" s="235"/>
      <c r="J113" s="235"/>
      <c r="K113" s="235"/>
      <c r="L113" s="236"/>
      <c r="M113" s="235"/>
      <c r="N113" s="235"/>
      <c r="O113" s="235"/>
      <c r="P113" s="235"/>
      <c r="Q113" s="235"/>
      <c r="R113" s="235"/>
      <c r="S113" s="235"/>
      <c r="T113" s="235"/>
      <c r="U113" s="235"/>
      <c r="V113" s="236"/>
      <c r="W113" s="235"/>
      <c r="X113" s="235"/>
      <c r="Y113" s="235"/>
      <c r="Z113" s="235"/>
      <c r="AA113" s="235"/>
      <c r="AB113" s="235"/>
      <c r="AC113" s="235"/>
      <c r="AD113" s="235"/>
      <c r="AE113" s="235"/>
      <c r="AF113" s="235"/>
      <c r="AG113" s="235"/>
      <c r="AH113" s="235"/>
      <c r="AI113" s="235"/>
      <c r="AJ113" s="235"/>
      <c r="AK113" s="235"/>
      <c r="AL113" s="235"/>
      <c r="AM113" s="235"/>
      <c r="AN113" s="235"/>
      <c r="AO113" s="205"/>
      <c r="AP113" s="198"/>
      <c r="AQ113" s="233"/>
      <c r="AR113" s="243"/>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row>
    <row r="114" spans="1:73" ht="15.75" customHeight="1" x14ac:dyDescent="0.25">
      <c r="A114" s="234"/>
      <c r="B114" s="235"/>
      <c r="C114" s="235"/>
      <c r="D114" s="235"/>
      <c r="E114" s="235"/>
      <c r="F114" s="235"/>
      <c r="G114" s="235"/>
      <c r="H114" s="235"/>
      <c r="I114" s="235"/>
      <c r="J114" s="235"/>
      <c r="K114" s="235"/>
      <c r="L114" s="236"/>
      <c r="M114" s="235"/>
      <c r="N114" s="235"/>
      <c r="O114" s="235"/>
      <c r="P114" s="235"/>
      <c r="Q114" s="235"/>
      <c r="R114" s="235"/>
      <c r="S114" s="235"/>
      <c r="T114" s="235"/>
      <c r="U114" s="235"/>
      <c r="V114" s="236"/>
      <c r="W114" s="235"/>
      <c r="X114" s="235"/>
      <c r="Y114" s="235"/>
      <c r="Z114" s="235"/>
      <c r="AA114" s="235"/>
      <c r="AB114" s="235"/>
      <c r="AC114" s="235"/>
      <c r="AD114" s="235"/>
      <c r="AE114" s="235"/>
      <c r="AF114" s="235"/>
      <c r="AG114" s="235"/>
      <c r="AH114" s="235"/>
      <c r="AI114" s="235"/>
      <c r="AJ114" s="235"/>
      <c r="AK114" s="235"/>
      <c r="AL114" s="235"/>
      <c r="AM114" s="235"/>
      <c r="AN114" s="235"/>
      <c r="AO114" s="205"/>
      <c r="AP114" s="198"/>
      <c r="AQ114" s="233"/>
      <c r="AR114" s="243"/>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row>
    <row r="115" spans="1:73" ht="15.75" customHeight="1" x14ac:dyDescent="0.25">
      <c r="A115" s="234"/>
      <c r="B115" s="235"/>
      <c r="C115" s="235"/>
      <c r="D115" s="235"/>
      <c r="E115" s="235"/>
      <c r="F115" s="235"/>
      <c r="G115" s="235"/>
      <c r="H115" s="235"/>
      <c r="I115" s="235"/>
      <c r="J115" s="235"/>
      <c r="K115" s="235"/>
      <c r="L115" s="236"/>
      <c r="M115" s="235"/>
      <c r="N115" s="235"/>
      <c r="O115" s="235"/>
      <c r="P115" s="235"/>
      <c r="Q115" s="235"/>
      <c r="R115" s="235"/>
      <c r="S115" s="235"/>
      <c r="T115" s="235"/>
      <c r="U115" s="235"/>
      <c r="V115" s="236"/>
      <c r="W115" s="235"/>
      <c r="X115" s="235"/>
      <c r="Y115" s="235"/>
      <c r="Z115" s="235"/>
      <c r="AA115" s="235"/>
      <c r="AB115" s="235"/>
      <c r="AC115" s="235"/>
      <c r="AD115" s="235"/>
      <c r="AE115" s="235"/>
      <c r="AF115" s="235"/>
      <c r="AG115" s="235"/>
      <c r="AH115" s="235"/>
      <c r="AI115" s="235"/>
      <c r="AJ115" s="235"/>
      <c r="AK115" s="235"/>
      <c r="AL115" s="235"/>
      <c r="AM115" s="235"/>
      <c r="AN115" s="235"/>
      <c r="AO115" s="205"/>
      <c r="AP115" s="198"/>
      <c r="AQ115" s="233"/>
      <c r="AR115" s="243"/>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row>
    <row r="116" spans="1:73" ht="15.75" customHeight="1" x14ac:dyDescent="0.25">
      <c r="A116" s="234"/>
      <c r="B116" s="235"/>
      <c r="C116" s="235"/>
      <c r="D116" s="235"/>
      <c r="E116" s="235"/>
      <c r="F116" s="235"/>
      <c r="G116" s="235"/>
      <c r="H116" s="235"/>
      <c r="I116" s="235"/>
      <c r="J116" s="235"/>
      <c r="K116" s="235"/>
      <c r="L116" s="236"/>
      <c r="M116" s="235"/>
      <c r="N116" s="235"/>
      <c r="O116" s="235"/>
      <c r="P116" s="235"/>
      <c r="Q116" s="235"/>
      <c r="R116" s="235"/>
      <c r="S116" s="235"/>
      <c r="T116" s="235"/>
      <c r="U116" s="235"/>
      <c r="V116" s="236"/>
      <c r="W116" s="235"/>
      <c r="X116" s="235"/>
      <c r="Y116" s="235"/>
      <c r="Z116" s="235"/>
      <c r="AA116" s="235"/>
      <c r="AB116" s="235"/>
      <c r="AC116" s="235"/>
      <c r="AD116" s="235"/>
      <c r="AE116" s="235"/>
      <c r="AF116" s="235"/>
      <c r="AG116" s="235"/>
      <c r="AH116" s="235"/>
      <c r="AI116" s="235"/>
      <c r="AJ116" s="235"/>
      <c r="AK116" s="235"/>
      <c r="AL116" s="235"/>
      <c r="AM116" s="235"/>
      <c r="AN116" s="235"/>
      <c r="AO116" s="205"/>
      <c r="AP116" s="198"/>
      <c r="AQ116" s="233"/>
      <c r="AR116" s="243"/>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row>
    <row r="117" spans="1:73" ht="15.75" customHeight="1" x14ac:dyDescent="0.25">
      <c r="A117" s="234"/>
      <c r="B117" s="235"/>
      <c r="C117" s="235"/>
      <c r="D117" s="235"/>
      <c r="E117" s="235"/>
      <c r="F117" s="235"/>
      <c r="G117" s="235"/>
      <c r="H117" s="235"/>
      <c r="I117" s="235"/>
      <c r="J117" s="235"/>
      <c r="K117" s="235"/>
      <c r="L117" s="236"/>
      <c r="M117" s="235"/>
      <c r="N117" s="235"/>
      <c r="O117" s="235"/>
      <c r="P117" s="235"/>
      <c r="Q117" s="235"/>
      <c r="R117" s="235"/>
      <c r="S117" s="235"/>
      <c r="T117" s="235"/>
      <c r="U117" s="235"/>
      <c r="V117" s="236"/>
      <c r="W117" s="235"/>
      <c r="X117" s="235"/>
      <c r="Y117" s="235"/>
      <c r="Z117" s="235"/>
      <c r="AA117" s="235"/>
      <c r="AB117" s="235"/>
      <c r="AC117" s="235"/>
      <c r="AD117" s="235"/>
      <c r="AE117" s="235"/>
      <c r="AF117" s="235"/>
      <c r="AG117" s="235"/>
      <c r="AH117" s="235"/>
      <c r="AI117" s="235"/>
      <c r="AJ117" s="235"/>
      <c r="AK117" s="235"/>
      <c r="AL117" s="235"/>
      <c r="AM117" s="235"/>
      <c r="AN117" s="235"/>
      <c r="AO117" s="205"/>
      <c r="AP117" s="198"/>
      <c r="AQ117" s="233"/>
      <c r="AR117" s="243"/>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row>
    <row r="118" spans="1:73" ht="15.75" customHeight="1" x14ac:dyDescent="0.25">
      <c r="A118" s="234"/>
      <c r="B118" s="235"/>
      <c r="C118" s="235"/>
      <c r="D118" s="235"/>
      <c r="E118" s="235"/>
      <c r="F118" s="235"/>
      <c r="G118" s="235"/>
      <c r="H118" s="235"/>
      <c r="I118" s="235"/>
      <c r="J118" s="235"/>
      <c r="K118" s="235"/>
      <c r="L118" s="236"/>
      <c r="M118" s="235"/>
      <c r="N118" s="235"/>
      <c r="O118" s="235"/>
      <c r="P118" s="235"/>
      <c r="Q118" s="235"/>
      <c r="R118" s="235"/>
      <c r="S118" s="235"/>
      <c r="T118" s="235"/>
      <c r="U118" s="235"/>
      <c r="V118" s="236"/>
      <c r="W118" s="235"/>
      <c r="X118" s="235"/>
      <c r="Y118" s="235"/>
      <c r="Z118" s="235"/>
      <c r="AA118" s="235"/>
      <c r="AB118" s="235"/>
      <c r="AC118" s="235"/>
      <c r="AD118" s="235"/>
      <c r="AE118" s="235"/>
      <c r="AF118" s="235"/>
      <c r="AG118" s="235"/>
      <c r="AH118" s="235"/>
      <c r="AI118" s="235"/>
      <c r="AJ118" s="235"/>
      <c r="AK118" s="235"/>
      <c r="AL118" s="235"/>
      <c r="AM118" s="235"/>
      <c r="AN118" s="235"/>
      <c r="AO118" s="205"/>
      <c r="AP118" s="198"/>
      <c r="AQ118" s="233"/>
      <c r="AR118" s="243"/>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row>
    <row r="119" spans="1:73" ht="15.75" customHeight="1" x14ac:dyDescent="0.25">
      <c r="A119" s="234"/>
      <c r="B119" s="235"/>
      <c r="C119" s="235"/>
      <c r="D119" s="235"/>
      <c r="E119" s="235"/>
      <c r="F119" s="235"/>
      <c r="G119" s="235"/>
      <c r="H119" s="235"/>
      <c r="I119" s="235"/>
      <c r="J119" s="235"/>
      <c r="K119" s="235"/>
      <c r="L119" s="236"/>
      <c r="M119" s="235"/>
      <c r="N119" s="235"/>
      <c r="O119" s="235"/>
      <c r="P119" s="235"/>
      <c r="Q119" s="235"/>
      <c r="R119" s="235"/>
      <c r="S119" s="235"/>
      <c r="T119" s="235"/>
      <c r="U119" s="235"/>
      <c r="V119" s="236"/>
      <c r="W119" s="235"/>
      <c r="X119" s="235"/>
      <c r="Y119" s="235"/>
      <c r="Z119" s="235"/>
      <c r="AA119" s="235"/>
      <c r="AB119" s="235"/>
      <c r="AC119" s="235"/>
      <c r="AD119" s="235"/>
      <c r="AE119" s="235"/>
      <c r="AF119" s="235"/>
      <c r="AG119" s="235"/>
      <c r="AH119" s="235"/>
      <c r="AI119" s="235"/>
      <c r="AJ119" s="235"/>
      <c r="AK119" s="235"/>
      <c r="AL119" s="235"/>
      <c r="AM119" s="235"/>
      <c r="AN119" s="235"/>
      <c r="AO119" s="205"/>
      <c r="AP119" s="198"/>
      <c r="AQ119" s="233"/>
      <c r="AR119" s="243"/>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row>
    <row r="120" spans="1:73" ht="15.75" customHeight="1" x14ac:dyDescent="0.25">
      <c r="A120" s="234"/>
      <c r="B120" s="235"/>
      <c r="C120" s="235"/>
      <c r="D120" s="235"/>
      <c r="E120" s="235"/>
      <c r="F120" s="235"/>
      <c r="G120" s="235"/>
      <c r="H120" s="235"/>
      <c r="I120" s="235"/>
      <c r="J120" s="235"/>
      <c r="K120" s="235"/>
      <c r="L120" s="236"/>
      <c r="M120" s="235"/>
      <c r="N120" s="235"/>
      <c r="O120" s="235"/>
      <c r="P120" s="235"/>
      <c r="Q120" s="235"/>
      <c r="R120" s="235"/>
      <c r="S120" s="235"/>
      <c r="T120" s="235"/>
      <c r="U120" s="235"/>
      <c r="V120" s="236"/>
      <c r="W120" s="235"/>
      <c r="X120" s="235"/>
      <c r="Y120" s="235"/>
      <c r="Z120" s="235"/>
      <c r="AA120" s="235"/>
      <c r="AB120" s="235"/>
      <c r="AC120" s="235"/>
      <c r="AD120" s="235"/>
      <c r="AE120" s="235"/>
      <c r="AF120" s="235"/>
      <c r="AG120" s="235"/>
      <c r="AH120" s="235"/>
      <c r="AI120" s="235"/>
      <c r="AJ120" s="235"/>
      <c r="AK120" s="235"/>
      <c r="AL120" s="235"/>
      <c r="AM120" s="235"/>
      <c r="AN120" s="235"/>
      <c r="AO120" s="205"/>
      <c r="AP120" s="198"/>
      <c r="AQ120" s="233"/>
      <c r="AR120" s="243"/>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row>
    <row r="121" spans="1:73" ht="15.75" customHeight="1" x14ac:dyDescent="0.25">
      <c r="A121" s="234"/>
      <c r="B121" s="235"/>
      <c r="C121" s="235"/>
      <c r="D121" s="235"/>
      <c r="E121" s="235"/>
      <c r="F121" s="235"/>
      <c r="G121" s="235"/>
      <c r="H121" s="235"/>
      <c r="I121" s="235"/>
      <c r="J121" s="235"/>
      <c r="K121" s="235"/>
      <c r="L121" s="236"/>
      <c r="M121" s="235"/>
      <c r="N121" s="235"/>
      <c r="O121" s="235"/>
      <c r="P121" s="235"/>
      <c r="Q121" s="235"/>
      <c r="R121" s="235"/>
      <c r="S121" s="235"/>
      <c r="T121" s="235"/>
      <c r="U121" s="235"/>
      <c r="V121" s="236"/>
      <c r="W121" s="235"/>
      <c r="X121" s="235"/>
      <c r="Y121" s="235"/>
      <c r="Z121" s="235"/>
      <c r="AA121" s="235"/>
      <c r="AB121" s="235"/>
      <c r="AC121" s="235"/>
      <c r="AD121" s="235"/>
      <c r="AE121" s="235"/>
      <c r="AF121" s="235"/>
      <c r="AG121" s="235"/>
      <c r="AH121" s="235"/>
      <c r="AI121" s="235"/>
      <c r="AJ121" s="235"/>
      <c r="AK121" s="235"/>
      <c r="AL121" s="235"/>
      <c r="AM121" s="235"/>
      <c r="AN121" s="235"/>
      <c r="AO121" s="205"/>
      <c r="AP121" s="198"/>
      <c r="AQ121" s="233"/>
      <c r="AR121" s="243"/>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row>
    <row r="122" spans="1:73" ht="15.75" customHeight="1" x14ac:dyDescent="0.25">
      <c r="A122" s="234"/>
      <c r="B122" s="235"/>
      <c r="C122" s="235"/>
      <c r="D122" s="235"/>
      <c r="E122" s="235"/>
      <c r="F122" s="235"/>
      <c r="G122" s="235"/>
      <c r="H122" s="235"/>
      <c r="I122" s="235"/>
      <c r="J122" s="235"/>
      <c r="K122" s="235"/>
      <c r="L122" s="236"/>
      <c r="M122" s="235"/>
      <c r="N122" s="235"/>
      <c r="O122" s="235"/>
      <c r="P122" s="235"/>
      <c r="Q122" s="235"/>
      <c r="R122" s="235"/>
      <c r="S122" s="235"/>
      <c r="T122" s="235"/>
      <c r="U122" s="235"/>
      <c r="V122" s="236"/>
      <c r="W122" s="235"/>
      <c r="X122" s="235"/>
      <c r="Y122" s="235"/>
      <c r="Z122" s="235"/>
      <c r="AA122" s="235"/>
      <c r="AB122" s="235"/>
      <c r="AC122" s="235"/>
      <c r="AD122" s="235"/>
      <c r="AE122" s="235"/>
      <c r="AF122" s="235"/>
      <c r="AG122" s="235"/>
      <c r="AH122" s="235"/>
      <c r="AI122" s="235"/>
      <c r="AJ122" s="235"/>
      <c r="AK122" s="235"/>
      <c r="AL122" s="235"/>
      <c r="AM122" s="235"/>
      <c r="AN122" s="235"/>
      <c r="AO122" s="205"/>
      <c r="AP122" s="198"/>
      <c r="AQ122" s="233"/>
      <c r="AR122" s="243"/>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row>
    <row r="123" spans="1:73" ht="15.75" customHeight="1" x14ac:dyDescent="0.25">
      <c r="A123" s="234"/>
      <c r="B123" s="235"/>
      <c r="C123" s="235"/>
      <c r="D123" s="235"/>
      <c r="E123" s="235"/>
      <c r="F123" s="235"/>
      <c r="G123" s="235"/>
      <c r="H123" s="235"/>
      <c r="I123" s="235"/>
      <c r="J123" s="235"/>
      <c r="K123" s="235"/>
      <c r="L123" s="236"/>
      <c r="M123" s="235"/>
      <c r="N123" s="235"/>
      <c r="O123" s="235"/>
      <c r="P123" s="235"/>
      <c r="Q123" s="235"/>
      <c r="R123" s="235"/>
      <c r="S123" s="235"/>
      <c r="T123" s="235"/>
      <c r="U123" s="235"/>
      <c r="V123" s="236"/>
      <c r="W123" s="235"/>
      <c r="X123" s="235"/>
      <c r="Y123" s="235"/>
      <c r="Z123" s="235"/>
      <c r="AA123" s="235"/>
      <c r="AB123" s="235"/>
      <c r="AC123" s="235"/>
      <c r="AD123" s="235"/>
      <c r="AE123" s="235"/>
      <c r="AF123" s="235"/>
      <c r="AG123" s="235"/>
      <c r="AH123" s="235"/>
      <c r="AI123" s="235"/>
      <c r="AJ123" s="235"/>
      <c r="AK123" s="235"/>
      <c r="AL123" s="235"/>
      <c r="AM123" s="235"/>
      <c r="AN123" s="235"/>
      <c r="AO123" s="205"/>
      <c r="AP123" s="198"/>
      <c r="AQ123" s="233"/>
      <c r="AR123" s="243"/>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row>
    <row r="124" spans="1:73" ht="15.75" customHeight="1" x14ac:dyDescent="0.25">
      <c r="A124" s="234"/>
      <c r="B124" s="235"/>
      <c r="C124" s="235"/>
      <c r="D124" s="235"/>
      <c r="E124" s="235"/>
      <c r="F124" s="235"/>
      <c r="G124" s="235"/>
      <c r="H124" s="235"/>
      <c r="I124" s="235"/>
      <c r="J124" s="235"/>
      <c r="K124" s="235"/>
      <c r="L124" s="236"/>
      <c r="M124" s="235"/>
      <c r="N124" s="235"/>
      <c r="O124" s="235"/>
      <c r="P124" s="235"/>
      <c r="Q124" s="235"/>
      <c r="R124" s="235"/>
      <c r="S124" s="235"/>
      <c r="T124" s="235"/>
      <c r="U124" s="235"/>
      <c r="V124" s="236"/>
      <c r="W124" s="235"/>
      <c r="X124" s="235"/>
      <c r="Y124" s="235"/>
      <c r="Z124" s="235"/>
      <c r="AA124" s="235"/>
      <c r="AB124" s="235"/>
      <c r="AC124" s="235"/>
      <c r="AD124" s="235"/>
      <c r="AE124" s="235"/>
      <c r="AF124" s="235"/>
      <c r="AG124" s="235"/>
      <c r="AH124" s="235"/>
      <c r="AI124" s="235"/>
      <c r="AJ124" s="235"/>
      <c r="AK124" s="235"/>
      <c r="AL124" s="235"/>
      <c r="AM124" s="235"/>
      <c r="AN124" s="235"/>
      <c r="AO124" s="205"/>
      <c r="AP124" s="198"/>
      <c r="AQ124" s="233"/>
      <c r="AR124" s="243"/>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row>
    <row r="125" spans="1:73" ht="15.75" customHeight="1" x14ac:dyDescent="0.25">
      <c r="A125" s="234"/>
      <c r="B125" s="235"/>
      <c r="C125" s="235"/>
      <c r="D125" s="235"/>
      <c r="E125" s="235"/>
      <c r="F125" s="235"/>
      <c r="G125" s="235"/>
      <c r="H125" s="235"/>
      <c r="I125" s="235"/>
      <c r="J125" s="235"/>
      <c r="K125" s="235"/>
      <c r="L125" s="236"/>
      <c r="M125" s="235"/>
      <c r="N125" s="235"/>
      <c r="O125" s="235"/>
      <c r="P125" s="235"/>
      <c r="Q125" s="235"/>
      <c r="R125" s="235"/>
      <c r="S125" s="235"/>
      <c r="T125" s="235"/>
      <c r="U125" s="235"/>
      <c r="V125" s="236"/>
      <c r="W125" s="235"/>
      <c r="X125" s="235"/>
      <c r="Y125" s="235"/>
      <c r="Z125" s="235"/>
      <c r="AA125" s="235"/>
      <c r="AB125" s="235"/>
      <c r="AC125" s="235"/>
      <c r="AD125" s="235"/>
      <c r="AE125" s="235"/>
      <c r="AF125" s="235"/>
      <c r="AG125" s="235"/>
      <c r="AH125" s="235"/>
      <c r="AI125" s="235"/>
      <c r="AJ125" s="235"/>
      <c r="AK125" s="235"/>
      <c r="AL125" s="235"/>
      <c r="AM125" s="235"/>
      <c r="AN125" s="235"/>
      <c r="AO125" s="205"/>
      <c r="AP125" s="198"/>
      <c r="AQ125" s="233"/>
      <c r="AR125" s="243"/>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row>
    <row r="126" spans="1:73" ht="15.75" customHeight="1" x14ac:dyDescent="0.25">
      <c r="A126" s="234"/>
      <c r="B126" s="235"/>
      <c r="C126" s="235"/>
      <c r="D126" s="235"/>
      <c r="E126" s="235"/>
      <c r="F126" s="235"/>
      <c r="G126" s="235"/>
      <c r="H126" s="235"/>
      <c r="I126" s="235"/>
      <c r="J126" s="235"/>
      <c r="K126" s="235"/>
      <c r="L126" s="236"/>
      <c r="M126" s="235"/>
      <c r="N126" s="235"/>
      <c r="O126" s="235"/>
      <c r="P126" s="235"/>
      <c r="Q126" s="235"/>
      <c r="R126" s="235"/>
      <c r="S126" s="235"/>
      <c r="T126" s="235"/>
      <c r="U126" s="235"/>
      <c r="V126" s="236"/>
      <c r="W126" s="235"/>
      <c r="X126" s="235"/>
      <c r="Y126" s="235"/>
      <c r="Z126" s="235"/>
      <c r="AA126" s="235"/>
      <c r="AB126" s="235"/>
      <c r="AC126" s="235"/>
      <c r="AD126" s="235"/>
      <c r="AE126" s="235"/>
      <c r="AF126" s="235"/>
      <c r="AG126" s="235"/>
      <c r="AH126" s="235"/>
      <c r="AI126" s="235"/>
      <c r="AJ126" s="235"/>
      <c r="AK126" s="235"/>
      <c r="AL126" s="235"/>
      <c r="AM126" s="235"/>
      <c r="AN126" s="235"/>
      <c r="AO126" s="205"/>
      <c r="AP126" s="198"/>
      <c r="AQ126" s="233"/>
      <c r="AR126" s="243"/>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row>
    <row r="127" spans="1:73" ht="15.75" customHeight="1" x14ac:dyDescent="0.25">
      <c r="A127" s="234"/>
      <c r="B127" s="235"/>
      <c r="C127" s="235"/>
      <c r="D127" s="235"/>
      <c r="E127" s="235"/>
      <c r="F127" s="235"/>
      <c r="G127" s="235"/>
      <c r="H127" s="235"/>
      <c r="I127" s="235"/>
      <c r="J127" s="235"/>
      <c r="K127" s="235"/>
      <c r="L127" s="236"/>
      <c r="M127" s="235"/>
      <c r="N127" s="235"/>
      <c r="O127" s="235"/>
      <c r="P127" s="235"/>
      <c r="Q127" s="235"/>
      <c r="R127" s="235"/>
      <c r="S127" s="235"/>
      <c r="T127" s="235"/>
      <c r="U127" s="235"/>
      <c r="V127" s="236"/>
      <c r="W127" s="235"/>
      <c r="X127" s="235"/>
      <c r="Y127" s="235"/>
      <c r="Z127" s="235"/>
      <c r="AA127" s="235"/>
      <c r="AB127" s="235"/>
      <c r="AC127" s="235"/>
      <c r="AD127" s="235"/>
      <c r="AE127" s="235"/>
      <c r="AF127" s="235"/>
      <c r="AG127" s="235"/>
      <c r="AH127" s="235"/>
      <c r="AI127" s="235"/>
      <c r="AJ127" s="235"/>
      <c r="AK127" s="235"/>
      <c r="AL127" s="235"/>
      <c r="AM127" s="235"/>
      <c r="AN127" s="235"/>
      <c r="AO127" s="205"/>
      <c r="AP127" s="198"/>
      <c r="AQ127" s="233"/>
      <c r="AR127" s="243"/>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row>
    <row r="128" spans="1:73" ht="15.75" customHeight="1" x14ac:dyDescent="0.25">
      <c r="A128" s="234"/>
      <c r="B128" s="235"/>
      <c r="C128" s="235"/>
      <c r="D128" s="235"/>
      <c r="E128" s="235"/>
      <c r="F128" s="235"/>
      <c r="G128" s="235"/>
      <c r="H128" s="235"/>
      <c r="I128" s="235"/>
      <c r="J128" s="235"/>
      <c r="K128" s="235"/>
      <c r="L128" s="236"/>
      <c r="M128" s="235"/>
      <c r="N128" s="235"/>
      <c r="O128" s="235"/>
      <c r="P128" s="235"/>
      <c r="Q128" s="235"/>
      <c r="R128" s="235"/>
      <c r="S128" s="235"/>
      <c r="T128" s="235"/>
      <c r="U128" s="235"/>
      <c r="V128" s="236"/>
      <c r="W128" s="235"/>
      <c r="X128" s="235"/>
      <c r="Y128" s="235"/>
      <c r="Z128" s="235"/>
      <c r="AA128" s="235"/>
      <c r="AB128" s="235"/>
      <c r="AC128" s="235"/>
      <c r="AD128" s="235"/>
      <c r="AE128" s="235"/>
      <c r="AF128" s="235"/>
      <c r="AG128" s="235"/>
      <c r="AH128" s="235"/>
      <c r="AI128" s="235"/>
      <c r="AJ128" s="235"/>
      <c r="AK128" s="235"/>
      <c r="AL128" s="235"/>
      <c r="AM128" s="235"/>
      <c r="AN128" s="235"/>
      <c r="AO128" s="205"/>
      <c r="AP128" s="198"/>
      <c r="AQ128" s="233"/>
      <c r="AR128" s="243"/>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row>
    <row r="129" spans="1:73" ht="15.75" customHeight="1" x14ac:dyDescent="0.25">
      <c r="A129" s="234"/>
      <c r="B129" s="235"/>
      <c r="C129" s="235"/>
      <c r="D129" s="235"/>
      <c r="E129" s="235"/>
      <c r="F129" s="235"/>
      <c r="G129" s="235"/>
      <c r="H129" s="235"/>
      <c r="I129" s="235"/>
      <c r="J129" s="235"/>
      <c r="K129" s="235"/>
      <c r="L129" s="236"/>
      <c r="M129" s="235"/>
      <c r="N129" s="235"/>
      <c r="O129" s="235"/>
      <c r="P129" s="235"/>
      <c r="Q129" s="235"/>
      <c r="R129" s="235"/>
      <c r="S129" s="235"/>
      <c r="T129" s="235"/>
      <c r="U129" s="235"/>
      <c r="V129" s="236"/>
      <c r="W129" s="235"/>
      <c r="X129" s="235"/>
      <c r="Y129" s="235"/>
      <c r="Z129" s="235"/>
      <c r="AA129" s="235"/>
      <c r="AB129" s="235"/>
      <c r="AC129" s="235"/>
      <c r="AD129" s="235"/>
      <c r="AE129" s="235"/>
      <c r="AF129" s="235"/>
      <c r="AG129" s="235"/>
      <c r="AH129" s="235"/>
      <c r="AI129" s="235"/>
      <c r="AJ129" s="235"/>
      <c r="AK129" s="235"/>
      <c r="AL129" s="235"/>
      <c r="AM129" s="235"/>
      <c r="AN129" s="235"/>
      <c r="AO129" s="205"/>
      <c r="AP129" s="198"/>
      <c r="AQ129" s="233"/>
      <c r="AR129" s="243"/>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row>
    <row r="130" spans="1:73" ht="15.75" customHeight="1" x14ac:dyDescent="0.25">
      <c r="A130" s="234"/>
      <c r="B130" s="235"/>
      <c r="C130" s="235"/>
      <c r="D130" s="235"/>
      <c r="E130" s="235"/>
      <c r="F130" s="235"/>
      <c r="G130" s="235"/>
      <c r="H130" s="235"/>
      <c r="I130" s="235"/>
      <c r="J130" s="235"/>
      <c r="K130" s="235"/>
      <c r="L130" s="236"/>
      <c r="M130" s="235"/>
      <c r="N130" s="235"/>
      <c r="O130" s="235"/>
      <c r="P130" s="235"/>
      <c r="Q130" s="235"/>
      <c r="R130" s="235"/>
      <c r="S130" s="235"/>
      <c r="T130" s="235"/>
      <c r="U130" s="235"/>
      <c r="V130" s="236"/>
      <c r="W130" s="235"/>
      <c r="X130" s="235"/>
      <c r="Y130" s="235"/>
      <c r="Z130" s="235"/>
      <c r="AA130" s="235"/>
      <c r="AB130" s="235"/>
      <c r="AC130" s="235"/>
      <c r="AD130" s="235"/>
      <c r="AE130" s="235"/>
      <c r="AF130" s="235"/>
      <c r="AG130" s="235"/>
      <c r="AH130" s="235"/>
      <c r="AI130" s="235"/>
      <c r="AJ130" s="235"/>
      <c r="AK130" s="235"/>
      <c r="AL130" s="235"/>
      <c r="AM130" s="235"/>
      <c r="AN130" s="235"/>
      <c r="AO130" s="205"/>
      <c r="AP130" s="198"/>
      <c r="AQ130" s="233"/>
      <c r="AR130" s="243"/>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row>
    <row r="131" spans="1:73" ht="15.75" customHeight="1" x14ac:dyDescent="0.25">
      <c r="A131" s="234"/>
      <c r="B131" s="235"/>
      <c r="C131" s="235"/>
      <c r="D131" s="235"/>
      <c r="E131" s="235"/>
      <c r="F131" s="235"/>
      <c r="G131" s="235"/>
      <c r="H131" s="235"/>
      <c r="I131" s="235"/>
      <c r="J131" s="235"/>
      <c r="K131" s="235"/>
      <c r="L131" s="236"/>
      <c r="M131" s="235"/>
      <c r="N131" s="235"/>
      <c r="O131" s="235"/>
      <c r="P131" s="235"/>
      <c r="Q131" s="235"/>
      <c r="R131" s="235"/>
      <c r="S131" s="235"/>
      <c r="T131" s="235"/>
      <c r="U131" s="235"/>
      <c r="V131" s="236"/>
      <c r="W131" s="235"/>
      <c r="X131" s="235"/>
      <c r="Y131" s="235"/>
      <c r="Z131" s="235"/>
      <c r="AA131" s="235"/>
      <c r="AB131" s="235"/>
      <c r="AC131" s="235"/>
      <c r="AD131" s="235"/>
      <c r="AE131" s="235"/>
      <c r="AF131" s="235"/>
      <c r="AG131" s="235"/>
      <c r="AH131" s="235"/>
      <c r="AI131" s="235"/>
      <c r="AJ131" s="235"/>
      <c r="AK131" s="235"/>
      <c r="AL131" s="235"/>
      <c r="AM131" s="235"/>
      <c r="AN131" s="235"/>
      <c r="AO131" s="205"/>
      <c r="AP131" s="198"/>
      <c r="AQ131" s="233"/>
      <c r="AR131" s="243"/>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row>
    <row r="132" spans="1:73" ht="15.75" customHeight="1" x14ac:dyDescent="0.25">
      <c r="A132" s="234"/>
      <c r="B132" s="235"/>
      <c r="C132" s="235"/>
      <c r="D132" s="235"/>
      <c r="E132" s="235"/>
      <c r="F132" s="235"/>
      <c r="G132" s="235"/>
      <c r="H132" s="235"/>
      <c r="I132" s="235"/>
      <c r="J132" s="235"/>
      <c r="K132" s="235"/>
      <c r="L132" s="236"/>
      <c r="M132" s="235"/>
      <c r="N132" s="235"/>
      <c r="O132" s="235"/>
      <c r="P132" s="235"/>
      <c r="Q132" s="235"/>
      <c r="R132" s="235"/>
      <c r="S132" s="235"/>
      <c r="T132" s="235"/>
      <c r="U132" s="235"/>
      <c r="V132" s="236"/>
      <c r="W132" s="235"/>
      <c r="X132" s="235"/>
      <c r="Y132" s="235"/>
      <c r="Z132" s="235"/>
      <c r="AA132" s="235"/>
      <c r="AB132" s="235"/>
      <c r="AC132" s="235"/>
      <c r="AD132" s="235"/>
      <c r="AE132" s="235"/>
      <c r="AF132" s="235"/>
      <c r="AG132" s="235"/>
      <c r="AH132" s="235"/>
      <c r="AI132" s="235"/>
      <c r="AJ132" s="235"/>
      <c r="AK132" s="235"/>
      <c r="AL132" s="235"/>
      <c r="AM132" s="235"/>
      <c r="AN132" s="235"/>
      <c r="AO132" s="205"/>
      <c r="AP132" s="198"/>
      <c r="AQ132" s="233"/>
      <c r="AR132" s="243"/>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row>
    <row r="133" spans="1:73" ht="15.75" customHeight="1" x14ac:dyDescent="0.25">
      <c r="A133" s="234"/>
      <c r="B133" s="235"/>
      <c r="C133" s="235"/>
      <c r="D133" s="235"/>
      <c r="E133" s="235"/>
      <c r="F133" s="235"/>
      <c r="G133" s="235"/>
      <c r="H133" s="235"/>
      <c r="I133" s="235"/>
      <c r="J133" s="235"/>
      <c r="K133" s="235"/>
      <c r="L133" s="236"/>
      <c r="M133" s="235"/>
      <c r="N133" s="235"/>
      <c r="O133" s="235"/>
      <c r="P133" s="235"/>
      <c r="Q133" s="235"/>
      <c r="R133" s="235"/>
      <c r="S133" s="235"/>
      <c r="T133" s="235"/>
      <c r="U133" s="235"/>
      <c r="V133" s="236"/>
      <c r="W133" s="235"/>
      <c r="X133" s="235"/>
      <c r="Y133" s="235"/>
      <c r="Z133" s="235"/>
      <c r="AA133" s="235"/>
      <c r="AB133" s="235"/>
      <c r="AC133" s="235"/>
      <c r="AD133" s="235"/>
      <c r="AE133" s="235"/>
      <c r="AF133" s="235"/>
      <c r="AG133" s="235"/>
      <c r="AH133" s="235"/>
      <c r="AI133" s="235"/>
      <c r="AJ133" s="235"/>
      <c r="AK133" s="235"/>
      <c r="AL133" s="235"/>
      <c r="AM133" s="235"/>
      <c r="AN133" s="235"/>
      <c r="AO133" s="205"/>
      <c r="AP133" s="198"/>
      <c r="AQ133" s="233"/>
      <c r="AR133" s="244"/>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row>
    <row r="134" spans="1:73" ht="15.75" customHeight="1" x14ac:dyDescent="0.25">
      <c r="A134" s="234"/>
      <c r="B134" s="235"/>
      <c r="C134" s="235"/>
      <c r="D134" s="235"/>
      <c r="E134" s="235"/>
      <c r="F134" s="235"/>
      <c r="G134" s="235"/>
      <c r="H134" s="235"/>
      <c r="I134" s="235"/>
      <c r="J134" s="235"/>
      <c r="K134" s="235"/>
      <c r="L134" s="236"/>
      <c r="M134" s="235"/>
      <c r="N134" s="235"/>
      <c r="O134" s="235"/>
      <c r="P134" s="235"/>
      <c r="Q134" s="235"/>
      <c r="R134" s="235"/>
      <c r="S134" s="235"/>
      <c r="T134" s="235"/>
      <c r="U134" s="235"/>
      <c r="V134" s="236"/>
      <c r="W134" s="235"/>
      <c r="X134" s="235"/>
      <c r="Y134" s="235"/>
      <c r="Z134" s="235"/>
      <c r="AA134" s="235"/>
      <c r="AB134" s="235"/>
      <c r="AC134" s="235"/>
      <c r="AD134" s="235"/>
      <c r="AE134" s="235"/>
      <c r="AF134" s="235"/>
      <c r="AG134" s="235"/>
      <c r="AH134" s="235"/>
      <c r="AI134" s="235"/>
      <c r="AJ134" s="235"/>
      <c r="AK134" s="235"/>
      <c r="AL134" s="235"/>
      <c r="AM134" s="235"/>
      <c r="AN134" s="235"/>
      <c r="AO134" s="205"/>
      <c r="AP134" s="198"/>
      <c r="AQ134" s="233"/>
      <c r="AR134" s="244"/>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row>
    <row r="135" spans="1:73" ht="15.75" customHeight="1" x14ac:dyDescent="0.25">
      <c r="A135" s="234"/>
      <c r="B135" s="235"/>
      <c r="C135" s="235"/>
      <c r="D135" s="235"/>
      <c r="E135" s="235"/>
      <c r="F135" s="235"/>
      <c r="G135" s="235"/>
      <c r="H135" s="235"/>
      <c r="I135" s="235"/>
      <c r="J135" s="235"/>
      <c r="K135" s="235"/>
      <c r="L135" s="236"/>
      <c r="M135" s="235"/>
      <c r="N135" s="235"/>
      <c r="O135" s="235"/>
      <c r="P135" s="235"/>
      <c r="Q135" s="235"/>
      <c r="R135" s="235"/>
      <c r="S135" s="235"/>
      <c r="T135" s="235"/>
      <c r="U135" s="235"/>
      <c r="V135" s="236"/>
      <c r="W135" s="235"/>
      <c r="X135" s="235"/>
      <c r="Y135" s="235"/>
      <c r="Z135" s="235"/>
      <c r="AA135" s="235"/>
      <c r="AB135" s="235"/>
      <c r="AC135" s="235"/>
      <c r="AD135" s="235"/>
      <c r="AE135" s="235"/>
      <c r="AF135" s="235"/>
      <c r="AG135" s="235"/>
      <c r="AH135" s="235"/>
      <c r="AI135" s="235"/>
      <c r="AJ135" s="235"/>
      <c r="AK135" s="235"/>
      <c r="AL135" s="235"/>
      <c r="AM135" s="235"/>
      <c r="AN135" s="235"/>
      <c r="AO135" s="205"/>
      <c r="AP135" s="198"/>
      <c r="AQ135" s="233"/>
      <c r="AR135" s="244"/>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row>
    <row r="136" spans="1:73" ht="15.75" customHeight="1" x14ac:dyDescent="0.25">
      <c r="A136" s="234"/>
      <c r="B136" s="235"/>
      <c r="C136" s="235"/>
      <c r="D136" s="235"/>
      <c r="E136" s="235"/>
      <c r="F136" s="235"/>
      <c r="G136" s="235"/>
      <c r="H136" s="235"/>
      <c r="I136" s="235"/>
      <c r="J136" s="235"/>
      <c r="K136" s="235"/>
      <c r="L136" s="236"/>
      <c r="M136" s="235"/>
      <c r="N136" s="235"/>
      <c r="O136" s="235"/>
      <c r="P136" s="235"/>
      <c r="Q136" s="235"/>
      <c r="R136" s="235"/>
      <c r="S136" s="235"/>
      <c r="T136" s="235"/>
      <c r="U136" s="235"/>
      <c r="V136" s="236"/>
      <c r="W136" s="235"/>
      <c r="X136" s="235"/>
      <c r="Y136" s="235"/>
      <c r="Z136" s="235"/>
      <c r="AA136" s="235"/>
      <c r="AB136" s="235"/>
      <c r="AC136" s="235"/>
      <c r="AD136" s="235"/>
      <c r="AE136" s="235"/>
      <c r="AF136" s="235"/>
      <c r="AG136" s="235"/>
      <c r="AH136" s="235"/>
      <c r="AI136" s="235"/>
      <c r="AJ136" s="235"/>
      <c r="AK136" s="235"/>
      <c r="AL136" s="235"/>
      <c r="AM136" s="235"/>
      <c r="AN136" s="235"/>
      <c r="AO136" s="205"/>
      <c r="AP136" s="198"/>
      <c r="AQ136" s="233"/>
      <c r="AR136" s="244"/>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row>
    <row r="137" spans="1:73" ht="15.75" customHeight="1" x14ac:dyDescent="0.25">
      <c r="A137" s="234"/>
      <c r="B137" s="235"/>
      <c r="C137" s="235"/>
      <c r="D137" s="235"/>
      <c r="E137" s="235"/>
      <c r="F137" s="235"/>
      <c r="G137" s="235"/>
      <c r="H137" s="235"/>
      <c r="I137" s="235"/>
      <c r="J137" s="235"/>
      <c r="K137" s="235"/>
      <c r="L137" s="236"/>
      <c r="M137" s="235"/>
      <c r="N137" s="235"/>
      <c r="O137" s="235"/>
      <c r="P137" s="235"/>
      <c r="Q137" s="235"/>
      <c r="R137" s="235"/>
      <c r="S137" s="235"/>
      <c r="T137" s="235"/>
      <c r="U137" s="235"/>
      <c r="V137" s="236"/>
      <c r="W137" s="235"/>
      <c r="X137" s="235"/>
      <c r="Y137" s="235"/>
      <c r="Z137" s="235"/>
      <c r="AA137" s="235"/>
      <c r="AB137" s="235"/>
      <c r="AC137" s="235"/>
      <c r="AD137" s="235"/>
      <c r="AE137" s="235"/>
      <c r="AF137" s="235"/>
      <c r="AG137" s="235"/>
      <c r="AH137" s="235"/>
      <c r="AI137" s="235"/>
      <c r="AJ137" s="235"/>
      <c r="AK137" s="235"/>
      <c r="AL137" s="235"/>
      <c r="AM137" s="235"/>
      <c r="AN137" s="235"/>
      <c r="AO137" s="205"/>
      <c r="AP137" s="198"/>
      <c r="AQ137" s="233"/>
      <c r="AR137" s="244"/>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row>
    <row r="138" spans="1:73" ht="15.75" customHeight="1" x14ac:dyDescent="0.25">
      <c r="A138" s="234"/>
      <c r="B138" s="235"/>
      <c r="C138" s="235"/>
      <c r="D138" s="235"/>
      <c r="E138" s="235"/>
      <c r="F138" s="235"/>
      <c r="G138" s="235"/>
      <c r="H138" s="235"/>
      <c r="I138" s="235"/>
      <c r="J138" s="235"/>
      <c r="K138" s="235"/>
      <c r="L138" s="236"/>
      <c r="M138" s="235"/>
      <c r="N138" s="235"/>
      <c r="O138" s="235"/>
      <c r="P138" s="235"/>
      <c r="Q138" s="235"/>
      <c r="R138" s="235"/>
      <c r="S138" s="235"/>
      <c r="T138" s="235"/>
      <c r="U138" s="235"/>
      <c r="V138" s="236"/>
      <c r="W138" s="235"/>
      <c r="X138" s="235"/>
      <c r="Y138" s="235"/>
      <c r="Z138" s="235"/>
      <c r="AA138" s="235"/>
      <c r="AB138" s="235"/>
      <c r="AC138" s="235"/>
      <c r="AD138" s="235"/>
      <c r="AE138" s="235"/>
      <c r="AF138" s="235"/>
      <c r="AG138" s="235"/>
      <c r="AH138" s="235"/>
      <c r="AI138" s="235"/>
      <c r="AJ138" s="235"/>
      <c r="AK138" s="235"/>
      <c r="AL138" s="235"/>
      <c r="AM138" s="235"/>
      <c r="AN138" s="235"/>
      <c r="AO138" s="205"/>
      <c r="AP138" s="198"/>
      <c r="AQ138" s="233"/>
      <c r="AR138" s="244"/>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row>
    <row r="139" spans="1:73" ht="15.75" customHeight="1" x14ac:dyDescent="0.25">
      <c r="A139" s="234"/>
      <c r="B139" s="235"/>
      <c r="C139" s="235"/>
      <c r="D139" s="235"/>
      <c r="E139" s="235"/>
      <c r="F139" s="235"/>
      <c r="G139" s="235"/>
      <c r="H139" s="235"/>
      <c r="I139" s="235"/>
      <c r="J139" s="235"/>
      <c r="K139" s="235"/>
      <c r="L139" s="236"/>
      <c r="M139" s="235"/>
      <c r="N139" s="235"/>
      <c r="O139" s="235"/>
      <c r="P139" s="235"/>
      <c r="Q139" s="235"/>
      <c r="R139" s="235"/>
      <c r="S139" s="235"/>
      <c r="T139" s="235"/>
      <c r="U139" s="235"/>
      <c r="V139" s="236"/>
      <c r="W139" s="235"/>
      <c r="X139" s="235"/>
      <c r="Y139" s="235"/>
      <c r="Z139" s="235"/>
      <c r="AA139" s="235"/>
      <c r="AB139" s="235"/>
      <c r="AC139" s="235"/>
      <c r="AD139" s="235"/>
      <c r="AE139" s="235"/>
      <c r="AF139" s="235"/>
      <c r="AG139" s="235"/>
      <c r="AH139" s="235"/>
      <c r="AI139" s="235"/>
      <c r="AJ139" s="235"/>
      <c r="AK139" s="235"/>
      <c r="AL139" s="235"/>
      <c r="AM139" s="235"/>
      <c r="AN139" s="235"/>
      <c r="AO139" s="205"/>
      <c r="AP139" s="198"/>
      <c r="AQ139" s="233"/>
      <c r="AR139" s="244"/>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row>
    <row r="140" spans="1:73" ht="15.75" customHeight="1" x14ac:dyDescent="0.25">
      <c r="A140" s="234"/>
      <c r="B140" s="235"/>
      <c r="C140" s="235"/>
      <c r="D140" s="235"/>
      <c r="E140" s="235"/>
      <c r="F140" s="235"/>
      <c r="G140" s="235"/>
      <c r="H140" s="235"/>
      <c r="I140" s="235"/>
      <c r="J140" s="235"/>
      <c r="K140" s="235"/>
      <c r="L140" s="236"/>
      <c r="M140" s="235"/>
      <c r="N140" s="235"/>
      <c r="O140" s="235"/>
      <c r="P140" s="235"/>
      <c r="Q140" s="235"/>
      <c r="R140" s="235"/>
      <c r="S140" s="235"/>
      <c r="T140" s="235"/>
      <c r="U140" s="235"/>
      <c r="V140" s="236"/>
      <c r="W140" s="235"/>
      <c r="X140" s="235"/>
      <c r="Y140" s="235"/>
      <c r="Z140" s="235"/>
      <c r="AA140" s="235"/>
      <c r="AB140" s="235"/>
      <c r="AC140" s="235"/>
      <c r="AD140" s="235"/>
      <c r="AE140" s="235"/>
      <c r="AF140" s="235"/>
      <c r="AG140" s="235"/>
      <c r="AH140" s="235"/>
      <c r="AI140" s="235"/>
      <c r="AJ140" s="235"/>
      <c r="AK140" s="235"/>
      <c r="AL140" s="235"/>
      <c r="AM140" s="235"/>
      <c r="AN140" s="235"/>
      <c r="AO140" s="205"/>
      <c r="AP140" s="198"/>
      <c r="AQ140" s="233"/>
      <c r="AR140" s="244"/>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row>
    <row r="141" spans="1:73" ht="15.75" customHeight="1" x14ac:dyDescent="0.25">
      <c r="A141" s="234"/>
      <c r="B141" s="235"/>
      <c r="C141" s="235"/>
      <c r="D141" s="235"/>
      <c r="E141" s="235"/>
      <c r="F141" s="235"/>
      <c r="G141" s="235"/>
      <c r="H141" s="235"/>
      <c r="I141" s="235"/>
      <c r="J141" s="235"/>
      <c r="K141" s="235"/>
      <c r="L141" s="236"/>
      <c r="M141" s="235"/>
      <c r="N141" s="235"/>
      <c r="O141" s="235"/>
      <c r="P141" s="235"/>
      <c r="Q141" s="235"/>
      <c r="R141" s="235"/>
      <c r="S141" s="235"/>
      <c r="T141" s="235"/>
      <c r="U141" s="235"/>
      <c r="V141" s="236"/>
      <c r="W141" s="235"/>
      <c r="X141" s="235"/>
      <c r="Y141" s="235"/>
      <c r="Z141" s="235"/>
      <c r="AA141" s="235"/>
      <c r="AB141" s="235"/>
      <c r="AC141" s="235"/>
      <c r="AD141" s="235"/>
      <c r="AE141" s="235"/>
      <c r="AF141" s="235"/>
      <c r="AG141" s="235"/>
      <c r="AH141" s="235"/>
      <c r="AI141" s="235"/>
      <c r="AJ141" s="235"/>
      <c r="AK141" s="235"/>
      <c r="AL141" s="235"/>
      <c r="AM141" s="235"/>
      <c r="AN141" s="235"/>
      <c r="AO141" s="205"/>
      <c r="AP141" s="198"/>
      <c r="AQ141" s="233"/>
      <c r="AR141" s="244"/>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row>
    <row r="142" spans="1:73" ht="15.75" customHeight="1" x14ac:dyDescent="0.25">
      <c r="A142" s="234"/>
      <c r="B142" s="235"/>
      <c r="C142" s="235"/>
      <c r="D142" s="235"/>
      <c r="E142" s="235"/>
      <c r="F142" s="235"/>
      <c r="G142" s="235"/>
      <c r="H142" s="235"/>
      <c r="I142" s="235"/>
      <c r="J142" s="235"/>
      <c r="K142" s="235"/>
      <c r="L142" s="236"/>
      <c r="M142" s="235"/>
      <c r="N142" s="235"/>
      <c r="O142" s="235"/>
      <c r="P142" s="235"/>
      <c r="Q142" s="235"/>
      <c r="R142" s="235"/>
      <c r="S142" s="235"/>
      <c r="T142" s="235"/>
      <c r="U142" s="235"/>
      <c r="V142" s="236"/>
      <c r="W142" s="235"/>
      <c r="X142" s="235"/>
      <c r="Y142" s="235"/>
      <c r="Z142" s="235"/>
      <c r="AA142" s="235"/>
      <c r="AB142" s="235"/>
      <c r="AC142" s="235"/>
      <c r="AD142" s="235"/>
      <c r="AE142" s="235"/>
      <c r="AF142" s="235"/>
      <c r="AG142" s="235"/>
      <c r="AH142" s="235"/>
      <c r="AI142" s="235"/>
      <c r="AJ142" s="235"/>
      <c r="AK142" s="235"/>
      <c r="AL142" s="235"/>
      <c r="AM142" s="235"/>
      <c r="AN142" s="235"/>
      <c r="AO142" s="205"/>
      <c r="AP142" s="198"/>
      <c r="AQ142" s="233"/>
      <c r="AR142" s="244"/>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row>
    <row r="143" spans="1:73" ht="15.75" customHeight="1" x14ac:dyDescent="0.25">
      <c r="A143" s="234"/>
      <c r="B143" s="235"/>
      <c r="C143" s="235"/>
      <c r="D143" s="235"/>
      <c r="E143" s="235"/>
      <c r="F143" s="235"/>
      <c r="G143" s="235"/>
      <c r="H143" s="235"/>
      <c r="I143" s="235"/>
      <c r="J143" s="235"/>
      <c r="K143" s="235"/>
      <c r="L143" s="236"/>
      <c r="M143" s="235"/>
      <c r="N143" s="235"/>
      <c r="O143" s="235"/>
      <c r="P143" s="235"/>
      <c r="Q143" s="235"/>
      <c r="R143" s="235"/>
      <c r="S143" s="235"/>
      <c r="T143" s="235"/>
      <c r="U143" s="235"/>
      <c r="V143" s="236"/>
      <c r="W143" s="235"/>
      <c r="X143" s="235"/>
      <c r="Y143" s="235"/>
      <c r="Z143" s="235"/>
      <c r="AA143" s="235"/>
      <c r="AB143" s="235"/>
      <c r="AC143" s="235"/>
      <c r="AD143" s="235"/>
      <c r="AE143" s="235"/>
      <c r="AF143" s="235"/>
      <c r="AG143" s="235"/>
      <c r="AH143" s="235"/>
      <c r="AI143" s="235"/>
      <c r="AJ143" s="235"/>
      <c r="AK143" s="235"/>
      <c r="AL143" s="235"/>
      <c r="AM143" s="235"/>
      <c r="AN143" s="235"/>
      <c r="AO143" s="205"/>
      <c r="AP143" s="198"/>
      <c r="AQ143" s="233"/>
      <c r="AR143" s="244"/>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row>
    <row r="144" spans="1:73" ht="15.75" customHeight="1" x14ac:dyDescent="0.25">
      <c r="A144" s="234"/>
      <c r="B144" s="235"/>
      <c r="C144" s="235"/>
      <c r="D144" s="235"/>
      <c r="E144" s="235"/>
      <c r="F144" s="235"/>
      <c r="G144" s="235"/>
      <c r="H144" s="235"/>
      <c r="I144" s="235"/>
      <c r="J144" s="235"/>
      <c r="K144" s="235"/>
      <c r="L144" s="236"/>
      <c r="M144" s="235"/>
      <c r="N144" s="235"/>
      <c r="O144" s="235"/>
      <c r="P144" s="235"/>
      <c r="Q144" s="235"/>
      <c r="R144" s="235"/>
      <c r="S144" s="235"/>
      <c r="T144" s="235"/>
      <c r="U144" s="235"/>
      <c r="V144" s="236"/>
      <c r="W144" s="235"/>
      <c r="X144" s="235"/>
      <c r="Y144" s="235"/>
      <c r="Z144" s="235"/>
      <c r="AA144" s="235"/>
      <c r="AB144" s="235"/>
      <c r="AC144" s="235"/>
      <c r="AD144" s="235"/>
      <c r="AE144" s="235"/>
      <c r="AF144" s="235"/>
      <c r="AG144" s="235"/>
      <c r="AH144" s="235"/>
      <c r="AI144" s="235"/>
      <c r="AJ144" s="235"/>
      <c r="AK144" s="235"/>
      <c r="AL144" s="235"/>
      <c r="AM144" s="235"/>
      <c r="AN144" s="235"/>
      <c r="AO144" s="205"/>
      <c r="AP144" s="198"/>
      <c r="AQ144" s="233"/>
      <c r="AR144" s="244"/>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row>
    <row r="145" spans="1:73" ht="15.75" customHeight="1" x14ac:dyDescent="0.25">
      <c r="A145" s="234"/>
      <c r="B145" s="235"/>
      <c r="C145" s="235"/>
      <c r="D145" s="235"/>
      <c r="E145" s="235"/>
      <c r="F145" s="235"/>
      <c r="G145" s="235"/>
      <c r="H145" s="235"/>
      <c r="I145" s="235"/>
      <c r="J145" s="235"/>
      <c r="K145" s="235"/>
      <c r="L145" s="236"/>
      <c r="M145" s="235"/>
      <c r="N145" s="235"/>
      <c r="O145" s="235"/>
      <c r="P145" s="235"/>
      <c r="Q145" s="235"/>
      <c r="R145" s="235"/>
      <c r="S145" s="235"/>
      <c r="T145" s="235"/>
      <c r="U145" s="235"/>
      <c r="V145" s="236"/>
      <c r="W145" s="235"/>
      <c r="X145" s="235"/>
      <c r="Y145" s="235"/>
      <c r="Z145" s="235"/>
      <c r="AA145" s="235"/>
      <c r="AB145" s="235"/>
      <c r="AC145" s="235"/>
      <c r="AD145" s="235"/>
      <c r="AE145" s="235"/>
      <c r="AF145" s="235"/>
      <c r="AG145" s="235"/>
      <c r="AH145" s="235"/>
      <c r="AI145" s="235"/>
      <c r="AJ145" s="235"/>
      <c r="AK145" s="235"/>
      <c r="AL145" s="235"/>
      <c r="AM145" s="235"/>
      <c r="AN145" s="235"/>
      <c r="AO145" s="205"/>
      <c r="AP145" s="198"/>
      <c r="AQ145" s="233"/>
      <c r="AR145" s="244"/>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row>
    <row r="146" spans="1:73" ht="15.75" customHeight="1" x14ac:dyDescent="0.25">
      <c r="A146" s="234"/>
      <c r="B146" s="235"/>
      <c r="C146" s="235"/>
      <c r="D146" s="235"/>
      <c r="E146" s="235"/>
      <c r="F146" s="235"/>
      <c r="G146" s="235"/>
      <c r="H146" s="235"/>
      <c r="I146" s="235"/>
      <c r="J146" s="235"/>
      <c r="K146" s="235"/>
      <c r="L146" s="236"/>
      <c r="M146" s="235"/>
      <c r="N146" s="235"/>
      <c r="O146" s="235"/>
      <c r="P146" s="235"/>
      <c r="Q146" s="235"/>
      <c r="R146" s="235"/>
      <c r="S146" s="235"/>
      <c r="T146" s="235"/>
      <c r="U146" s="235"/>
      <c r="V146" s="236"/>
      <c r="W146" s="235"/>
      <c r="X146" s="235"/>
      <c r="Y146" s="235"/>
      <c r="Z146" s="235"/>
      <c r="AA146" s="235"/>
      <c r="AB146" s="235"/>
      <c r="AC146" s="235"/>
      <c r="AD146" s="235"/>
      <c r="AE146" s="235"/>
      <c r="AF146" s="235"/>
      <c r="AG146" s="235"/>
      <c r="AH146" s="235"/>
      <c r="AI146" s="235"/>
      <c r="AJ146" s="235"/>
      <c r="AK146" s="235"/>
      <c r="AL146" s="235"/>
      <c r="AM146" s="235"/>
      <c r="AN146" s="235"/>
      <c r="AO146" s="205"/>
      <c r="AP146" s="198"/>
      <c r="AQ146" s="233"/>
      <c r="AR146" s="244"/>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row>
    <row r="147" spans="1:73" ht="15.75" customHeight="1" x14ac:dyDescent="0.25">
      <c r="A147" s="234"/>
      <c r="B147" s="235"/>
      <c r="C147" s="235"/>
      <c r="D147" s="235"/>
      <c r="E147" s="235"/>
      <c r="F147" s="235"/>
      <c r="G147" s="235"/>
      <c r="H147" s="235"/>
      <c r="I147" s="235"/>
      <c r="J147" s="235"/>
      <c r="K147" s="235"/>
      <c r="L147" s="236"/>
      <c r="M147" s="235"/>
      <c r="N147" s="235"/>
      <c r="O147" s="235"/>
      <c r="P147" s="235"/>
      <c r="Q147" s="235"/>
      <c r="R147" s="235"/>
      <c r="S147" s="235"/>
      <c r="T147" s="235"/>
      <c r="U147" s="235"/>
      <c r="V147" s="236"/>
      <c r="W147" s="235"/>
      <c r="X147" s="235"/>
      <c r="Y147" s="235"/>
      <c r="Z147" s="235"/>
      <c r="AA147" s="235"/>
      <c r="AB147" s="235"/>
      <c r="AC147" s="235"/>
      <c r="AD147" s="235"/>
      <c r="AE147" s="235"/>
      <c r="AF147" s="235"/>
      <c r="AG147" s="235"/>
      <c r="AH147" s="235"/>
      <c r="AI147" s="235"/>
      <c r="AJ147" s="235"/>
      <c r="AK147" s="235"/>
      <c r="AL147" s="235"/>
      <c r="AM147" s="235"/>
      <c r="AN147" s="235"/>
      <c r="AO147" s="205"/>
      <c r="AP147" s="198"/>
      <c r="AQ147" s="233"/>
      <c r="AR147" s="244"/>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row>
    <row r="148" spans="1:73" ht="15.75" customHeight="1" x14ac:dyDescent="0.25">
      <c r="A148" s="234"/>
      <c r="B148" s="235"/>
      <c r="C148" s="235"/>
      <c r="D148" s="235"/>
      <c r="E148" s="235"/>
      <c r="F148" s="235"/>
      <c r="G148" s="235"/>
      <c r="H148" s="235"/>
      <c r="I148" s="235"/>
      <c r="J148" s="235"/>
      <c r="K148" s="235"/>
      <c r="L148" s="236"/>
      <c r="M148" s="235"/>
      <c r="N148" s="235"/>
      <c r="O148" s="235"/>
      <c r="P148" s="235"/>
      <c r="Q148" s="235"/>
      <c r="R148" s="235"/>
      <c r="S148" s="235"/>
      <c r="T148" s="235"/>
      <c r="U148" s="235"/>
      <c r="V148" s="236"/>
      <c r="W148" s="235"/>
      <c r="X148" s="235"/>
      <c r="Y148" s="235"/>
      <c r="Z148" s="235"/>
      <c r="AA148" s="235"/>
      <c r="AB148" s="235"/>
      <c r="AC148" s="235"/>
      <c r="AD148" s="235"/>
      <c r="AE148" s="235"/>
      <c r="AF148" s="235"/>
      <c r="AG148" s="235"/>
      <c r="AH148" s="235"/>
      <c r="AI148" s="235"/>
      <c r="AJ148" s="235"/>
      <c r="AK148" s="235"/>
      <c r="AL148" s="235"/>
      <c r="AM148" s="235"/>
      <c r="AN148" s="235"/>
      <c r="AO148" s="205"/>
      <c r="AP148" s="198"/>
      <c r="AQ148" s="233"/>
      <c r="AR148" s="244"/>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row>
    <row r="149" spans="1:73" ht="15.75" customHeight="1" x14ac:dyDescent="0.25">
      <c r="A149" s="234"/>
      <c r="B149" s="235"/>
      <c r="C149" s="235"/>
      <c r="D149" s="235"/>
      <c r="E149" s="235"/>
      <c r="F149" s="235"/>
      <c r="G149" s="235"/>
      <c r="H149" s="235"/>
      <c r="I149" s="235"/>
      <c r="J149" s="235"/>
      <c r="K149" s="235"/>
      <c r="L149" s="236"/>
      <c r="M149" s="235"/>
      <c r="N149" s="235"/>
      <c r="O149" s="235"/>
      <c r="P149" s="235"/>
      <c r="Q149" s="235"/>
      <c r="R149" s="235"/>
      <c r="S149" s="235"/>
      <c r="T149" s="235"/>
      <c r="U149" s="235"/>
      <c r="V149" s="236"/>
      <c r="W149" s="235"/>
      <c r="X149" s="235"/>
      <c r="Y149" s="235"/>
      <c r="Z149" s="235"/>
      <c r="AA149" s="235"/>
      <c r="AB149" s="235"/>
      <c r="AC149" s="235"/>
      <c r="AD149" s="235"/>
      <c r="AE149" s="235"/>
      <c r="AF149" s="235"/>
      <c r="AG149" s="235"/>
      <c r="AH149" s="235"/>
      <c r="AI149" s="235"/>
      <c r="AJ149" s="235"/>
      <c r="AK149" s="235"/>
      <c r="AL149" s="235"/>
      <c r="AM149" s="235"/>
      <c r="AN149" s="235"/>
      <c r="AO149" s="205"/>
      <c r="AP149" s="198"/>
      <c r="AQ149" s="233"/>
      <c r="AR149" s="244"/>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row>
    <row r="150" spans="1:73" ht="15.75" customHeight="1" x14ac:dyDescent="0.25">
      <c r="A150" s="234"/>
      <c r="B150" s="235"/>
      <c r="C150" s="235"/>
      <c r="D150" s="235"/>
      <c r="E150" s="235"/>
      <c r="F150" s="235"/>
      <c r="G150" s="235"/>
      <c r="H150" s="235"/>
      <c r="I150" s="235"/>
      <c r="J150" s="235"/>
      <c r="K150" s="235"/>
      <c r="L150" s="236"/>
      <c r="M150" s="235"/>
      <c r="N150" s="235"/>
      <c r="O150" s="235"/>
      <c r="P150" s="235"/>
      <c r="Q150" s="235"/>
      <c r="R150" s="235"/>
      <c r="S150" s="235"/>
      <c r="T150" s="235"/>
      <c r="U150" s="235"/>
      <c r="V150" s="236"/>
      <c r="W150" s="235"/>
      <c r="X150" s="235"/>
      <c r="Y150" s="235"/>
      <c r="Z150" s="235"/>
      <c r="AA150" s="235"/>
      <c r="AB150" s="235"/>
      <c r="AC150" s="235"/>
      <c r="AD150" s="235"/>
      <c r="AE150" s="235"/>
      <c r="AF150" s="235"/>
      <c r="AG150" s="235"/>
      <c r="AH150" s="235"/>
      <c r="AI150" s="235"/>
      <c r="AJ150" s="235"/>
      <c r="AK150" s="235"/>
      <c r="AL150" s="235"/>
      <c r="AM150" s="235"/>
      <c r="AN150" s="235"/>
      <c r="AO150" s="205"/>
      <c r="AP150" s="198"/>
      <c r="AQ150" s="233"/>
      <c r="AR150" s="244"/>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row>
    <row r="151" spans="1:73" ht="15.75" customHeight="1" x14ac:dyDescent="0.25">
      <c r="A151" s="234"/>
      <c r="B151" s="235"/>
      <c r="C151" s="235"/>
      <c r="D151" s="235"/>
      <c r="E151" s="235"/>
      <c r="F151" s="235"/>
      <c r="G151" s="235"/>
      <c r="H151" s="235"/>
      <c r="I151" s="235"/>
      <c r="J151" s="235"/>
      <c r="K151" s="235"/>
      <c r="L151" s="236"/>
      <c r="M151" s="235"/>
      <c r="N151" s="235"/>
      <c r="O151" s="235"/>
      <c r="P151" s="235"/>
      <c r="Q151" s="235"/>
      <c r="R151" s="235"/>
      <c r="S151" s="235"/>
      <c r="T151" s="235"/>
      <c r="U151" s="235"/>
      <c r="V151" s="236"/>
      <c r="W151" s="235"/>
      <c r="X151" s="235"/>
      <c r="Y151" s="235"/>
      <c r="Z151" s="235"/>
      <c r="AA151" s="235"/>
      <c r="AB151" s="235"/>
      <c r="AC151" s="235"/>
      <c r="AD151" s="235"/>
      <c r="AE151" s="235"/>
      <c r="AF151" s="235"/>
      <c r="AG151" s="235"/>
      <c r="AH151" s="235"/>
      <c r="AI151" s="235"/>
      <c r="AJ151" s="235"/>
      <c r="AK151" s="235"/>
      <c r="AL151" s="235"/>
      <c r="AM151" s="235"/>
      <c r="AN151" s="235"/>
      <c r="AO151" s="205"/>
      <c r="AP151" s="198"/>
      <c r="AQ151" s="233"/>
      <c r="AR151" s="244"/>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row>
    <row r="152" spans="1:73" ht="15.75" customHeight="1" x14ac:dyDescent="0.25">
      <c r="A152" s="234"/>
      <c r="B152" s="235"/>
      <c r="C152" s="235"/>
      <c r="D152" s="235"/>
      <c r="E152" s="235"/>
      <c r="F152" s="235"/>
      <c r="G152" s="235"/>
      <c r="H152" s="235"/>
      <c r="I152" s="235"/>
      <c r="J152" s="235"/>
      <c r="K152" s="235"/>
      <c r="L152" s="236"/>
      <c r="M152" s="235"/>
      <c r="N152" s="235"/>
      <c r="O152" s="235"/>
      <c r="P152" s="235"/>
      <c r="Q152" s="235"/>
      <c r="R152" s="235"/>
      <c r="S152" s="235"/>
      <c r="T152" s="235"/>
      <c r="U152" s="235"/>
      <c r="V152" s="236"/>
      <c r="W152" s="235"/>
      <c r="X152" s="235"/>
      <c r="Y152" s="235"/>
      <c r="Z152" s="235"/>
      <c r="AA152" s="235"/>
      <c r="AB152" s="235"/>
      <c r="AC152" s="235"/>
      <c r="AD152" s="235"/>
      <c r="AE152" s="235"/>
      <c r="AF152" s="235"/>
      <c r="AG152" s="235"/>
      <c r="AH152" s="235"/>
      <c r="AI152" s="235"/>
      <c r="AJ152" s="235"/>
      <c r="AK152" s="235"/>
      <c r="AL152" s="235"/>
      <c r="AM152" s="235"/>
      <c r="AN152" s="235"/>
      <c r="AO152" s="205"/>
      <c r="AP152" s="198"/>
      <c r="AQ152" s="233"/>
      <c r="AR152" s="244"/>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row>
    <row r="153" spans="1:73" ht="15.75" customHeight="1" x14ac:dyDescent="0.25">
      <c r="A153" s="234"/>
      <c r="B153" s="235"/>
      <c r="C153" s="235"/>
      <c r="D153" s="235"/>
      <c r="E153" s="235"/>
      <c r="F153" s="235"/>
      <c r="G153" s="235"/>
      <c r="H153" s="235"/>
      <c r="I153" s="235"/>
      <c r="J153" s="235"/>
      <c r="K153" s="235"/>
      <c r="L153" s="236"/>
      <c r="M153" s="235"/>
      <c r="N153" s="235"/>
      <c r="O153" s="235"/>
      <c r="P153" s="235"/>
      <c r="Q153" s="235"/>
      <c r="R153" s="235"/>
      <c r="S153" s="235"/>
      <c r="T153" s="235"/>
      <c r="U153" s="235"/>
      <c r="V153" s="236"/>
      <c r="W153" s="235"/>
      <c r="X153" s="235"/>
      <c r="Y153" s="235"/>
      <c r="Z153" s="235"/>
      <c r="AA153" s="235"/>
      <c r="AB153" s="235"/>
      <c r="AC153" s="235"/>
      <c r="AD153" s="235"/>
      <c r="AE153" s="235"/>
      <c r="AF153" s="235"/>
      <c r="AG153" s="235"/>
      <c r="AH153" s="235"/>
      <c r="AI153" s="235"/>
      <c r="AJ153" s="235"/>
      <c r="AK153" s="235"/>
      <c r="AL153" s="235"/>
      <c r="AM153" s="235"/>
      <c r="AN153" s="235"/>
      <c r="AO153" s="205"/>
      <c r="AP153" s="198"/>
      <c r="AQ153" s="233"/>
      <c r="AR153" s="244"/>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row>
    <row r="154" spans="1:73" ht="15.75" customHeight="1" x14ac:dyDescent="0.25">
      <c r="A154" s="234"/>
      <c r="B154" s="235"/>
      <c r="C154" s="235"/>
      <c r="D154" s="235"/>
      <c r="E154" s="235"/>
      <c r="F154" s="235"/>
      <c r="G154" s="235"/>
      <c r="H154" s="235"/>
      <c r="I154" s="235"/>
      <c r="J154" s="235"/>
      <c r="K154" s="235"/>
      <c r="L154" s="236"/>
      <c r="M154" s="235"/>
      <c r="N154" s="235"/>
      <c r="O154" s="235"/>
      <c r="P154" s="235"/>
      <c r="Q154" s="235"/>
      <c r="R154" s="235"/>
      <c r="S154" s="235"/>
      <c r="T154" s="235"/>
      <c r="U154" s="235"/>
      <c r="V154" s="236"/>
      <c r="W154" s="235"/>
      <c r="X154" s="235"/>
      <c r="Y154" s="235"/>
      <c r="Z154" s="235"/>
      <c r="AA154" s="235"/>
      <c r="AB154" s="235"/>
      <c r="AC154" s="235"/>
      <c r="AD154" s="235"/>
      <c r="AE154" s="235"/>
      <c r="AF154" s="235"/>
      <c r="AG154" s="235"/>
      <c r="AH154" s="235"/>
      <c r="AI154" s="235"/>
      <c r="AJ154" s="235"/>
      <c r="AK154" s="235"/>
      <c r="AL154" s="235"/>
      <c r="AM154" s="235"/>
      <c r="AN154" s="235"/>
      <c r="AO154" s="205"/>
      <c r="AP154" s="198"/>
      <c r="AQ154" s="233"/>
      <c r="AR154" s="244"/>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row>
    <row r="155" spans="1:73" ht="15.75" customHeight="1" x14ac:dyDescent="0.25">
      <c r="A155" s="234"/>
      <c r="B155" s="235"/>
      <c r="C155" s="235"/>
      <c r="D155" s="235"/>
      <c r="E155" s="235"/>
      <c r="F155" s="235"/>
      <c r="G155" s="235"/>
      <c r="H155" s="235"/>
      <c r="I155" s="235"/>
      <c r="J155" s="235"/>
      <c r="K155" s="235"/>
      <c r="L155" s="236"/>
      <c r="M155" s="235"/>
      <c r="N155" s="235"/>
      <c r="O155" s="235"/>
      <c r="P155" s="235"/>
      <c r="Q155" s="235"/>
      <c r="R155" s="235"/>
      <c r="S155" s="235"/>
      <c r="T155" s="235"/>
      <c r="U155" s="235"/>
      <c r="V155" s="236"/>
      <c r="W155" s="235"/>
      <c r="X155" s="235"/>
      <c r="Y155" s="235"/>
      <c r="Z155" s="235"/>
      <c r="AA155" s="235"/>
      <c r="AB155" s="235"/>
      <c r="AC155" s="235"/>
      <c r="AD155" s="235"/>
      <c r="AE155" s="235"/>
      <c r="AF155" s="235"/>
      <c r="AG155" s="235"/>
      <c r="AH155" s="235"/>
      <c r="AI155" s="235"/>
      <c r="AJ155" s="235"/>
      <c r="AK155" s="235"/>
      <c r="AL155" s="235"/>
      <c r="AM155" s="235"/>
      <c r="AN155" s="235"/>
      <c r="AO155" s="205"/>
      <c r="AP155" s="198"/>
      <c r="AQ155" s="233"/>
      <c r="AR155" s="244"/>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row>
    <row r="156" spans="1:73" ht="15.75" customHeight="1" x14ac:dyDescent="0.25">
      <c r="A156" s="234"/>
      <c r="B156" s="235"/>
      <c r="C156" s="235"/>
      <c r="D156" s="235"/>
      <c r="E156" s="235"/>
      <c r="F156" s="235"/>
      <c r="G156" s="235"/>
      <c r="H156" s="235"/>
      <c r="I156" s="235"/>
      <c r="J156" s="235"/>
      <c r="K156" s="235"/>
      <c r="L156" s="236"/>
      <c r="M156" s="235"/>
      <c r="N156" s="235"/>
      <c r="O156" s="235"/>
      <c r="P156" s="235"/>
      <c r="Q156" s="235"/>
      <c r="R156" s="235"/>
      <c r="S156" s="235"/>
      <c r="T156" s="235"/>
      <c r="U156" s="235"/>
      <c r="V156" s="236"/>
      <c r="W156" s="235"/>
      <c r="X156" s="235"/>
      <c r="Y156" s="235"/>
      <c r="Z156" s="235"/>
      <c r="AA156" s="235"/>
      <c r="AB156" s="235"/>
      <c r="AC156" s="235"/>
      <c r="AD156" s="235"/>
      <c r="AE156" s="235"/>
      <c r="AF156" s="235"/>
      <c r="AG156" s="235"/>
      <c r="AH156" s="235"/>
      <c r="AI156" s="235"/>
      <c r="AJ156" s="235"/>
      <c r="AK156" s="235"/>
      <c r="AL156" s="235"/>
      <c r="AM156" s="235"/>
      <c r="AN156" s="235"/>
      <c r="AO156" s="205"/>
      <c r="AP156" s="198"/>
      <c r="AQ156" s="233"/>
      <c r="AR156" s="244"/>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row>
    <row r="157" spans="1:73" ht="15.75" customHeight="1" x14ac:dyDescent="0.25">
      <c r="A157" s="234"/>
      <c r="B157" s="235"/>
      <c r="C157" s="235"/>
      <c r="D157" s="235"/>
      <c r="E157" s="235"/>
      <c r="F157" s="235"/>
      <c r="G157" s="235"/>
      <c r="H157" s="235"/>
      <c r="I157" s="235"/>
      <c r="J157" s="235"/>
      <c r="K157" s="235"/>
      <c r="L157" s="236"/>
      <c r="M157" s="235"/>
      <c r="N157" s="235"/>
      <c r="O157" s="235"/>
      <c r="P157" s="235"/>
      <c r="Q157" s="235"/>
      <c r="R157" s="235"/>
      <c r="S157" s="235"/>
      <c r="T157" s="235"/>
      <c r="U157" s="235"/>
      <c r="V157" s="236"/>
      <c r="W157" s="235"/>
      <c r="X157" s="235"/>
      <c r="Y157" s="235"/>
      <c r="Z157" s="235"/>
      <c r="AA157" s="235"/>
      <c r="AB157" s="235"/>
      <c r="AC157" s="235"/>
      <c r="AD157" s="235"/>
      <c r="AE157" s="235"/>
      <c r="AF157" s="235"/>
      <c r="AG157" s="235"/>
      <c r="AH157" s="235"/>
      <c r="AI157" s="235"/>
      <c r="AJ157" s="235"/>
      <c r="AK157" s="235"/>
      <c r="AL157" s="235"/>
      <c r="AM157" s="235"/>
      <c r="AN157" s="235"/>
      <c r="AO157" s="205"/>
      <c r="AP157" s="198"/>
      <c r="AQ157" s="233"/>
      <c r="AR157" s="244"/>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row>
    <row r="158" spans="1:73" ht="15.75" customHeight="1" x14ac:dyDescent="0.25">
      <c r="A158" s="234"/>
      <c r="B158" s="235"/>
      <c r="C158" s="235"/>
      <c r="D158" s="235"/>
      <c r="E158" s="235"/>
      <c r="F158" s="235"/>
      <c r="G158" s="235"/>
      <c r="H158" s="235"/>
      <c r="I158" s="235"/>
      <c r="J158" s="235"/>
      <c r="K158" s="235"/>
      <c r="L158" s="236"/>
      <c r="M158" s="235"/>
      <c r="N158" s="235"/>
      <c r="O158" s="235"/>
      <c r="P158" s="235"/>
      <c r="Q158" s="235"/>
      <c r="R158" s="235"/>
      <c r="S158" s="235"/>
      <c r="T158" s="235"/>
      <c r="U158" s="235"/>
      <c r="V158" s="236"/>
      <c r="W158" s="235"/>
      <c r="X158" s="235"/>
      <c r="Y158" s="235"/>
      <c r="Z158" s="235"/>
      <c r="AA158" s="235"/>
      <c r="AB158" s="235"/>
      <c r="AC158" s="235"/>
      <c r="AD158" s="235"/>
      <c r="AE158" s="235"/>
      <c r="AF158" s="235"/>
      <c r="AG158" s="235"/>
      <c r="AH158" s="235"/>
      <c r="AI158" s="235"/>
      <c r="AJ158" s="235"/>
      <c r="AK158" s="235"/>
      <c r="AL158" s="235"/>
      <c r="AM158" s="235"/>
      <c r="AN158" s="235"/>
      <c r="AO158" s="205"/>
      <c r="AP158" s="198"/>
      <c r="AQ158" s="233"/>
      <c r="AR158" s="244"/>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row>
    <row r="159" spans="1:73" ht="15.75" customHeight="1" x14ac:dyDescent="0.25">
      <c r="A159" s="234"/>
      <c r="B159" s="235"/>
      <c r="C159" s="235"/>
      <c r="D159" s="235"/>
      <c r="E159" s="235"/>
      <c r="F159" s="235"/>
      <c r="G159" s="235"/>
      <c r="H159" s="235"/>
      <c r="I159" s="235"/>
      <c r="J159" s="235"/>
      <c r="K159" s="235"/>
      <c r="L159" s="236"/>
      <c r="M159" s="235"/>
      <c r="N159" s="235"/>
      <c r="O159" s="235"/>
      <c r="P159" s="235"/>
      <c r="Q159" s="235"/>
      <c r="R159" s="235"/>
      <c r="S159" s="235"/>
      <c r="T159" s="235"/>
      <c r="U159" s="235"/>
      <c r="V159" s="236"/>
      <c r="W159" s="235"/>
      <c r="X159" s="235"/>
      <c r="Y159" s="235"/>
      <c r="Z159" s="235"/>
      <c r="AA159" s="235"/>
      <c r="AB159" s="235"/>
      <c r="AC159" s="235"/>
      <c r="AD159" s="235"/>
      <c r="AE159" s="235"/>
      <c r="AF159" s="235"/>
      <c r="AG159" s="235"/>
      <c r="AH159" s="235"/>
      <c r="AI159" s="235"/>
      <c r="AJ159" s="235"/>
      <c r="AK159" s="235"/>
      <c r="AL159" s="235"/>
      <c r="AM159" s="235"/>
      <c r="AN159" s="235"/>
      <c r="AO159" s="205"/>
      <c r="AP159" s="198"/>
      <c r="AQ159" s="233"/>
      <c r="AR159" s="244"/>
      <c r="AS159" s="198"/>
      <c r="AT159" s="198"/>
      <c r="AU159" s="198"/>
      <c r="AV159" s="198"/>
      <c r="AW159" s="198"/>
      <c r="AX159" s="198"/>
      <c r="AY159" s="198"/>
      <c r="AZ159" s="198"/>
      <c r="BA159" s="198"/>
      <c r="BB159" s="198"/>
      <c r="BC159" s="198"/>
      <c r="BD159" s="198"/>
      <c r="BE159" s="198"/>
      <c r="BF159" s="198"/>
      <c r="BG159" s="198"/>
      <c r="BH159" s="198"/>
      <c r="BI159" s="198"/>
      <c r="BJ159" s="198"/>
      <c r="BK159" s="198"/>
      <c r="BL159" s="198"/>
      <c r="BM159" s="198"/>
      <c r="BN159" s="198"/>
      <c r="BO159" s="198"/>
      <c r="BP159" s="198"/>
      <c r="BQ159" s="198"/>
      <c r="BR159" s="198"/>
      <c r="BS159" s="198"/>
      <c r="BT159" s="198"/>
      <c r="BU159" s="198"/>
    </row>
    <row r="160" spans="1:73" ht="15.75" customHeight="1" x14ac:dyDescent="0.25">
      <c r="A160" s="234"/>
      <c r="B160" s="235"/>
      <c r="C160" s="235"/>
      <c r="D160" s="235"/>
      <c r="E160" s="235"/>
      <c r="F160" s="235"/>
      <c r="G160" s="235"/>
      <c r="H160" s="235"/>
      <c r="I160" s="235"/>
      <c r="J160" s="235"/>
      <c r="K160" s="235"/>
      <c r="L160" s="236"/>
      <c r="M160" s="235"/>
      <c r="N160" s="235"/>
      <c r="O160" s="235"/>
      <c r="P160" s="235"/>
      <c r="Q160" s="235"/>
      <c r="R160" s="235"/>
      <c r="S160" s="235"/>
      <c r="T160" s="235"/>
      <c r="U160" s="235"/>
      <c r="V160" s="236"/>
      <c r="W160" s="235"/>
      <c r="X160" s="235"/>
      <c r="Y160" s="235"/>
      <c r="Z160" s="235"/>
      <c r="AA160" s="235"/>
      <c r="AB160" s="235"/>
      <c r="AC160" s="235"/>
      <c r="AD160" s="235"/>
      <c r="AE160" s="235"/>
      <c r="AF160" s="235"/>
      <c r="AG160" s="235"/>
      <c r="AH160" s="235"/>
      <c r="AI160" s="235"/>
      <c r="AJ160" s="235"/>
      <c r="AK160" s="235"/>
      <c r="AL160" s="235"/>
      <c r="AM160" s="235"/>
      <c r="AN160" s="235"/>
      <c r="AO160" s="205"/>
      <c r="AP160" s="198"/>
      <c r="AQ160" s="233"/>
      <c r="AR160" s="244"/>
      <c r="AS160" s="198"/>
      <c r="AT160" s="198"/>
      <c r="AU160" s="198"/>
      <c r="AV160" s="198"/>
      <c r="AW160" s="198"/>
      <c r="AX160" s="198"/>
      <c r="AY160" s="198"/>
      <c r="AZ160" s="198"/>
      <c r="BA160" s="198"/>
      <c r="BB160" s="198"/>
      <c r="BC160" s="198"/>
      <c r="BD160" s="198"/>
      <c r="BE160" s="198"/>
      <c r="BF160" s="198"/>
      <c r="BG160" s="198"/>
      <c r="BH160" s="198"/>
      <c r="BI160" s="198"/>
      <c r="BJ160" s="198"/>
      <c r="BK160" s="198"/>
      <c r="BL160" s="198"/>
      <c r="BM160" s="198"/>
      <c r="BN160" s="198"/>
      <c r="BO160" s="198"/>
      <c r="BP160" s="198"/>
      <c r="BQ160" s="198"/>
      <c r="BR160" s="198"/>
      <c r="BS160" s="198"/>
      <c r="BT160" s="198"/>
      <c r="BU160" s="198"/>
    </row>
    <row r="161" spans="1:73" ht="15.75" customHeight="1" x14ac:dyDescent="0.25">
      <c r="A161" s="234"/>
      <c r="B161" s="235"/>
      <c r="C161" s="235"/>
      <c r="D161" s="235"/>
      <c r="E161" s="235"/>
      <c r="F161" s="235"/>
      <c r="G161" s="235"/>
      <c r="H161" s="235"/>
      <c r="I161" s="235"/>
      <c r="J161" s="235"/>
      <c r="K161" s="235"/>
      <c r="L161" s="236"/>
      <c r="M161" s="235"/>
      <c r="N161" s="235"/>
      <c r="O161" s="235"/>
      <c r="P161" s="235"/>
      <c r="Q161" s="235"/>
      <c r="R161" s="235"/>
      <c r="S161" s="235"/>
      <c r="T161" s="235"/>
      <c r="U161" s="235"/>
      <c r="V161" s="236"/>
      <c r="W161" s="235"/>
      <c r="X161" s="235"/>
      <c r="Y161" s="235"/>
      <c r="Z161" s="235"/>
      <c r="AA161" s="235"/>
      <c r="AB161" s="235"/>
      <c r="AC161" s="235"/>
      <c r="AD161" s="235"/>
      <c r="AE161" s="235"/>
      <c r="AF161" s="235"/>
      <c r="AG161" s="235"/>
      <c r="AH161" s="235"/>
      <c r="AI161" s="235"/>
      <c r="AJ161" s="235"/>
      <c r="AK161" s="235"/>
      <c r="AL161" s="235"/>
      <c r="AM161" s="235"/>
      <c r="AN161" s="235"/>
      <c r="AO161" s="205"/>
      <c r="AP161" s="198"/>
      <c r="AQ161" s="233"/>
      <c r="AR161" s="244"/>
      <c r="AS161" s="198"/>
      <c r="AT161" s="198"/>
      <c r="AU161" s="198"/>
      <c r="AV161" s="198"/>
      <c r="AW161" s="198"/>
      <c r="AX161" s="198"/>
      <c r="AY161" s="198"/>
      <c r="AZ161" s="198"/>
      <c r="BA161" s="198"/>
      <c r="BB161" s="198"/>
      <c r="BC161" s="198"/>
      <c r="BD161" s="198"/>
      <c r="BE161" s="198"/>
      <c r="BF161" s="198"/>
      <c r="BG161" s="198"/>
      <c r="BH161" s="198"/>
      <c r="BI161" s="198"/>
      <c r="BJ161" s="198"/>
      <c r="BK161" s="198"/>
      <c r="BL161" s="198"/>
      <c r="BM161" s="198"/>
      <c r="BN161" s="198"/>
      <c r="BO161" s="198"/>
      <c r="BP161" s="198"/>
      <c r="BQ161" s="198"/>
      <c r="BR161" s="198"/>
      <c r="BS161" s="198"/>
      <c r="BT161" s="198"/>
      <c r="BU161" s="198"/>
    </row>
    <row r="162" spans="1:73" ht="15.75" customHeight="1" x14ac:dyDescent="0.25">
      <c r="A162" s="234"/>
      <c r="B162" s="235"/>
      <c r="C162" s="235"/>
      <c r="D162" s="235"/>
      <c r="E162" s="235"/>
      <c r="F162" s="235"/>
      <c r="G162" s="235"/>
      <c r="H162" s="235"/>
      <c r="I162" s="235"/>
      <c r="J162" s="235"/>
      <c r="K162" s="235"/>
      <c r="L162" s="236"/>
      <c r="M162" s="235"/>
      <c r="N162" s="235"/>
      <c r="O162" s="235"/>
      <c r="P162" s="235"/>
      <c r="Q162" s="235"/>
      <c r="R162" s="235"/>
      <c r="S162" s="235"/>
      <c r="T162" s="235"/>
      <c r="U162" s="235"/>
      <c r="V162" s="236"/>
      <c r="W162" s="235"/>
      <c r="X162" s="235"/>
      <c r="Y162" s="235"/>
      <c r="Z162" s="235"/>
      <c r="AA162" s="235"/>
      <c r="AB162" s="235"/>
      <c r="AC162" s="235"/>
      <c r="AD162" s="235"/>
      <c r="AE162" s="235"/>
      <c r="AF162" s="235"/>
      <c r="AG162" s="235"/>
      <c r="AH162" s="235"/>
      <c r="AI162" s="235"/>
      <c r="AJ162" s="235"/>
      <c r="AK162" s="235"/>
      <c r="AL162" s="235"/>
      <c r="AM162" s="235"/>
      <c r="AN162" s="235"/>
      <c r="AO162" s="205"/>
      <c r="AP162" s="198"/>
      <c r="AQ162" s="233"/>
      <c r="AR162" s="244"/>
      <c r="AS162" s="198"/>
      <c r="AT162" s="198"/>
      <c r="AU162" s="198"/>
      <c r="AV162" s="198"/>
      <c r="AW162" s="198"/>
      <c r="AX162" s="198"/>
      <c r="AY162" s="198"/>
      <c r="AZ162" s="198"/>
      <c r="BA162" s="198"/>
      <c r="BB162" s="198"/>
      <c r="BC162" s="198"/>
      <c r="BD162" s="198"/>
      <c r="BE162" s="198"/>
      <c r="BF162" s="198"/>
      <c r="BG162" s="198"/>
      <c r="BH162" s="198"/>
      <c r="BI162" s="198"/>
      <c r="BJ162" s="198"/>
      <c r="BK162" s="198"/>
      <c r="BL162" s="198"/>
      <c r="BM162" s="198"/>
      <c r="BN162" s="198"/>
      <c r="BO162" s="198"/>
      <c r="BP162" s="198"/>
      <c r="BQ162" s="198"/>
      <c r="BR162" s="198"/>
      <c r="BS162" s="198"/>
      <c r="BT162" s="198"/>
      <c r="BU162" s="198"/>
    </row>
    <row r="163" spans="1:73" ht="15.75" customHeight="1" x14ac:dyDescent="0.25">
      <c r="A163" s="234"/>
      <c r="B163" s="235"/>
      <c r="C163" s="235"/>
      <c r="D163" s="235"/>
      <c r="E163" s="235"/>
      <c r="F163" s="235"/>
      <c r="G163" s="235"/>
      <c r="H163" s="235"/>
      <c r="I163" s="235"/>
      <c r="J163" s="235"/>
      <c r="K163" s="235"/>
      <c r="L163" s="236"/>
      <c r="M163" s="235"/>
      <c r="N163" s="235"/>
      <c r="O163" s="235"/>
      <c r="P163" s="235"/>
      <c r="Q163" s="235"/>
      <c r="R163" s="235"/>
      <c r="S163" s="235"/>
      <c r="T163" s="235"/>
      <c r="U163" s="235"/>
      <c r="V163" s="236"/>
      <c r="W163" s="235"/>
      <c r="X163" s="235"/>
      <c r="Y163" s="235"/>
      <c r="Z163" s="235"/>
      <c r="AA163" s="235"/>
      <c r="AB163" s="235"/>
      <c r="AC163" s="235"/>
      <c r="AD163" s="235"/>
      <c r="AE163" s="235"/>
      <c r="AF163" s="235"/>
      <c r="AG163" s="235"/>
      <c r="AH163" s="235"/>
      <c r="AI163" s="235"/>
      <c r="AJ163" s="235"/>
      <c r="AK163" s="235"/>
      <c r="AL163" s="235"/>
      <c r="AM163" s="235"/>
      <c r="AN163" s="235"/>
      <c r="AO163" s="205"/>
      <c r="AP163" s="198"/>
      <c r="AQ163" s="233"/>
      <c r="AR163" s="244"/>
      <c r="AS163" s="198"/>
      <c r="AT163" s="198"/>
      <c r="AU163" s="198"/>
      <c r="AV163" s="198"/>
      <c r="AW163" s="198"/>
      <c r="AX163" s="198"/>
      <c r="AY163" s="198"/>
      <c r="AZ163" s="198"/>
      <c r="BA163" s="198"/>
      <c r="BB163" s="198"/>
      <c r="BC163" s="198"/>
      <c r="BD163" s="198"/>
      <c r="BE163" s="198"/>
      <c r="BF163" s="198"/>
      <c r="BG163" s="198"/>
      <c r="BH163" s="198"/>
      <c r="BI163" s="198"/>
      <c r="BJ163" s="198"/>
      <c r="BK163" s="198"/>
      <c r="BL163" s="198"/>
      <c r="BM163" s="198"/>
      <c r="BN163" s="198"/>
      <c r="BO163" s="198"/>
      <c r="BP163" s="198"/>
      <c r="BQ163" s="198"/>
      <c r="BR163" s="198"/>
      <c r="BS163" s="198"/>
      <c r="BT163" s="198"/>
      <c r="BU163" s="198"/>
    </row>
    <row r="164" spans="1:73" ht="15.75" customHeight="1" x14ac:dyDescent="0.25">
      <c r="A164" s="234"/>
      <c r="B164" s="235"/>
      <c r="C164" s="235"/>
      <c r="D164" s="235"/>
      <c r="E164" s="235"/>
      <c r="F164" s="235"/>
      <c r="G164" s="235"/>
      <c r="H164" s="235"/>
      <c r="I164" s="235"/>
      <c r="J164" s="235"/>
      <c r="K164" s="235"/>
      <c r="L164" s="236"/>
      <c r="M164" s="235"/>
      <c r="N164" s="235"/>
      <c r="O164" s="235"/>
      <c r="P164" s="235"/>
      <c r="Q164" s="235"/>
      <c r="R164" s="235"/>
      <c r="S164" s="235"/>
      <c r="T164" s="235"/>
      <c r="U164" s="235"/>
      <c r="V164" s="236"/>
      <c r="W164" s="235"/>
      <c r="X164" s="235"/>
      <c r="Y164" s="235"/>
      <c r="Z164" s="235"/>
      <c r="AA164" s="235"/>
      <c r="AB164" s="235"/>
      <c r="AC164" s="235"/>
      <c r="AD164" s="235"/>
      <c r="AE164" s="235"/>
      <c r="AF164" s="235"/>
      <c r="AG164" s="235"/>
      <c r="AH164" s="235"/>
      <c r="AI164" s="235"/>
      <c r="AJ164" s="235"/>
      <c r="AK164" s="235"/>
      <c r="AL164" s="235"/>
      <c r="AM164" s="235"/>
      <c r="AN164" s="235"/>
      <c r="AO164" s="205"/>
      <c r="AP164" s="198"/>
      <c r="AQ164" s="233"/>
      <c r="AR164" s="244"/>
      <c r="AS164" s="198"/>
      <c r="AT164" s="198"/>
      <c r="AU164" s="198"/>
      <c r="AV164" s="198"/>
      <c r="AW164" s="198"/>
      <c r="AX164" s="198"/>
      <c r="AY164" s="198"/>
      <c r="AZ164" s="198"/>
      <c r="BA164" s="198"/>
      <c r="BB164" s="198"/>
      <c r="BC164" s="198"/>
      <c r="BD164" s="198"/>
      <c r="BE164" s="198"/>
      <c r="BF164" s="198"/>
      <c r="BG164" s="198"/>
      <c r="BH164" s="198"/>
      <c r="BI164" s="198"/>
      <c r="BJ164" s="198"/>
      <c r="BK164" s="198"/>
      <c r="BL164" s="198"/>
      <c r="BM164" s="198"/>
      <c r="BN164" s="198"/>
      <c r="BO164" s="198"/>
      <c r="BP164" s="198"/>
      <c r="BQ164" s="198"/>
      <c r="BR164" s="198"/>
      <c r="BS164" s="198"/>
      <c r="BT164" s="198"/>
      <c r="BU164" s="198"/>
    </row>
    <row r="165" spans="1:73" ht="15.75" customHeight="1" x14ac:dyDescent="0.25">
      <c r="A165" s="234"/>
      <c r="B165" s="235"/>
      <c r="C165" s="235"/>
      <c r="D165" s="235"/>
      <c r="E165" s="235"/>
      <c r="F165" s="235"/>
      <c r="G165" s="235"/>
      <c r="H165" s="235"/>
      <c r="I165" s="235"/>
      <c r="J165" s="235"/>
      <c r="K165" s="235"/>
      <c r="L165" s="236"/>
      <c r="M165" s="235"/>
      <c r="N165" s="235"/>
      <c r="O165" s="235"/>
      <c r="P165" s="235"/>
      <c r="Q165" s="235"/>
      <c r="R165" s="235"/>
      <c r="S165" s="235"/>
      <c r="T165" s="235"/>
      <c r="U165" s="235"/>
      <c r="V165" s="236"/>
      <c r="W165" s="235"/>
      <c r="X165" s="235"/>
      <c r="Y165" s="235"/>
      <c r="Z165" s="235"/>
      <c r="AA165" s="235"/>
      <c r="AB165" s="235"/>
      <c r="AC165" s="235"/>
      <c r="AD165" s="235"/>
      <c r="AE165" s="235"/>
      <c r="AF165" s="235"/>
      <c r="AG165" s="235"/>
      <c r="AH165" s="235"/>
      <c r="AI165" s="235"/>
      <c r="AJ165" s="235"/>
      <c r="AK165" s="235"/>
      <c r="AL165" s="235"/>
      <c r="AM165" s="235"/>
      <c r="AN165" s="235"/>
      <c r="AO165" s="205"/>
      <c r="AP165" s="198"/>
      <c r="AQ165" s="233"/>
      <c r="AR165" s="244"/>
      <c r="AS165" s="198"/>
      <c r="AT165" s="198"/>
      <c r="AU165" s="198"/>
      <c r="AV165" s="198"/>
      <c r="AW165" s="198"/>
      <c r="AX165" s="198"/>
      <c r="AY165" s="198"/>
      <c r="AZ165" s="198"/>
      <c r="BA165" s="198"/>
      <c r="BB165" s="198"/>
      <c r="BC165" s="198"/>
      <c r="BD165" s="198"/>
      <c r="BE165" s="198"/>
      <c r="BF165" s="198"/>
      <c r="BG165" s="198"/>
      <c r="BH165" s="198"/>
      <c r="BI165" s="198"/>
      <c r="BJ165" s="198"/>
      <c r="BK165" s="198"/>
      <c r="BL165" s="198"/>
      <c r="BM165" s="198"/>
      <c r="BN165" s="198"/>
      <c r="BO165" s="198"/>
      <c r="BP165" s="198"/>
      <c r="BQ165" s="198"/>
      <c r="BR165" s="198"/>
      <c r="BS165" s="198"/>
      <c r="BT165" s="198"/>
      <c r="BU165" s="198"/>
    </row>
    <row r="166" spans="1:73" ht="15.75" customHeight="1" x14ac:dyDescent="0.25">
      <c r="A166" s="234"/>
      <c r="B166" s="235"/>
      <c r="C166" s="235"/>
      <c r="D166" s="235"/>
      <c r="E166" s="235"/>
      <c r="F166" s="235"/>
      <c r="G166" s="235"/>
      <c r="H166" s="235"/>
      <c r="I166" s="235"/>
      <c r="J166" s="235"/>
      <c r="K166" s="235"/>
      <c r="L166" s="236"/>
      <c r="M166" s="235"/>
      <c r="N166" s="235"/>
      <c r="O166" s="235"/>
      <c r="P166" s="235"/>
      <c r="Q166" s="235"/>
      <c r="R166" s="235"/>
      <c r="S166" s="235"/>
      <c r="T166" s="235"/>
      <c r="U166" s="235"/>
      <c r="V166" s="236"/>
      <c r="W166" s="235"/>
      <c r="X166" s="235"/>
      <c r="Y166" s="235"/>
      <c r="Z166" s="235"/>
      <c r="AA166" s="235"/>
      <c r="AB166" s="235"/>
      <c r="AC166" s="235"/>
      <c r="AD166" s="235"/>
      <c r="AE166" s="235"/>
      <c r="AF166" s="235"/>
      <c r="AG166" s="235"/>
      <c r="AH166" s="235"/>
      <c r="AI166" s="235"/>
      <c r="AJ166" s="235"/>
      <c r="AK166" s="235"/>
      <c r="AL166" s="235"/>
      <c r="AM166" s="235"/>
      <c r="AN166" s="235"/>
      <c r="AO166" s="205"/>
      <c r="AP166" s="198"/>
      <c r="AQ166" s="233"/>
      <c r="AR166" s="244"/>
      <c r="AS166" s="198"/>
      <c r="AT166" s="198"/>
      <c r="AU166" s="198"/>
      <c r="AV166" s="198"/>
      <c r="AW166" s="198"/>
      <c r="AX166" s="198"/>
      <c r="AY166" s="198"/>
      <c r="AZ166" s="198"/>
      <c r="BA166" s="198"/>
      <c r="BB166" s="198"/>
      <c r="BC166" s="198"/>
      <c r="BD166" s="198"/>
      <c r="BE166" s="198"/>
      <c r="BF166" s="198"/>
      <c r="BG166" s="198"/>
      <c r="BH166" s="198"/>
      <c r="BI166" s="198"/>
      <c r="BJ166" s="198"/>
      <c r="BK166" s="198"/>
      <c r="BL166" s="198"/>
      <c r="BM166" s="198"/>
      <c r="BN166" s="198"/>
      <c r="BO166" s="198"/>
      <c r="BP166" s="198"/>
      <c r="BQ166" s="198"/>
      <c r="BR166" s="198"/>
      <c r="BS166" s="198"/>
      <c r="BT166" s="198"/>
      <c r="BU166" s="198"/>
    </row>
    <row r="167" spans="1:73" ht="15.75" customHeight="1" x14ac:dyDescent="0.25">
      <c r="A167" s="234"/>
      <c r="B167" s="235"/>
      <c r="C167" s="235"/>
      <c r="D167" s="235"/>
      <c r="E167" s="235"/>
      <c r="F167" s="235"/>
      <c r="G167" s="235"/>
      <c r="H167" s="235"/>
      <c r="I167" s="235"/>
      <c r="J167" s="235"/>
      <c r="K167" s="235"/>
      <c r="L167" s="236"/>
      <c r="M167" s="235"/>
      <c r="N167" s="235"/>
      <c r="O167" s="235"/>
      <c r="P167" s="235"/>
      <c r="Q167" s="235"/>
      <c r="R167" s="235"/>
      <c r="S167" s="235"/>
      <c r="T167" s="235"/>
      <c r="U167" s="235"/>
      <c r="V167" s="236"/>
      <c r="W167" s="235"/>
      <c r="X167" s="235"/>
      <c r="Y167" s="235"/>
      <c r="Z167" s="235"/>
      <c r="AA167" s="235"/>
      <c r="AB167" s="235"/>
      <c r="AC167" s="235"/>
      <c r="AD167" s="235"/>
      <c r="AE167" s="235"/>
      <c r="AF167" s="235"/>
      <c r="AG167" s="235"/>
      <c r="AH167" s="235"/>
      <c r="AI167" s="235"/>
      <c r="AJ167" s="235"/>
      <c r="AK167" s="235"/>
      <c r="AL167" s="235"/>
      <c r="AM167" s="235"/>
      <c r="AN167" s="235"/>
      <c r="AO167" s="205"/>
      <c r="AP167" s="198"/>
      <c r="AQ167" s="233"/>
      <c r="AR167" s="244"/>
      <c r="AS167" s="198"/>
      <c r="AT167" s="198"/>
      <c r="AU167" s="198"/>
      <c r="AV167" s="198"/>
      <c r="AW167" s="198"/>
      <c r="AX167" s="198"/>
      <c r="AY167" s="198"/>
      <c r="AZ167" s="198"/>
      <c r="BA167" s="198"/>
      <c r="BB167" s="198"/>
      <c r="BC167" s="198"/>
      <c r="BD167" s="198"/>
      <c r="BE167" s="198"/>
      <c r="BF167" s="198"/>
      <c r="BG167" s="198"/>
      <c r="BH167" s="198"/>
      <c r="BI167" s="198"/>
      <c r="BJ167" s="198"/>
      <c r="BK167" s="198"/>
      <c r="BL167" s="198"/>
      <c r="BM167" s="198"/>
      <c r="BN167" s="198"/>
      <c r="BO167" s="198"/>
      <c r="BP167" s="198"/>
      <c r="BQ167" s="198"/>
      <c r="BR167" s="198"/>
      <c r="BS167" s="198"/>
      <c r="BT167" s="198"/>
      <c r="BU167" s="198"/>
    </row>
    <row r="168" spans="1:73" ht="15.75" customHeight="1" x14ac:dyDescent="0.25">
      <c r="A168" s="234"/>
      <c r="B168" s="235"/>
      <c r="C168" s="235"/>
      <c r="D168" s="235"/>
      <c r="E168" s="235"/>
      <c r="F168" s="235"/>
      <c r="G168" s="235"/>
      <c r="H168" s="235"/>
      <c r="I168" s="235"/>
      <c r="J168" s="235"/>
      <c r="K168" s="235"/>
      <c r="L168" s="236"/>
      <c r="M168" s="235"/>
      <c r="N168" s="235"/>
      <c r="O168" s="235"/>
      <c r="P168" s="235"/>
      <c r="Q168" s="235"/>
      <c r="R168" s="235"/>
      <c r="S168" s="235"/>
      <c r="T168" s="235"/>
      <c r="U168" s="235"/>
      <c r="V168" s="236"/>
      <c r="W168" s="235"/>
      <c r="X168" s="235"/>
      <c r="Y168" s="235"/>
      <c r="Z168" s="235"/>
      <c r="AA168" s="235"/>
      <c r="AB168" s="235"/>
      <c r="AC168" s="235"/>
      <c r="AD168" s="235"/>
      <c r="AE168" s="235"/>
      <c r="AF168" s="235"/>
      <c r="AG168" s="235"/>
      <c r="AH168" s="235"/>
      <c r="AI168" s="235"/>
      <c r="AJ168" s="235"/>
      <c r="AK168" s="235"/>
      <c r="AL168" s="235"/>
      <c r="AM168" s="235"/>
      <c r="AN168" s="235"/>
      <c r="AO168" s="205"/>
      <c r="AP168" s="198"/>
      <c r="AQ168" s="233"/>
      <c r="AR168" s="244"/>
      <c r="AS168" s="198"/>
      <c r="AT168" s="198"/>
      <c r="AU168" s="198"/>
      <c r="AV168" s="198"/>
      <c r="AW168" s="198"/>
      <c r="AX168" s="198"/>
      <c r="AY168" s="198"/>
      <c r="AZ168" s="198"/>
      <c r="BA168" s="198"/>
      <c r="BB168" s="198"/>
      <c r="BC168" s="198"/>
      <c r="BD168" s="198"/>
      <c r="BE168" s="198"/>
      <c r="BF168" s="198"/>
      <c r="BG168" s="198"/>
      <c r="BH168" s="198"/>
      <c r="BI168" s="198"/>
      <c r="BJ168" s="198"/>
      <c r="BK168" s="198"/>
      <c r="BL168" s="198"/>
      <c r="BM168" s="198"/>
      <c r="BN168" s="198"/>
      <c r="BO168" s="198"/>
      <c r="BP168" s="198"/>
      <c r="BQ168" s="198"/>
      <c r="BR168" s="198"/>
      <c r="BS168" s="198"/>
      <c r="BT168" s="198"/>
      <c r="BU168" s="198"/>
    </row>
    <row r="169" spans="1:73" ht="15.75" customHeight="1" x14ac:dyDescent="0.25">
      <c r="A169" s="234"/>
      <c r="B169" s="235"/>
      <c r="C169" s="235"/>
      <c r="D169" s="235"/>
      <c r="E169" s="235"/>
      <c r="F169" s="235"/>
      <c r="G169" s="235"/>
      <c r="H169" s="235"/>
      <c r="I169" s="235"/>
      <c r="J169" s="235"/>
      <c r="K169" s="235"/>
      <c r="L169" s="236"/>
      <c r="M169" s="235"/>
      <c r="N169" s="235"/>
      <c r="O169" s="235"/>
      <c r="P169" s="235"/>
      <c r="Q169" s="235"/>
      <c r="R169" s="235"/>
      <c r="S169" s="235"/>
      <c r="T169" s="235"/>
      <c r="U169" s="235"/>
      <c r="V169" s="236"/>
      <c r="W169" s="235"/>
      <c r="X169" s="235"/>
      <c r="Y169" s="235"/>
      <c r="Z169" s="235"/>
      <c r="AA169" s="235"/>
      <c r="AB169" s="235"/>
      <c r="AC169" s="235"/>
      <c r="AD169" s="235"/>
      <c r="AE169" s="235"/>
      <c r="AF169" s="235"/>
      <c r="AG169" s="235"/>
      <c r="AH169" s="235"/>
      <c r="AI169" s="235"/>
      <c r="AJ169" s="235"/>
      <c r="AK169" s="235"/>
      <c r="AL169" s="235"/>
      <c r="AM169" s="235"/>
      <c r="AN169" s="235"/>
      <c r="AO169" s="205"/>
      <c r="AP169" s="198"/>
      <c r="AQ169" s="233"/>
      <c r="AR169" s="244"/>
      <c r="AS169" s="198"/>
      <c r="AT169" s="198"/>
      <c r="AU169" s="198"/>
      <c r="AV169" s="198"/>
      <c r="AW169" s="198"/>
      <c r="AX169" s="198"/>
      <c r="AY169" s="198"/>
      <c r="AZ169" s="198"/>
      <c r="BA169" s="198"/>
      <c r="BB169" s="198"/>
      <c r="BC169" s="198"/>
      <c r="BD169" s="198"/>
      <c r="BE169" s="198"/>
      <c r="BF169" s="198"/>
      <c r="BG169" s="198"/>
      <c r="BH169" s="198"/>
      <c r="BI169" s="198"/>
      <c r="BJ169" s="198"/>
      <c r="BK169" s="198"/>
      <c r="BL169" s="198"/>
      <c r="BM169" s="198"/>
      <c r="BN169" s="198"/>
      <c r="BO169" s="198"/>
      <c r="BP169" s="198"/>
      <c r="BQ169" s="198"/>
      <c r="BR169" s="198"/>
      <c r="BS169" s="198"/>
      <c r="BT169" s="198"/>
      <c r="BU169" s="198"/>
    </row>
    <row r="170" spans="1:73" ht="15.75" customHeight="1" x14ac:dyDescent="0.25">
      <c r="A170" s="234"/>
      <c r="B170" s="235"/>
      <c r="C170" s="235"/>
      <c r="D170" s="235"/>
      <c r="E170" s="235"/>
      <c r="F170" s="235"/>
      <c r="G170" s="235"/>
      <c r="H170" s="235"/>
      <c r="I170" s="235"/>
      <c r="J170" s="235"/>
      <c r="K170" s="235"/>
      <c r="L170" s="236"/>
      <c r="M170" s="235"/>
      <c r="N170" s="235"/>
      <c r="O170" s="235"/>
      <c r="P170" s="235"/>
      <c r="Q170" s="235"/>
      <c r="R170" s="235"/>
      <c r="S170" s="235"/>
      <c r="T170" s="235"/>
      <c r="U170" s="235"/>
      <c r="V170" s="236"/>
      <c r="W170" s="235"/>
      <c r="X170" s="235"/>
      <c r="Y170" s="235"/>
      <c r="Z170" s="235"/>
      <c r="AA170" s="235"/>
      <c r="AB170" s="235"/>
      <c r="AC170" s="235"/>
      <c r="AD170" s="235"/>
      <c r="AE170" s="235"/>
      <c r="AF170" s="235"/>
      <c r="AG170" s="235"/>
      <c r="AH170" s="235"/>
      <c r="AI170" s="235"/>
      <c r="AJ170" s="235"/>
      <c r="AK170" s="235"/>
      <c r="AL170" s="235"/>
      <c r="AM170" s="235"/>
      <c r="AN170" s="235"/>
      <c r="AO170" s="205"/>
      <c r="AP170" s="198"/>
      <c r="AQ170" s="233"/>
      <c r="AR170" s="244"/>
      <c r="AS170" s="198"/>
      <c r="AT170" s="198"/>
      <c r="AU170" s="198"/>
      <c r="AV170" s="198"/>
      <c r="AW170" s="198"/>
      <c r="AX170" s="198"/>
      <c r="AY170" s="198"/>
      <c r="AZ170" s="198"/>
      <c r="BA170" s="198"/>
      <c r="BB170" s="198"/>
      <c r="BC170" s="198"/>
      <c r="BD170" s="198"/>
      <c r="BE170" s="198"/>
      <c r="BF170" s="198"/>
      <c r="BG170" s="198"/>
      <c r="BH170" s="198"/>
      <c r="BI170" s="198"/>
      <c r="BJ170" s="198"/>
      <c r="BK170" s="198"/>
      <c r="BL170" s="198"/>
      <c r="BM170" s="198"/>
      <c r="BN170" s="198"/>
      <c r="BO170" s="198"/>
      <c r="BP170" s="198"/>
      <c r="BQ170" s="198"/>
      <c r="BR170" s="198"/>
      <c r="BS170" s="198"/>
      <c r="BT170" s="198"/>
      <c r="BU170" s="198"/>
    </row>
    <row r="171" spans="1:73" ht="15.75" customHeight="1" x14ac:dyDescent="0.25">
      <c r="A171" s="234"/>
      <c r="B171" s="235"/>
      <c r="C171" s="235"/>
      <c r="D171" s="235"/>
      <c r="E171" s="235"/>
      <c r="F171" s="235"/>
      <c r="G171" s="235"/>
      <c r="H171" s="235"/>
      <c r="I171" s="235"/>
      <c r="J171" s="235"/>
      <c r="K171" s="235"/>
      <c r="L171" s="236"/>
      <c r="M171" s="235"/>
      <c r="N171" s="235"/>
      <c r="O171" s="235"/>
      <c r="P171" s="235"/>
      <c r="Q171" s="235"/>
      <c r="R171" s="235"/>
      <c r="S171" s="235"/>
      <c r="T171" s="235"/>
      <c r="U171" s="235"/>
      <c r="V171" s="236"/>
      <c r="W171" s="235"/>
      <c r="X171" s="235"/>
      <c r="Y171" s="235"/>
      <c r="Z171" s="235"/>
      <c r="AA171" s="235"/>
      <c r="AB171" s="235"/>
      <c r="AC171" s="235"/>
      <c r="AD171" s="235"/>
      <c r="AE171" s="235"/>
      <c r="AF171" s="235"/>
      <c r="AG171" s="235"/>
      <c r="AH171" s="235"/>
      <c r="AI171" s="235"/>
      <c r="AJ171" s="235"/>
      <c r="AK171" s="235"/>
      <c r="AL171" s="235"/>
      <c r="AM171" s="235"/>
      <c r="AN171" s="235"/>
      <c r="AO171" s="205"/>
      <c r="AP171" s="198"/>
      <c r="AQ171" s="233"/>
      <c r="AR171" s="244"/>
      <c r="AS171" s="198"/>
      <c r="AT171" s="198"/>
      <c r="AU171" s="198"/>
      <c r="AV171" s="198"/>
      <c r="AW171" s="198"/>
      <c r="AX171" s="198"/>
      <c r="AY171" s="198"/>
      <c r="AZ171" s="198"/>
      <c r="BA171" s="198"/>
      <c r="BB171" s="198"/>
      <c r="BC171" s="198"/>
      <c r="BD171" s="198"/>
      <c r="BE171" s="198"/>
      <c r="BF171" s="198"/>
      <c r="BG171" s="198"/>
      <c r="BH171" s="198"/>
      <c r="BI171" s="198"/>
      <c r="BJ171" s="198"/>
      <c r="BK171" s="198"/>
      <c r="BL171" s="198"/>
      <c r="BM171" s="198"/>
      <c r="BN171" s="198"/>
      <c r="BO171" s="198"/>
      <c r="BP171" s="198"/>
      <c r="BQ171" s="198"/>
      <c r="BR171" s="198"/>
      <c r="BS171" s="198"/>
      <c r="BT171" s="198"/>
      <c r="BU171" s="198"/>
    </row>
    <row r="172" spans="1:73" ht="15.75" customHeight="1" x14ac:dyDescent="0.25">
      <c r="A172" s="234"/>
      <c r="B172" s="235"/>
      <c r="C172" s="235"/>
      <c r="D172" s="235"/>
      <c r="E172" s="235"/>
      <c r="F172" s="235"/>
      <c r="G172" s="235"/>
      <c r="H172" s="235"/>
      <c r="I172" s="235"/>
      <c r="J172" s="235"/>
      <c r="K172" s="235"/>
      <c r="L172" s="236"/>
      <c r="M172" s="235"/>
      <c r="N172" s="235"/>
      <c r="O172" s="235"/>
      <c r="P172" s="235"/>
      <c r="Q172" s="235"/>
      <c r="R172" s="235"/>
      <c r="S172" s="235"/>
      <c r="T172" s="235"/>
      <c r="U172" s="235"/>
      <c r="V172" s="236"/>
      <c r="W172" s="235"/>
      <c r="X172" s="235"/>
      <c r="Y172" s="235"/>
      <c r="Z172" s="235"/>
      <c r="AA172" s="235"/>
      <c r="AB172" s="235"/>
      <c r="AC172" s="235"/>
      <c r="AD172" s="235"/>
      <c r="AE172" s="235"/>
      <c r="AF172" s="235"/>
      <c r="AG172" s="235"/>
      <c r="AH172" s="235"/>
      <c r="AI172" s="235"/>
      <c r="AJ172" s="235"/>
      <c r="AK172" s="235"/>
      <c r="AL172" s="235"/>
      <c r="AM172" s="235"/>
      <c r="AN172" s="235"/>
      <c r="AO172" s="205"/>
      <c r="AP172" s="198"/>
      <c r="AQ172" s="233"/>
      <c r="AR172" s="244"/>
      <c r="AS172" s="198"/>
      <c r="AT172" s="198"/>
      <c r="AU172" s="198"/>
      <c r="AV172" s="198"/>
      <c r="AW172" s="198"/>
      <c r="AX172" s="198"/>
      <c r="AY172" s="198"/>
      <c r="AZ172" s="198"/>
      <c r="BA172" s="198"/>
      <c r="BB172" s="198"/>
      <c r="BC172" s="198"/>
      <c r="BD172" s="198"/>
      <c r="BE172" s="198"/>
      <c r="BF172" s="198"/>
      <c r="BG172" s="198"/>
      <c r="BH172" s="198"/>
      <c r="BI172" s="198"/>
      <c r="BJ172" s="198"/>
      <c r="BK172" s="198"/>
      <c r="BL172" s="198"/>
      <c r="BM172" s="198"/>
      <c r="BN172" s="198"/>
      <c r="BO172" s="198"/>
      <c r="BP172" s="198"/>
      <c r="BQ172" s="198"/>
      <c r="BR172" s="198"/>
      <c r="BS172" s="198"/>
      <c r="BT172" s="198"/>
      <c r="BU172" s="198"/>
    </row>
    <row r="173" spans="1:73" ht="15.75" customHeight="1" x14ac:dyDescent="0.25">
      <c r="A173" s="234"/>
      <c r="B173" s="235"/>
      <c r="C173" s="235"/>
      <c r="D173" s="235"/>
      <c r="E173" s="235"/>
      <c r="F173" s="235"/>
      <c r="G173" s="235"/>
      <c r="H173" s="235"/>
      <c r="I173" s="235"/>
      <c r="J173" s="235"/>
      <c r="K173" s="235"/>
      <c r="L173" s="236"/>
      <c r="M173" s="235"/>
      <c r="N173" s="235"/>
      <c r="O173" s="235"/>
      <c r="P173" s="235"/>
      <c r="Q173" s="235"/>
      <c r="R173" s="235"/>
      <c r="S173" s="235"/>
      <c r="T173" s="235"/>
      <c r="U173" s="235"/>
      <c r="V173" s="236"/>
      <c r="W173" s="235"/>
      <c r="X173" s="235"/>
      <c r="Y173" s="235"/>
      <c r="Z173" s="235"/>
      <c r="AA173" s="235"/>
      <c r="AB173" s="235"/>
      <c r="AC173" s="235"/>
      <c r="AD173" s="235"/>
      <c r="AE173" s="235"/>
      <c r="AF173" s="235"/>
      <c r="AG173" s="235"/>
      <c r="AH173" s="235"/>
      <c r="AI173" s="235"/>
      <c r="AJ173" s="235"/>
      <c r="AK173" s="235"/>
      <c r="AL173" s="235"/>
      <c r="AM173" s="235"/>
      <c r="AN173" s="235"/>
      <c r="AO173" s="205"/>
      <c r="AP173" s="198"/>
      <c r="AQ173" s="233"/>
      <c r="AR173" s="244"/>
      <c r="AS173" s="198"/>
      <c r="AT173" s="198"/>
      <c r="AU173" s="198"/>
      <c r="AV173" s="198"/>
      <c r="AW173" s="198"/>
      <c r="AX173" s="198"/>
      <c r="AY173" s="198"/>
      <c r="AZ173" s="198"/>
      <c r="BA173" s="198"/>
      <c r="BB173" s="198"/>
      <c r="BC173" s="198"/>
      <c r="BD173" s="198"/>
      <c r="BE173" s="198"/>
      <c r="BF173" s="198"/>
      <c r="BG173" s="198"/>
      <c r="BH173" s="198"/>
      <c r="BI173" s="198"/>
      <c r="BJ173" s="198"/>
      <c r="BK173" s="198"/>
      <c r="BL173" s="198"/>
      <c r="BM173" s="198"/>
      <c r="BN173" s="198"/>
      <c r="BO173" s="198"/>
      <c r="BP173" s="198"/>
      <c r="BQ173" s="198"/>
      <c r="BR173" s="198"/>
      <c r="BS173" s="198"/>
      <c r="BT173" s="198"/>
      <c r="BU173" s="198"/>
    </row>
    <row r="174" spans="1:73" ht="15.75" customHeight="1" x14ac:dyDescent="0.25">
      <c r="A174" s="234"/>
      <c r="B174" s="235"/>
      <c r="C174" s="235"/>
      <c r="D174" s="235"/>
      <c r="E174" s="235"/>
      <c r="F174" s="235"/>
      <c r="G174" s="235"/>
      <c r="H174" s="235"/>
      <c r="I174" s="235"/>
      <c r="J174" s="235"/>
      <c r="K174" s="235"/>
      <c r="L174" s="236"/>
      <c r="M174" s="235"/>
      <c r="N174" s="235"/>
      <c r="O174" s="235"/>
      <c r="P174" s="235"/>
      <c r="Q174" s="235"/>
      <c r="R174" s="235"/>
      <c r="S174" s="235"/>
      <c r="T174" s="235"/>
      <c r="U174" s="235"/>
      <c r="V174" s="236"/>
      <c r="W174" s="235"/>
      <c r="X174" s="235"/>
      <c r="Y174" s="235"/>
      <c r="Z174" s="235"/>
      <c r="AA174" s="235"/>
      <c r="AB174" s="235"/>
      <c r="AC174" s="235"/>
      <c r="AD174" s="235"/>
      <c r="AE174" s="235"/>
      <c r="AF174" s="235"/>
      <c r="AG174" s="235"/>
      <c r="AH174" s="235"/>
      <c r="AI174" s="235"/>
      <c r="AJ174" s="235"/>
      <c r="AK174" s="235"/>
      <c r="AL174" s="235"/>
      <c r="AM174" s="235"/>
      <c r="AN174" s="235"/>
      <c r="AO174" s="205"/>
      <c r="AP174" s="198"/>
      <c r="AQ174" s="233"/>
      <c r="AR174" s="244"/>
      <c r="AS174" s="198"/>
      <c r="AT174" s="198"/>
      <c r="AU174" s="198"/>
      <c r="AV174" s="198"/>
      <c r="AW174" s="198"/>
      <c r="AX174" s="198"/>
      <c r="AY174" s="198"/>
      <c r="AZ174" s="198"/>
      <c r="BA174" s="198"/>
      <c r="BB174" s="198"/>
      <c r="BC174" s="198"/>
      <c r="BD174" s="198"/>
      <c r="BE174" s="198"/>
      <c r="BF174" s="198"/>
      <c r="BG174" s="198"/>
      <c r="BH174" s="198"/>
      <c r="BI174" s="198"/>
      <c r="BJ174" s="198"/>
      <c r="BK174" s="198"/>
      <c r="BL174" s="198"/>
      <c r="BM174" s="198"/>
      <c r="BN174" s="198"/>
      <c r="BO174" s="198"/>
      <c r="BP174" s="198"/>
      <c r="BQ174" s="198"/>
      <c r="BR174" s="198"/>
      <c r="BS174" s="198"/>
      <c r="BT174" s="198"/>
      <c r="BU174" s="198"/>
    </row>
    <row r="175" spans="1:73" ht="15.75" customHeight="1" x14ac:dyDescent="0.25">
      <c r="A175" s="234"/>
      <c r="B175" s="235"/>
      <c r="C175" s="235"/>
      <c r="D175" s="235"/>
      <c r="E175" s="235"/>
      <c r="F175" s="235"/>
      <c r="G175" s="235"/>
      <c r="H175" s="235"/>
      <c r="I175" s="235"/>
      <c r="J175" s="235"/>
      <c r="K175" s="235"/>
      <c r="L175" s="236"/>
      <c r="M175" s="235"/>
      <c r="N175" s="235"/>
      <c r="O175" s="235"/>
      <c r="P175" s="235"/>
      <c r="Q175" s="235"/>
      <c r="R175" s="235"/>
      <c r="S175" s="235"/>
      <c r="T175" s="235"/>
      <c r="U175" s="235"/>
      <c r="V175" s="236"/>
      <c r="W175" s="235"/>
      <c r="X175" s="235"/>
      <c r="Y175" s="235"/>
      <c r="Z175" s="235"/>
      <c r="AA175" s="235"/>
      <c r="AB175" s="235"/>
      <c r="AC175" s="235"/>
      <c r="AD175" s="235"/>
      <c r="AE175" s="235"/>
      <c r="AF175" s="235"/>
      <c r="AG175" s="235"/>
      <c r="AH175" s="235"/>
      <c r="AI175" s="235"/>
      <c r="AJ175" s="235"/>
      <c r="AK175" s="235"/>
      <c r="AL175" s="235"/>
      <c r="AM175" s="235"/>
      <c r="AN175" s="235"/>
      <c r="AO175" s="205"/>
      <c r="AP175" s="198"/>
      <c r="AQ175" s="233"/>
      <c r="AR175" s="244"/>
      <c r="AS175" s="198"/>
      <c r="AT175" s="198"/>
      <c r="AU175" s="198"/>
      <c r="AV175" s="198"/>
      <c r="AW175" s="198"/>
      <c r="AX175" s="198"/>
      <c r="AY175" s="198"/>
      <c r="AZ175" s="198"/>
      <c r="BA175" s="198"/>
      <c r="BB175" s="198"/>
      <c r="BC175" s="198"/>
      <c r="BD175" s="198"/>
      <c r="BE175" s="198"/>
      <c r="BF175" s="198"/>
      <c r="BG175" s="198"/>
      <c r="BH175" s="198"/>
      <c r="BI175" s="198"/>
      <c r="BJ175" s="198"/>
      <c r="BK175" s="198"/>
      <c r="BL175" s="198"/>
      <c r="BM175" s="198"/>
      <c r="BN175" s="198"/>
      <c r="BO175" s="198"/>
      <c r="BP175" s="198"/>
      <c r="BQ175" s="198"/>
      <c r="BR175" s="198"/>
      <c r="BS175" s="198"/>
      <c r="BT175" s="198"/>
      <c r="BU175" s="198"/>
    </row>
    <row r="176" spans="1:73" ht="15.75" customHeight="1" x14ac:dyDescent="0.25">
      <c r="A176" s="234"/>
      <c r="B176" s="235"/>
      <c r="C176" s="235"/>
      <c r="D176" s="235"/>
      <c r="E176" s="235"/>
      <c r="F176" s="235"/>
      <c r="G176" s="235"/>
      <c r="H176" s="235"/>
      <c r="I176" s="235"/>
      <c r="J176" s="235"/>
      <c r="K176" s="235"/>
      <c r="L176" s="236"/>
      <c r="M176" s="235"/>
      <c r="N176" s="235"/>
      <c r="O176" s="235"/>
      <c r="P176" s="235"/>
      <c r="Q176" s="235"/>
      <c r="R176" s="235"/>
      <c r="S176" s="235"/>
      <c r="T176" s="235"/>
      <c r="U176" s="235"/>
      <c r="V176" s="236"/>
      <c r="W176" s="235"/>
      <c r="X176" s="235"/>
      <c r="Y176" s="235"/>
      <c r="Z176" s="235"/>
      <c r="AA176" s="235"/>
      <c r="AB176" s="235"/>
      <c r="AC176" s="235"/>
      <c r="AD176" s="235"/>
      <c r="AE176" s="235"/>
      <c r="AF176" s="235"/>
      <c r="AG176" s="235"/>
      <c r="AH176" s="235"/>
      <c r="AI176" s="235"/>
      <c r="AJ176" s="235"/>
      <c r="AK176" s="235"/>
      <c r="AL176" s="235"/>
      <c r="AM176" s="235"/>
      <c r="AN176" s="235"/>
      <c r="AO176" s="205"/>
      <c r="AP176" s="198"/>
      <c r="AQ176" s="233"/>
      <c r="AR176" s="244"/>
      <c r="AS176" s="198"/>
      <c r="AT176" s="198"/>
      <c r="AU176" s="198"/>
      <c r="AV176" s="198"/>
      <c r="AW176" s="198"/>
      <c r="AX176" s="198"/>
      <c r="AY176" s="198"/>
      <c r="AZ176" s="198"/>
      <c r="BA176" s="198"/>
      <c r="BB176" s="198"/>
      <c r="BC176" s="198"/>
      <c r="BD176" s="198"/>
      <c r="BE176" s="198"/>
      <c r="BF176" s="198"/>
      <c r="BG176" s="198"/>
      <c r="BH176" s="198"/>
      <c r="BI176" s="198"/>
      <c r="BJ176" s="198"/>
      <c r="BK176" s="198"/>
      <c r="BL176" s="198"/>
      <c r="BM176" s="198"/>
      <c r="BN176" s="198"/>
      <c r="BO176" s="198"/>
      <c r="BP176" s="198"/>
      <c r="BQ176" s="198"/>
      <c r="BR176" s="198"/>
      <c r="BS176" s="198"/>
      <c r="BT176" s="198"/>
      <c r="BU176" s="198"/>
    </row>
    <row r="177" spans="1:73" ht="15.75" customHeight="1" x14ac:dyDescent="0.25">
      <c r="A177" s="234"/>
      <c r="B177" s="235"/>
      <c r="C177" s="235"/>
      <c r="D177" s="235"/>
      <c r="E177" s="235"/>
      <c r="F177" s="235"/>
      <c r="G177" s="235"/>
      <c r="H177" s="235"/>
      <c r="I177" s="235"/>
      <c r="J177" s="235"/>
      <c r="K177" s="235"/>
      <c r="L177" s="236"/>
      <c r="M177" s="235"/>
      <c r="N177" s="235"/>
      <c r="O177" s="235"/>
      <c r="P177" s="235"/>
      <c r="Q177" s="235"/>
      <c r="R177" s="235"/>
      <c r="S177" s="235"/>
      <c r="T177" s="235"/>
      <c r="U177" s="235"/>
      <c r="V177" s="236"/>
      <c r="W177" s="235"/>
      <c r="X177" s="235"/>
      <c r="Y177" s="235"/>
      <c r="Z177" s="235"/>
      <c r="AA177" s="235"/>
      <c r="AB177" s="235"/>
      <c r="AC177" s="235"/>
      <c r="AD177" s="235"/>
      <c r="AE177" s="235"/>
      <c r="AF177" s="235"/>
      <c r="AG177" s="235"/>
      <c r="AH177" s="235"/>
      <c r="AI177" s="235"/>
      <c r="AJ177" s="235"/>
      <c r="AK177" s="235"/>
      <c r="AL177" s="235"/>
      <c r="AM177" s="235"/>
      <c r="AN177" s="235"/>
      <c r="AO177" s="205"/>
      <c r="AP177" s="198"/>
      <c r="AQ177" s="233"/>
      <c r="AR177" s="244"/>
      <c r="AS177" s="198"/>
      <c r="AT177" s="198"/>
      <c r="AU177" s="198"/>
      <c r="AV177" s="198"/>
      <c r="AW177" s="198"/>
      <c r="AX177" s="198"/>
      <c r="AY177" s="198"/>
      <c r="AZ177" s="198"/>
      <c r="BA177" s="198"/>
      <c r="BB177" s="198"/>
      <c r="BC177" s="198"/>
      <c r="BD177" s="198"/>
      <c r="BE177" s="198"/>
      <c r="BF177" s="198"/>
      <c r="BG177" s="198"/>
      <c r="BH177" s="198"/>
      <c r="BI177" s="198"/>
      <c r="BJ177" s="198"/>
      <c r="BK177" s="198"/>
      <c r="BL177" s="198"/>
      <c r="BM177" s="198"/>
      <c r="BN177" s="198"/>
      <c r="BO177" s="198"/>
      <c r="BP177" s="198"/>
      <c r="BQ177" s="198"/>
      <c r="BR177" s="198"/>
      <c r="BS177" s="198"/>
      <c r="BT177" s="198"/>
      <c r="BU177" s="198"/>
    </row>
    <row r="178" spans="1:73" ht="15.75" customHeight="1" x14ac:dyDescent="0.25">
      <c r="A178" s="234"/>
      <c r="B178" s="235"/>
      <c r="C178" s="235"/>
      <c r="D178" s="235"/>
      <c r="E178" s="235"/>
      <c r="F178" s="235"/>
      <c r="G178" s="235"/>
      <c r="H178" s="235"/>
      <c r="I178" s="235"/>
      <c r="J178" s="235"/>
      <c r="K178" s="235"/>
      <c r="L178" s="236"/>
      <c r="M178" s="235"/>
      <c r="N178" s="235"/>
      <c r="O178" s="235"/>
      <c r="P178" s="235"/>
      <c r="Q178" s="235"/>
      <c r="R178" s="235"/>
      <c r="S178" s="235"/>
      <c r="T178" s="235"/>
      <c r="U178" s="235"/>
      <c r="V178" s="236"/>
      <c r="W178" s="235"/>
      <c r="X178" s="235"/>
      <c r="Y178" s="235"/>
      <c r="Z178" s="235"/>
      <c r="AA178" s="235"/>
      <c r="AB178" s="235"/>
      <c r="AC178" s="235"/>
      <c r="AD178" s="235"/>
      <c r="AE178" s="235"/>
      <c r="AF178" s="235"/>
      <c r="AG178" s="235"/>
      <c r="AH178" s="235"/>
      <c r="AI178" s="235"/>
      <c r="AJ178" s="235"/>
      <c r="AK178" s="235"/>
      <c r="AL178" s="235"/>
      <c r="AM178" s="235"/>
      <c r="AN178" s="235"/>
      <c r="AO178" s="205"/>
      <c r="AP178" s="198"/>
      <c r="AQ178" s="233"/>
      <c r="AR178" s="244"/>
      <c r="AS178" s="198"/>
      <c r="AT178" s="198"/>
      <c r="AU178" s="198"/>
      <c r="AV178" s="198"/>
      <c r="AW178" s="198"/>
      <c r="AX178" s="198"/>
      <c r="AY178" s="198"/>
      <c r="AZ178" s="198"/>
      <c r="BA178" s="198"/>
      <c r="BB178" s="198"/>
      <c r="BC178" s="198"/>
      <c r="BD178" s="198"/>
      <c r="BE178" s="198"/>
      <c r="BF178" s="198"/>
      <c r="BG178" s="198"/>
      <c r="BH178" s="198"/>
      <c r="BI178" s="198"/>
      <c r="BJ178" s="198"/>
      <c r="BK178" s="198"/>
      <c r="BL178" s="198"/>
      <c r="BM178" s="198"/>
      <c r="BN178" s="198"/>
      <c r="BO178" s="198"/>
      <c r="BP178" s="198"/>
      <c r="BQ178" s="198"/>
      <c r="BR178" s="198"/>
      <c r="BS178" s="198"/>
      <c r="BT178" s="198"/>
      <c r="BU178" s="198"/>
    </row>
    <row r="179" spans="1:73" ht="15.75" customHeight="1" x14ac:dyDescent="0.25">
      <c r="A179" s="234"/>
      <c r="B179" s="235"/>
      <c r="C179" s="235"/>
      <c r="D179" s="235"/>
      <c r="E179" s="235"/>
      <c r="F179" s="235"/>
      <c r="G179" s="235"/>
      <c r="H179" s="235"/>
      <c r="I179" s="235"/>
      <c r="J179" s="235"/>
      <c r="K179" s="235"/>
      <c r="L179" s="236"/>
      <c r="M179" s="235"/>
      <c r="N179" s="235"/>
      <c r="O179" s="235"/>
      <c r="P179" s="235"/>
      <c r="Q179" s="235"/>
      <c r="R179" s="235"/>
      <c r="S179" s="235"/>
      <c r="T179" s="235"/>
      <c r="U179" s="235"/>
      <c r="V179" s="236"/>
      <c r="W179" s="235"/>
      <c r="X179" s="235"/>
      <c r="Y179" s="235"/>
      <c r="Z179" s="235"/>
      <c r="AA179" s="235"/>
      <c r="AB179" s="235"/>
      <c r="AC179" s="235"/>
      <c r="AD179" s="235"/>
      <c r="AE179" s="235"/>
      <c r="AF179" s="235"/>
      <c r="AG179" s="235"/>
      <c r="AH179" s="235"/>
      <c r="AI179" s="235"/>
      <c r="AJ179" s="235"/>
      <c r="AK179" s="235"/>
      <c r="AL179" s="235"/>
      <c r="AM179" s="235"/>
      <c r="AN179" s="235"/>
      <c r="AO179" s="205"/>
      <c r="AP179" s="198"/>
      <c r="AQ179" s="233"/>
      <c r="AR179" s="244"/>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8"/>
      <c r="BN179" s="198"/>
      <c r="BO179" s="198"/>
      <c r="BP179" s="198"/>
      <c r="BQ179" s="198"/>
      <c r="BR179" s="198"/>
      <c r="BS179" s="198"/>
      <c r="BT179" s="198"/>
      <c r="BU179" s="198"/>
    </row>
    <row r="180" spans="1:73" ht="15.75" customHeight="1" x14ac:dyDescent="0.25">
      <c r="A180" s="234"/>
      <c r="B180" s="235"/>
      <c r="C180" s="235"/>
      <c r="D180" s="235"/>
      <c r="E180" s="235"/>
      <c r="F180" s="235"/>
      <c r="G180" s="235"/>
      <c r="H180" s="235"/>
      <c r="I180" s="235"/>
      <c r="J180" s="235"/>
      <c r="K180" s="235"/>
      <c r="L180" s="236"/>
      <c r="M180" s="235"/>
      <c r="N180" s="235"/>
      <c r="O180" s="235"/>
      <c r="P180" s="235"/>
      <c r="Q180" s="235"/>
      <c r="R180" s="235"/>
      <c r="S180" s="235"/>
      <c r="T180" s="235"/>
      <c r="U180" s="235"/>
      <c r="V180" s="236"/>
      <c r="W180" s="235"/>
      <c r="X180" s="235"/>
      <c r="Y180" s="235"/>
      <c r="Z180" s="235"/>
      <c r="AA180" s="235"/>
      <c r="AB180" s="235"/>
      <c r="AC180" s="235"/>
      <c r="AD180" s="235"/>
      <c r="AE180" s="235"/>
      <c r="AF180" s="235"/>
      <c r="AG180" s="235"/>
      <c r="AH180" s="235"/>
      <c r="AI180" s="235"/>
      <c r="AJ180" s="235"/>
      <c r="AK180" s="235"/>
      <c r="AL180" s="235"/>
      <c r="AM180" s="235"/>
      <c r="AN180" s="235"/>
      <c r="AO180" s="205"/>
      <c r="AP180" s="198"/>
      <c r="AQ180" s="233"/>
      <c r="AR180" s="244"/>
      <c r="AS180" s="198"/>
      <c r="AT180" s="198"/>
      <c r="AU180" s="198"/>
      <c r="AV180" s="198"/>
      <c r="AW180" s="198"/>
      <c r="AX180" s="198"/>
      <c r="AY180" s="198"/>
      <c r="AZ180" s="198"/>
      <c r="BA180" s="198"/>
      <c r="BB180" s="198"/>
      <c r="BC180" s="198"/>
      <c r="BD180" s="198"/>
      <c r="BE180" s="198"/>
      <c r="BF180" s="198"/>
      <c r="BG180" s="198"/>
      <c r="BH180" s="198"/>
      <c r="BI180" s="198"/>
      <c r="BJ180" s="198"/>
      <c r="BK180" s="198"/>
      <c r="BL180" s="198"/>
      <c r="BM180" s="198"/>
      <c r="BN180" s="198"/>
      <c r="BO180" s="198"/>
      <c r="BP180" s="198"/>
      <c r="BQ180" s="198"/>
      <c r="BR180" s="198"/>
      <c r="BS180" s="198"/>
      <c r="BT180" s="198"/>
      <c r="BU180" s="198"/>
    </row>
    <row r="181" spans="1:73" ht="15.75" customHeight="1" x14ac:dyDescent="0.25">
      <c r="A181" s="234"/>
      <c r="B181" s="235"/>
      <c r="C181" s="235"/>
      <c r="D181" s="235"/>
      <c r="E181" s="235"/>
      <c r="F181" s="235"/>
      <c r="G181" s="235"/>
      <c r="H181" s="235"/>
      <c r="I181" s="235"/>
      <c r="J181" s="235"/>
      <c r="K181" s="235"/>
      <c r="L181" s="236"/>
      <c r="M181" s="235"/>
      <c r="N181" s="235"/>
      <c r="O181" s="235"/>
      <c r="P181" s="235"/>
      <c r="Q181" s="235"/>
      <c r="R181" s="235"/>
      <c r="S181" s="235"/>
      <c r="T181" s="235"/>
      <c r="U181" s="235"/>
      <c r="V181" s="236"/>
      <c r="W181" s="235"/>
      <c r="X181" s="235"/>
      <c r="Y181" s="235"/>
      <c r="Z181" s="235"/>
      <c r="AA181" s="235"/>
      <c r="AB181" s="235"/>
      <c r="AC181" s="235"/>
      <c r="AD181" s="235"/>
      <c r="AE181" s="235"/>
      <c r="AF181" s="235"/>
      <c r="AG181" s="235"/>
      <c r="AH181" s="235"/>
      <c r="AI181" s="235"/>
      <c r="AJ181" s="235"/>
      <c r="AK181" s="235"/>
      <c r="AL181" s="235"/>
      <c r="AM181" s="235"/>
      <c r="AN181" s="235"/>
      <c r="AO181" s="205"/>
      <c r="AP181" s="198"/>
      <c r="AQ181" s="233"/>
      <c r="AR181" s="244"/>
      <c r="AS181" s="198"/>
      <c r="AT181" s="198"/>
      <c r="AU181" s="198"/>
      <c r="AV181" s="198"/>
      <c r="AW181" s="198"/>
      <c r="AX181" s="198"/>
      <c r="AY181" s="198"/>
      <c r="AZ181" s="198"/>
      <c r="BA181" s="198"/>
      <c r="BB181" s="198"/>
      <c r="BC181" s="198"/>
      <c r="BD181" s="198"/>
      <c r="BE181" s="198"/>
      <c r="BF181" s="198"/>
      <c r="BG181" s="198"/>
      <c r="BH181" s="198"/>
      <c r="BI181" s="198"/>
      <c r="BJ181" s="198"/>
      <c r="BK181" s="198"/>
      <c r="BL181" s="198"/>
      <c r="BM181" s="198"/>
      <c r="BN181" s="198"/>
      <c r="BO181" s="198"/>
      <c r="BP181" s="198"/>
      <c r="BQ181" s="198"/>
      <c r="BR181" s="198"/>
      <c r="BS181" s="198"/>
      <c r="BT181" s="198"/>
      <c r="BU181" s="198"/>
    </row>
    <row r="182" spans="1:73" ht="15.75" customHeight="1" x14ac:dyDescent="0.25">
      <c r="A182" s="234"/>
      <c r="B182" s="235"/>
      <c r="C182" s="235"/>
      <c r="D182" s="235"/>
      <c r="E182" s="235"/>
      <c r="F182" s="235"/>
      <c r="G182" s="235"/>
      <c r="H182" s="235"/>
      <c r="I182" s="235"/>
      <c r="J182" s="235"/>
      <c r="K182" s="235"/>
      <c r="L182" s="236"/>
      <c r="M182" s="235"/>
      <c r="N182" s="235"/>
      <c r="O182" s="235"/>
      <c r="P182" s="235"/>
      <c r="Q182" s="235"/>
      <c r="R182" s="235"/>
      <c r="S182" s="235"/>
      <c r="T182" s="235"/>
      <c r="U182" s="235"/>
      <c r="V182" s="236"/>
      <c r="W182" s="235"/>
      <c r="X182" s="235"/>
      <c r="Y182" s="235"/>
      <c r="Z182" s="235"/>
      <c r="AA182" s="235"/>
      <c r="AB182" s="235"/>
      <c r="AC182" s="235"/>
      <c r="AD182" s="235"/>
      <c r="AE182" s="235"/>
      <c r="AF182" s="235"/>
      <c r="AG182" s="235"/>
      <c r="AH182" s="235"/>
      <c r="AI182" s="235"/>
      <c r="AJ182" s="235"/>
      <c r="AK182" s="235"/>
      <c r="AL182" s="235"/>
      <c r="AM182" s="235"/>
      <c r="AN182" s="235"/>
      <c r="AO182" s="205"/>
      <c r="AP182" s="198"/>
      <c r="AQ182" s="233"/>
      <c r="AR182" s="244"/>
      <c r="AS182" s="198"/>
      <c r="AT182" s="198"/>
      <c r="AU182" s="198"/>
      <c r="AV182" s="198"/>
      <c r="AW182" s="198"/>
      <c r="AX182" s="198"/>
      <c r="AY182" s="198"/>
      <c r="AZ182" s="198"/>
      <c r="BA182" s="198"/>
      <c r="BB182" s="198"/>
      <c r="BC182" s="198"/>
      <c r="BD182" s="198"/>
      <c r="BE182" s="198"/>
      <c r="BF182" s="198"/>
      <c r="BG182" s="198"/>
      <c r="BH182" s="198"/>
      <c r="BI182" s="198"/>
      <c r="BJ182" s="198"/>
      <c r="BK182" s="198"/>
      <c r="BL182" s="198"/>
      <c r="BM182" s="198"/>
      <c r="BN182" s="198"/>
      <c r="BO182" s="198"/>
      <c r="BP182" s="198"/>
      <c r="BQ182" s="198"/>
      <c r="BR182" s="198"/>
      <c r="BS182" s="198"/>
      <c r="BT182" s="198"/>
      <c r="BU182" s="198"/>
    </row>
    <row r="183" spans="1:73" ht="15.75" customHeight="1" x14ac:dyDescent="0.25">
      <c r="A183" s="234"/>
      <c r="B183" s="235"/>
      <c r="C183" s="235"/>
      <c r="D183" s="235"/>
      <c r="E183" s="235"/>
      <c r="F183" s="235"/>
      <c r="G183" s="235"/>
      <c r="H183" s="235"/>
      <c r="I183" s="235"/>
      <c r="J183" s="235"/>
      <c r="K183" s="235"/>
      <c r="L183" s="236"/>
      <c r="M183" s="235"/>
      <c r="N183" s="235"/>
      <c r="O183" s="235"/>
      <c r="P183" s="235"/>
      <c r="Q183" s="235"/>
      <c r="R183" s="235"/>
      <c r="S183" s="235"/>
      <c r="T183" s="235"/>
      <c r="U183" s="235"/>
      <c r="V183" s="236"/>
      <c r="W183" s="235"/>
      <c r="X183" s="235"/>
      <c r="Y183" s="235"/>
      <c r="Z183" s="235"/>
      <c r="AA183" s="235"/>
      <c r="AB183" s="235"/>
      <c r="AC183" s="235"/>
      <c r="AD183" s="235"/>
      <c r="AE183" s="235"/>
      <c r="AF183" s="235"/>
      <c r="AG183" s="235"/>
      <c r="AH183" s="235"/>
      <c r="AI183" s="235"/>
      <c r="AJ183" s="235"/>
      <c r="AK183" s="235"/>
      <c r="AL183" s="235"/>
      <c r="AM183" s="235"/>
      <c r="AN183" s="235"/>
      <c r="AO183" s="205"/>
      <c r="AP183" s="198"/>
      <c r="AQ183" s="233"/>
      <c r="AR183" s="244"/>
      <c r="AS183" s="198"/>
      <c r="AT183" s="198"/>
      <c r="AU183" s="198"/>
      <c r="AV183" s="198"/>
      <c r="AW183" s="198"/>
      <c r="AX183" s="198"/>
      <c r="AY183" s="198"/>
      <c r="AZ183" s="198"/>
      <c r="BA183" s="198"/>
      <c r="BB183" s="198"/>
      <c r="BC183" s="198"/>
      <c r="BD183" s="198"/>
      <c r="BE183" s="198"/>
      <c r="BF183" s="198"/>
      <c r="BG183" s="198"/>
      <c r="BH183" s="198"/>
      <c r="BI183" s="198"/>
      <c r="BJ183" s="198"/>
      <c r="BK183" s="198"/>
      <c r="BL183" s="198"/>
      <c r="BM183" s="198"/>
      <c r="BN183" s="198"/>
      <c r="BO183" s="198"/>
      <c r="BP183" s="198"/>
      <c r="BQ183" s="198"/>
      <c r="BR183" s="198"/>
      <c r="BS183" s="198"/>
      <c r="BT183" s="198"/>
      <c r="BU183" s="198"/>
    </row>
    <row r="184" spans="1:73" ht="15.75" customHeight="1" x14ac:dyDescent="0.25">
      <c r="A184" s="234"/>
      <c r="B184" s="235"/>
      <c r="C184" s="235"/>
      <c r="D184" s="235"/>
      <c r="E184" s="235"/>
      <c r="F184" s="235"/>
      <c r="G184" s="235"/>
      <c r="H184" s="235"/>
      <c r="I184" s="235"/>
      <c r="J184" s="235"/>
      <c r="K184" s="235"/>
      <c r="L184" s="236"/>
      <c r="M184" s="235"/>
      <c r="N184" s="235"/>
      <c r="O184" s="235"/>
      <c r="P184" s="235"/>
      <c r="Q184" s="235"/>
      <c r="R184" s="235"/>
      <c r="S184" s="235"/>
      <c r="T184" s="235"/>
      <c r="U184" s="235"/>
      <c r="V184" s="236"/>
      <c r="W184" s="235"/>
      <c r="X184" s="235"/>
      <c r="Y184" s="235"/>
      <c r="Z184" s="235"/>
      <c r="AA184" s="235"/>
      <c r="AB184" s="235"/>
      <c r="AC184" s="235"/>
      <c r="AD184" s="235"/>
      <c r="AE184" s="235"/>
      <c r="AF184" s="235"/>
      <c r="AG184" s="235"/>
      <c r="AH184" s="235"/>
      <c r="AI184" s="235"/>
      <c r="AJ184" s="235"/>
      <c r="AK184" s="235"/>
      <c r="AL184" s="235"/>
      <c r="AM184" s="235"/>
      <c r="AN184" s="235"/>
      <c r="AO184" s="205"/>
      <c r="AP184" s="198"/>
      <c r="AQ184" s="233"/>
      <c r="AR184" s="244"/>
      <c r="AS184" s="198"/>
      <c r="AT184" s="198"/>
      <c r="AU184" s="198"/>
      <c r="AV184" s="198"/>
      <c r="AW184" s="198"/>
      <c r="AX184" s="198"/>
      <c r="AY184" s="198"/>
      <c r="AZ184" s="198"/>
      <c r="BA184" s="198"/>
      <c r="BB184" s="198"/>
      <c r="BC184" s="198"/>
      <c r="BD184" s="198"/>
      <c r="BE184" s="198"/>
      <c r="BF184" s="198"/>
      <c r="BG184" s="198"/>
      <c r="BH184" s="198"/>
      <c r="BI184" s="198"/>
      <c r="BJ184" s="198"/>
      <c r="BK184" s="198"/>
      <c r="BL184" s="198"/>
      <c r="BM184" s="198"/>
      <c r="BN184" s="198"/>
      <c r="BO184" s="198"/>
      <c r="BP184" s="198"/>
      <c r="BQ184" s="198"/>
      <c r="BR184" s="198"/>
      <c r="BS184" s="198"/>
      <c r="BT184" s="198"/>
      <c r="BU184" s="198"/>
    </row>
    <row r="185" spans="1:73" ht="15.75" customHeight="1" x14ac:dyDescent="0.25">
      <c r="A185" s="234"/>
      <c r="B185" s="235"/>
      <c r="C185" s="235"/>
      <c r="D185" s="235"/>
      <c r="E185" s="235"/>
      <c r="F185" s="235"/>
      <c r="G185" s="235"/>
      <c r="H185" s="235"/>
      <c r="I185" s="235"/>
      <c r="J185" s="235"/>
      <c r="K185" s="235"/>
      <c r="L185" s="236"/>
      <c r="M185" s="235"/>
      <c r="N185" s="235"/>
      <c r="O185" s="235"/>
      <c r="P185" s="235"/>
      <c r="Q185" s="235"/>
      <c r="R185" s="235"/>
      <c r="S185" s="235"/>
      <c r="T185" s="235"/>
      <c r="U185" s="235"/>
      <c r="V185" s="236"/>
      <c r="W185" s="235"/>
      <c r="X185" s="235"/>
      <c r="Y185" s="235"/>
      <c r="Z185" s="235"/>
      <c r="AA185" s="235"/>
      <c r="AB185" s="235"/>
      <c r="AC185" s="235"/>
      <c r="AD185" s="235"/>
      <c r="AE185" s="235"/>
      <c r="AF185" s="235"/>
      <c r="AG185" s="235"/>
      <c r="AH185" s="235"/>
      <c r="AI185" s="235"/>
      <c r="AJ185" s="235"/>
      <c r="AK185" s="235"/>
      <c r="AL185" s="235"/>
      <c r="AM185" s="235"/>
      <c r="AN185" s="235"/>
      <c r="AO185" s="205"/>
      <c r="AP185" s="198"/>
      <c r="AQ185" s="233"/>
      <c r="AR185" s="244"/>
      <c r="AS185" s="198"/>
      <c r="AT185" s="198"/>
      <c r="AU185" s="198"/>
      <c r="AV185" s="198"/>
      <c r="AW185" s="198"/>
      <c r="AX185" s="198"/>
      <c r="AY185" s="198"/>
      <c r="AZ185" s="198"/>
      <c r="BA185" s="198"/>
      <c r="BB185" s="198"/>
      <c r="BC185" s="198"/>
      <c r="BD185" s="198"/>
      <c r="BE185" s="198"/>
      <c r="BF185" s="198"/>
      <c r="BG185" s="198"/>
      <c r="BH185" s="198"/>
      <c r="BI185" s="198"/>
      <c r="BJ185" s="198"/>
      <c r="BK185" s="198"/>
      <c r="BL185" s="198"/>
      <c r="BM185" s="198"/>
      <c r="BN185" s="198"/>
      <c r="BO185" s="198"/>
      <c r="BP185" s="198"/>
      <c r="BQ185" s="198"/>
      <c r="BR185" s="198"/>
      <c r="BS185" s="198"/>
      <c r="BT185" s="198"/>
      <c r="BU185" s="198"/>
    </row>
    <row r="186" spans="1:73" ht="15.75" customHeight="1" x14ac:dyDescent="0.25">
      <c r="A186" s="234"/>
      <c r="B186" s="235"/>
      <c r="C186" s="235"/>
      <c r="D186" s="235"/>
      <c r="E186" s="235"/>
      <c r="F186" s="235"/>
      <c r="G186" s="235"/>
      <c r="H186" s="235"/>
      <c r="I186" s="235"/>
      <c r="J186" s="235"/>
      <c r="K186" s="235"/>
      <c r="L186" s="236"/>
      <c r="M186" s="235"/>
      <c r="N186" s="235"/>
      <c r="O186" s="235"/>
      <c r="P186" s="235"/>
      <c r="Q186" s="235"/>
      <c r="R186" s="235"/>
      <c r="S186" s="235"/>
      <c r="T186" s="235"/>
      <c r="U186" s="235"/>
      <c r="V186" s="236"/>
      <c r="W186" s="235"/>
      <c r="X186" s="235"/>
      <c r="Y186" s="235"/>
      <c r="Z186" s="235"/>
      <c r="AA186" s="235"/>
      <c r="AB186" s="235"/>
      <c r="AC186" s="235"/>
      <c r="AD186" s="235"/>
      <c r="AE186" s="235"/>
      <c r="AF186" s="235"/>
      <c r="AG186" s="235"/>
      <c r="AH186" s="235"/>
      <c r="AI186" s="235"/>
      <c r="AJ186" s="235"/>
      <c r="AK186" s="235"/>
      <c r="AL186" s="235"/>
      <c r="AM186" s="235"/>
      <c r="AN186" s="235"/>
      <c r="AO186" s="205"/>
      <c r="AP186" s="198"/>
      <c r="AQ186" s="233"/>
      <c r="AR186" s="244"/>
      <c r="AS186" s="198"/>
      <c r="AT186" s="198"/>
      <c r="AU186" s="198"/>
      <c r="AV186" s="198"/>
      <c r="AW186" s="198"/>
      <c r="AX186" s="198"/>
      <c r="AY186" s="198"/>
      <c r="AZ186" s="198"/>
      <c r="BA186" s="198"/>
      <c r="BB186" s="198"/>
      <c r="BC186" s="198"/>
      <c r="BD186" s="198"/>
      <c r="BE186" s="198"/>
      <c r="BF186" s="198"/>
      <c r="BG186" s="198"/>
      <c r="BH186" s="198"/>
      <c r="BI186" s="198"/>
      <c r="BJ186" s="198"/>
      <c r="BK186" s="198"/>
      <c r="BL186" s="198"/>
      <c r="BM186" s="198"/>
      <c r="BN186" s="198"/>
      <c r="BO186" s="198"/>
      <c r="BP186" s="198"/>
      <c r="BQ186" s="198"/>
      <c r="BR186" s="198"/>
      <c r="BS186" s="198"/>
      <c r="BT186" s="198"/>
      <c r="BU186" s="198"/>
    </row>
    <row r="187" spans="1:73" ht="15.75" customHeight="1" x14ac:dyDescent="0.25">
      <c r="A187" s="234"/>
      <c r="B187" s="235"/>
      <c r="C187" s="235"/>
      <c r="D187" s="235"/>
      <c r="E187" s="235"/>
      <c r="F187" s="235"/>
      <c r="G187" s="235"/>
      <c r="H187" s="235"/>
      <c r="I187" s="235"/>
      <c r="J187" s="235"/>
      <c r="K187" s="235"/>
      <c r="L187" s="236"/>
      <c r="M187" s="235"/>
      <c r="N187" s="235"/>
      <c r="O187" s="235"/>
      <c r="P187" s="235"/>
      <c r="Q187" s="235"/>
      <c r="R187" s="235"/>
      <c r="S187" s="235"/>
      <c r="T187" s="235"/>
      <c r="U187" s="235"/>
      <c r="V187" s="236"/>
      <c r="W187" s="235"/>
      <c r="X187" s="235"/>
      <c r="Y187" s="235"/>
      <c r="Z187" s="235"/>
      <c r="AA187" s="235"/>
      <c r="AB187" s="235"/>
      <c r="AC187" s="235"/>
      <c r="AD187" s="235"/>
      <c r="AE187" s="235"/>
      <c r="AF187" s="235"/>
      <c r="AG187" s="235"/>
      <c r="AH187" s="235"/>
      <c r="AI187" s="235"/>
      <c r="AJ187" s="235"/>
      <c r="AK187" s="235"/>
      <c r="AL187" s="235"/>
      <c r="AM187" s="235"/>
      <c r="AN187" s="235"/>
      <c r="AO187" s="205"/>
      <c r="AP187" s="198"/>
      <c r="AQ187" s="233"/>
      <c r="AR187" s="244"/>
      <c r="AS187" s="198"/>
      <c r="AT187" s="198"/>
      <c r="AU187" s="198"/>
      <c r="AV187" s="198"/>
      <c r="AW187" s="198"/>
      <c r="AX187" s="198"/>
      <c r="AY187" s="198"/>
      <c r="AZ187" s="198"/>
      <c r="BA187" s="198"/>
      <c r="BB187" s="198"/>
      <c r="BC187" s="198"/>
      <c r="BD187" s="198"/>
      <c r="BE187" s="198"/>
      <c r="BF187" s="198"/>
      <c r="BG187" s="198"/>
      <c r="BH187" s="198"/>
      <c r="BI187" s="198"/>
      <c r="BJ187" s="198"/>
      <c r="BK187" s="198"/>
      <c r="BL187" s="198"/>
      <c r="BM187" s="198"/>
      <c r="BN187" s="198"/>
      <c r="BO187" s="198"/>
      <c r="BP187" s="198"/>
      <c r="BQ187" s="198"/>
      <c r="BR187" s="198"/>
      <c r="BS187" s="198"/>
      <c r="BT187" s="198"/>
      <c r="BU187" s="198"/>
    </row>
    <row r="188" spans="1:73" ht="15.75" customHeight="1" x14ac:dyDescent="0.25">
      <c r="A188" s="234"/>
      <c r="B188" s="235"/>
      <c r="C188" s="235"/>
      <c r="D188" s="235"/>
      <c r="E188" s="235"/>
      <c r="F188" s="235"/>
      <c r="G188" s="235"/>
      <c r="H188" s="235"/>
      <c r="I188" s="235"/>
      <c r="J188" s="235"/>
      <c r="K188" s="235"/>
      <c r="L188" s="236"/>
      <c r="M188" s="235"/>
      <c r="N188" s="235"/>
      <c r="O188" s="235"/>
      <c r="P188" s="235"/>
      <c r="Q188" s="235"/>
      <c r="R188" s="235"/>
      <c r="S188" s="235"/>
      <c r="T188" s="235"/>
      <c r="U188" s="235"/>
      <c r="V188" s="236"/>
      <c r="W188" s="235"/>
      <c r="X188" s="235"/>
      <c r="Y188" s="235"/>
      <c r="Z188" s="235"/>
      <c r="AA188" s="235"/>
      <c r="AB188" s="235"/>
      <c r="AC188" s="235"/>
      <c r="AD188" s="235"/>
      <c r="AE188" s="235"/>
      <c r="AF188" s="235"/>
      <c r="AG188" s="235"/>
      <c r="AH188" s="235"/>
      <c r="AI188" s="235"/>
      <c r="AJ188" s="235"/>
      <c r="AK188" s="235"/>
      <c r="AL188" s="235"/>
      <c r="AM188" s="235"/>
      <c r="AN188" s="235"/>
      <c r="AO188" s="205"/>
      <c r="AP188" s="198"/>
      <c r="AQ188" s="233"/>
      <c r="AR188" s="244"/>
      <c r="AS188" s="198"/>
      <c r="AT188" s="198"/>
      <c r="AU188" s="198"/>
      <c r="AV188" s="198"/>
      <c r="AW188" s="198"/>
      <c r="AX188" s="198"/>
      <c r="AY188" s="198"/>
      <c r="AZ188" s="198"/>
      <c r="BA188" s="198"/>
      <c r="BB188" s="198"/>
      <c r="BC188" s="198"/>
      <c r="BD188" s="198"/>
      <c r="BE188" s="198"/>
      <c r="BF188" s="198"/>
      <c r="BG188" s="198"/>
      <c r="BH188" s="198"/>
      <c r="BI188" s="198"/>
      <c r="BJ188" s="198"/>
      <c r="BK188" s="198"/>
      <c r="BL188" s="198"/>
      <c r="BM188" s="198"/>
      <c r="BN188" s="198"/>
      <c r="BO188" s="198"/>
      <c r="BP188" s="198"/>
      <c r="BQ188" s="198"/>
      <c r="BR188" s="198"/>
      <c r="BS188" s="198"/>
      <c r="BT188" s="198"/>
      <c r="BU188" s="198"/>
    </row>
    <row r="189" spans="1:73" ht="15.75" customHeight="1" x14ac:dyDescent="0.25">
      <c r="A189" s="234"/>
      <c r="B189" s="235"/>
      <c r="C189" s="235"/>
      <c r="D189" s="235"/>
      <c r="E189" s="235"/>
      <c r="F189" s="235"/>
      <c r="G189" s="235"/>
      <c r="H189" s="235"/>
      <c r="I189" s="235"/>
      <c r="J189" s="235"/>
      <c r="K189" s="235"/>
      <c r="L189" s="236"/>
      <c r="M189" s="235"/>
      <c r="N189" s="235"/>
      <c r="O189" s="235"/>
      <c r="P189" s="235"/>
      <c r="Q189" s="235"/>
      <c r="R189" s="235"/>
      <c r="S189" s="235"/>
      <c r="T189" s="235"/>
      <c r="U189" s="235"/>
      <c r="V189" s="236"/>
      <c r="W189" s="235"/>
      <c r="X189" s="235"/>
      <c r="Y189" s="235"/>
      <c r="Z189" s="235"/>
      <c r="AA189" s="235"/>
      <c r="AB189" s="235"/>
      <c r="AC189" s="235"/>
      <c r="AD189" s="235"/>
      <c r="AE189" s="235"/>
      <c r="AF189" s="235"/>
      <c r="AG189" s="235"/>
      <c r="AH189" s="235"/>
      <c r="AI189" s="235"/>
      <c r="AJ189" s="235"/>
      <c r="AK189" s="235"/>
      <c r="AL189" s="235"/>
      <c r="AM189" s="235"/>
      <c r="AN189" s="235"/>
      <c r="AO189" s="205"/>
      <c r="AP189" s="198"/>
      <c r="AQ189" s="233"/>
      <c r="AR189" s="244"/>
      <c r="AS189" s="198"/>
      <c r="AT189" s="198"/>
      <c r="AU189" s="198"/>
      <c r="AV189" s="198"/>
      <c r="AW189" s="198"/>
      <c r="AX189" s="198"/>
      <c r="AY189" s="198"/>
      <c r="AZ189" s="198"/>
      <c r="BA189" s="198"/>
      <c r="BB189" s="198"/>
      <c r="BC189" s="198"/>
      <c r="BD189" s="198"/>
      <c r="BE189" s="198"/>
      <c r="BF189" s="198"/>
      <c r="BG189" s="198"/>
      <c r="BH189" s="198"/>
      <c r="BI189" s="198"/>
      <c r="BJ189" s="198"/>
      <c r="BK189" s="198"/>
      <c r="BL189" s="198"/>
      <c r="BM189" s="198"/>
      <c r="BN189" s="198"/>
      <c r="BO189" s="198"/>
      <c r="BP189" s="198"/>
      <c r="BQ189" s="198"/>
      <c r="BR189" s="198"/>
      <c r="BS189" s="198"/>
      <c r="BT189" s="198"/>
      <c r="BU189" s="198"/>
    </row>
    <row r="190" spans="1:73" ht="15.75" customHeight="1" x14ac:dyDescent="0.25">
      <c r="A190" s="234"/>
      <c r="B190" s="235"/>
      <c r="C190" s="235"/>
      <c r="D190" s="235"/>
      <c r="E190" s="235"/>
      <c r="F190" s="235"/>
      <c r="G190" s="235"/>
      <c r="H190" s="235"/>
      <c r="I190" s="235"/>
      <c r="J190" s="235"/>
      <c r="K190" s="235"/>
      <c r="L190" s="236"/>
      <c r="M190" s="235"/>
      <c r="N190" s="235"/>
      <c r="O190" s="235"/>
      <c r="P190" s="235"/>
      <c r="Q190" s="235"/>
      <c r="R190" s="235"/>
      <c r="S190" s="235"/>
      <c r="T190" s="235"/>
      <c r="U190" s="235"/>
      <c r="V190" s="236"/>
      <c r="W190" s="235"/>
      <c r="X190" s="235"/>
      <c r="Y190" s="235"/>
      <c r="Z190" s="235"/>
      <c r="AA190" s="235"/>
      <c r="AB190" s="235"/>
      <c r="AC190" s="235"/>
      <c r="AD190" s="235"/>
      <c r="AE190" s="235"/>
      <c r="AF190" s="235"/>
      <c r="AG190" s="235"/>
      <c r="AH190" s="235"/>
      <c r="AI190" s="235"/>
      <c r="AJ190" s="235"/>
      <c r="AK190" s="235"/>
      <c r="AL190" s="235"/>
      <c r="AM190" s="235"/>
      <c r="AN190" s="235"/>
      <c r="AO190" s="205"/>
      <c r="AP190" s="198"/>
      <c r="AQ190" s="233"/>
      <c r="AR190" s="244"/>
      <c r="AS190" s="198"/>
      <c r="AT190" s="198"/>
      <c r="AU190" s="198"/>
      <c r="AV190" s="198"/>
      <c r="AW190" s="198"/>
      <c r="AX190" s="198"/>
      <c r="AY190" s="198"/>
      <c r="AZ190" s="198"/>
      <c r="BA190" s="198"/>
      <c r="BB190" s="198"/>
      <c r="BC190" s="198"/>
      <c r="BD190" s="198"/>
      <c r="BE190" s="198"/>
      <c r="BF190" s="198"/>
      <c r="BG190" s="198"/>
      <c r="BH190" s="198"/>
      <c r="BI190" s="198"/>
      <c r="BJ190" s="198"/>
      <c r="BK190" s="198"/>
      <c r="BL190" s="198"/>
      <c r="BM190" s="198"/>
      <c r="BN190" s="198"/>
      <c r="BO190" s="198"/>
      <c r="BP190" s="198"/>
      <c r="BQ190" s="198"/>
      <c r="BR190" s="198"/>
      <c r="BS190" s="198"/>
      <c r="BT190" s="198"/>
      <c r="BU190" s="198"/>
    </row>
    <row r="191" spans="1:73" ht="15.75" customHeight="1" x14ac:dyDescent="0.25">
      <c r="A191" s="234"/>
      <c r="B191" s="235"/>
      <c r="C191" s="235"/>
      <c r="D191" s="235"/>
      <c r="E191" s="235"/>
      <c r="F191" s="235"/>
      <c r="G191" s="235"/>
      <c r="H191" s="235"/>
      <c r="I191" s="235"/>
      <c r="J191" s="235"/>
      <c r="K191" s="235"/>
      <c r="L191" s="236"/>
      <c r="M191" s="235"/>
      <c r="N191" s="235"/>
      <c r="O191" s="235"/>
      <c r="P191" s="235"/>
      <c r="Q191" s="235"/>
      <c r="R191" s="235"/>
      <c r="S191" s="235"/>
      <c r="T191" s="235"/>
      <c r="U191" s="235"/>
      <c r="V191" s="236"/>
      <c r="W191" s="235"/>
      <c r="X191" s="235"/>
      <c r="Y191" s="235"/>
      <c r="Z191" s="235"/>
      <c r="AA191" s="235"/>
      <c r="AB191" s="235"/>
      <c r="AC191" s="235"/>
      <c r="AD191" s="235"/>
      <c r="AE191" s="235"/>
      <c r="AF191" s="235"/>
      <c r="AG191" s="235"/>
      <c r="AH191" s="235"/>
      <c r="AI191" s="235"/>
      <c r="AJ191" s="235"/>
      <c r="AK191" s="235"/>
      <c r="AL191" s="235"/>
      <c r="AM191" s="235"/>
      <c r="AN191" s="235"/>
      <c r="AO191" s="205"/>
      <c r="AP191" s="198"/>
      <c r="AQ191" s="233"/>
      <c r="AR191" s="244"/>
      <c r="AS191" s="198"/>
      <c r="AT191" s="198"/>
      <c r="AU191" s="198"/>
      <c r="AV191" s="198"/>
      <c r="AW191" s="198"/>
      <c r="AX191" s="198"/>
      <c r="AY191" s="198"/>
      <c r="AZ191" s="198"/>
      <c r="BA191" s="198"/>
      <c r="BB191" s="198"/>
      <c r="BC191" s="198"/>
      <c r="BD191" s="198"/>
      <c r="BE191" s="198"/>
      <c r="BF191" s="198"/>
      <c r="BG191" s="198"/>
      <c r="BH191" s="198"/>
      <c r="BI191" s="198"/>
      <c r="BJ191" s="198"/>
      <c r="BK191" s="198"/>
      <c r="BL191" s="198"/>
      <c r="BM191" s="198"/>
      <c r="BN191" s="198"/>
      <c r="BO191" s="198"/>
      <c r="BP191" s="198"/>
      <c r="BQ191" s="198"/>
      <c r="BR191" s="198"/>
      <c r="BS191" s="198"/>
      <c r="BT191" s="198"/>
      <c r="BU191" s="198"/>
    </row>
    <row r="192" spans="1:73" ht="15.75" customHeight="1" x14ac:dyDescent="0.25">
      <c r="A192" s="234"/>
      <c r="B192" s="235"/>
      <c r="C192" s="235"/>
      <c r="D192" s="235"/>
      <c r="E192" s="235"/>
      <c r="F192" s="235"/>
      <c r="G192" s="235"/>
      <c r="H192" s="235"/>
      <c r="I192" s="235"/>
      <c r="J192" s="235"/>
      <c r="K192" s="235"/>
      <c r="L192" s="236"/>
      <c r="M192" s="235"/>
      <c r="N192" s="235"/>
      <c r="O192" s="235"/>
      <c r="P192" s="235"/>
      <c r="Q192" s="235"/>
      <c r="R192" s="235"/>
      <c r="S192" s="235"/>
      <c r="T192" s="235"/>
      <c r="U192" s="235"/>
      <c r="V192" s="236"/>
      <c r="W192" s="235"/>
      <c r="X192" s="235"/>
      <c r="Y192" s="235"/>
      <c r="Z192" s="235"/>
      <c r="AA192" s="235"/>
      <c r="AB192" s="235"/>
      <c r="AC192" s="235"/>
      <c r="AD192" s="235"/>
      <c r="AE192" s="235"/>
      <c r="AF192" s="235"/>
      <c r="AG192" s="235"/>
      <c r="AH192" s="235"/>
      <c r="AI192" s="235"/>
      <c r="AJ192" s="235"/>
      <c r="AK192" s="235"/>
      <c r="AL192" s="235"/>
      <c r="AM192" s="235"/>
      <c r="AN192" s="235"/>
      <c r="AO192" s="205"/>
      <c r="AP192" s="198"/>
      <c r="AQ192" s="233"/>
      <c r="AR192" s="244"/>
      <c r="AS192" s="198"/>
      <c r="AT192" s="198"/>
      <c r="AU192" s="198"/>
      <c r="AV192" s="198"/>
      <c r="AW192" s="198"/>
      <c r="AX192" s="198"/>
      <c r="AY192" s="198"/>
      <c r="AZ192" s="198"/>
      <c r="BA192" s="198"/>
      <c r="BB192" s="198"/>
      <c r="BC192" s="198"/>
      <c r="BD192" s="198"/>
      <c r="BE192" s="198"/>
      <c r="BF192" s="198"/>
      <c r="BG192" s="198"/>
      <c r="BH192" s="198"/>
      <c r="BI192" s="198"/>
      <c r="BJ192" s="198"/>
      <c r="BK192" s="198"/>
      <c r="BL192" s="198"/>
      <c r="BM192" s="198"/>
      <c r="BN192" s="198"/>
      <c r="BO192" s="198"/>
      <c r="BP192" s="198"/>
      <c r="BQ192" s="198"/>
      <c r="BR192" s="198"/>
      <c r="BS192" s="198"/>
      <c r="BT192" s="198"/>
      <c r="BU192" s="198"/>
    </row>
    <row r="193" spans="1:73" ht="15.75" customHeight="1" x14ac:dyDescent="0.25">
      <c r="A193" s="234"/>
      <c r="B193" s="235"/>
      <c r="C193" s="235"/>
      <c r="D193" s="235"/>
      <c r="E193" s="235"/>
      <c r="F193" s="235"/>
      <c r="G193" s="235"/>
      <c r="H193" s="235"/>
      <c r="I193" s="235"/>
      <c r="J193" s="235"/>
      <c r="K193" s="235"/>
      <c r="L193" s="236"/>
      <c r="M193" s="235"/>
      <c r="N193" s="235"/>
      <c r="O193" s="235"/>
      <c r="P193" s="235"/>
      <c r="Q193" s="235"/>
      <c r="R193" s="235"/>
      <c r="S193" s="235"/>
      <c r="T193" s="235"/>
      <c r="U193" s="235"/>
      <c r="V193" s="236"/>
      <c r="W193" s="235"/>
      <c r="X193" s="235"/>
      <c r="Y193" s="235"/>
      <c r="Z193" s="235"/>
      <c r="AA193" s="235"/>
      <c r="AB193" s="235"/>
      <c r="AC193" s="235"/>
      <c r="AD193" s="235"/>
      <c r="AE193" s="235"/>
      <c r="AF193" s="235"/>
      <c r="AG193" s="235"/>
      <c r="AH193" s="235"/>
      <c r="AI193" s="235"/>
      <c r="AJ193" s="235"/>
      <c r="AK193" s="235"/>
      <c r="AL193" s="235"/>
      <c r="AM193" s="235"/>
      <c r="AN193" s="235"/>
      <c r="AO193" s="205"/>
      <c r="AP193" s="198"/>
      <c r="AQ193" s="233"/>
      <c r="AR193" s="244"/>
      <c r="AS193" s="198"/>
      <c r="AT193" s="198"/>
      <c r="AU193" s="198"/>
      <c r="AV193" s="198"/>
      <c r="AW193" s="198"/>
      <c r="AX193" s="198"/>
      <c r="AY193" s="198"/>
      <c r="AZ193" s="198"/>
      <c r="BA193" s="198"/>
      <c r="BB193" s="198"/>
      <c r="BC193" s="198"/>
      <c r="BD193" s="198"/>
      <c r="BE193" s="198"/>
      <c r="BF193" s="198"/>
      <c r="BG193" s="198"/>
      <c r="BH193" s="198"/>
      <c r="BI193" s="198"/>
      <c r="BJ193" s="198"/>
      <c r="BK193" s="198"/>
      <c r="BL193" s="198"/>
      <c r="BM193" s="198"/>
      <c r="BN193" s="198"/>
      <c r="BO193" s="198"/>
      <c r="BP193" s="198"/>
      <c r="BQ193" s="198"/>
      <c r="BR193" s="198"/>
      <c r="BS193" s="198"/>
      <c r="BT193" s="198"/>
      <c r="BU193" s="198"/>
    </row>
    <row r="194" spans="1:73" ht="15.75" customHeight="1" x14ac:dyDescent="0.25">
      <c r="A194" s="234"/>
      <c r="B194" s="235"/>
      <c r="C194" s="235"/>
      <c r="D194" s="235"/>
      <c r="E194" s="235"/>
      <c r="F194" s="235"/>
      <c r="G194" s="235"/>
      <c r="H194" s="235"/>
      <c r="I194" s="235"/>
      <c r="J194" s="235"/>
      <c r="K194" s="235"/>
      <c r="L194" s="236"/>
      <c r="M194" s="235"/>
      <c r="N194" s="235"/>
      <c r="O194" s="235"/>
      <c r="P194" s="235"/>
      <c r="Q194" s="235"/>
      <c r="R194" s="235"/>
      <c r="S194" s="235"/>
      <c r="T194" s="235"/>
      <c r="U194" s="235"/>
      <c r="V194" s="236"/>
      <c r="W194" s="235"/>
      <c r="X194" s="235"/>
      <c r="Y194" s="235"/>
      <c r="Z194" s="235"/>
      <c r="AA194" s="235"/>
      <c r="AB194" s="235"/>
      <c r="AC194" s="235"/>
      <c r="AD194" s="235"/>
      <c r="AE194" s="235"/>
      <c r="AF194" s="235"/>
      <c r="AG194" s="235"/>
      <c r="AH194" s="235"/>
      <c r="AI194" s="235"/>
      <c r="AJ194" s="235"/>
      <c r="AK194" s="235"/>
      <c r="AL194" s="235"/>
      <c r="AM194" s="235"/>
      <c r="AN194" s="235"/>
      <c r="AO194" s="205"/>
      <c r="AP194" s="198"/>
      <c r="AQ194" s="233"/>
      <c r="AR194" s="244"/>
      <c r="AS194" s="198"/>
      <c r="AT194" s="198"/>
      <c r="AU194" s="198"/>
      <c r="AV194" s="198"/>
      <c r="AW194" s="198"/>
      <c r="AX194" s="198"/>
      <c r="AY194" s="198"/>
      <c r="AZ194" s="198"/>
      <c r="BA194" s="198"/>
      <c r="BB194" s="198"/>
      <c r="BC194" s="198"/>
      <c r="BD194" s="198"/>
      <c r="BE194" s="198"/>
      <c r="BF194" s="198"/>
      <c r="BG194" s="198"/>
      <c r="BH194" s="198"/>
      <c r="BI194" s="198"/>
      <c r="BJ194" s="198"/>
      <c r="BK194" s="198"/>
      <c r="BL194" s="198"/>
      <c r="BM194" s="198"/>
      <c r="BN194" s="198"/>
      <c r="BO194" s="198"/>
      <c r="BP194" s="198"/>
      <c r="BQ194" s="198"/>
      <c r="BR194" s="198"/>
      <c r="BS194" s="198"/>
      <c r="BT194" s="198"/>
      <c r="BU194" s="198"/>
    </row>
    <row r="195" spans="1:73" ht="15.75" customHeight="1" x14ac:dyDescent="0.25">
      <c r="A195" s="234"/>
      <c r="B195" s="235"/>
      <c r="C195" s="235"/>
      <c r="D195" s="235"/>
      <c r="E195" s="235"/>
      <c r="F195" s="235"/>
      <c r="G195" s="235"/>
      <c r="H195" s="235"/>
      <c r="I195" s="235"/>
      <c r="J195" s="235"/>
      <c r="K195" s="235"/>
      <c r="L195" s="236"/>
      <c r="M195" s="235"/>
      <c r="N195" s="235"/>
      <c r="O195" s="235"/>
      <c r="P195" s="235"/>
      <c r="Q195" s="235"/>
      <c r="R195" s="235"/>
      <c r="S195" s="235"/>
      <c r="T195" s="235"/>
      <c r="U195" s="235"/>
      <c r="V195" s="236"/>
      <c r="W195" s="235"/>
      <c r="X195" s="235"/>
      <c r="Y195" s="235"/>
      <c r="Z195" s="235"/>
      <c r="AA195" s="235"/>
      <c r="AB195" s="235"/>
      <c r="AC195" s="235"/>
      <c r="AD195" s="235"/>
      <c r="AE195" s="235"/>
      <c r="AF195" s="235"/>
      <c r="AG195" s="235"/>
      <c r="AH195" s="235"/>
      <c r="AI195" s="235"/>
      <c r="AJ195" s="235"/>
      <c r="AK195" s="235"/>
      <c r="AL195" s="235"/>
      <c r="AM195" s="235"/>
      <c r="AN195" s="235"/>
      <c r="AO195" s="205"/>
      <c r="AP195" s="198"/>
      <c r="AQ195" s="233"/>
      <c r="AR195" s="244"/>
      <c r="AS195" s="198"/>
      <c r="AT195" s="198"/>
      <c r="AU195" s="198"/>
      <c r="AV195" s="198"/>
      <c r="AW195" s="198"/>
      <c r="AX195" s="198"/>
      <c r="AY195" s="198"/>
      <c r="AZ195" s="198"/>
      <c r="BA195" s="198"/>
      <c r="BB195" s="198"/>
      <c r="BC195" s="198"/>
      <c r="BD195" s="198"/>
      <c r="BE195" s="198"/>
      <c r="BF195" s="198"/>
      <c r="BG195" s="198"/>
      <c r="BH195" s="198"/>
      <c r="BI195" s="198"/>
      <c r="BJ195" s="198"/>
      <c r="BK195" s="198"/>
      <c r="BL195" s="198"/>
      <c r="BM195" s="198"/>
      <c r="BN195" s="198"/>
      <c r="BO195" s="198"/>
      <c r="BP195" s="198"/>
      <c r="BQ195" s="198"/>
      <c r="BR195" s="198"/>
      <c r="BS195" s="198"/>
      <c r="BT195" s="198"/>
      <c r="BU195" s="198"/>
    </row>
    <row r="196" spans="1:73" ht="15.75" customHeight="1" x14ac:dyDescent="0.25">
      <c r="A196" s="234"/>
      <c r="B196" s="235"/>
      <c r="C196" s="235"/>
      <c r="D196" s="235"/>
      <c r="E196" s="235"/>
      <c r="F196" s="235"/>
      <c r="G196" s="235"/>
      <c r="H196" s="235"/>
      <c r="I196" s="235"/>
      <c r="J196" s="235"/>
      <c r="K196" s="235"/>
      <c r="L196" s="236"/>
      <c r="M196" s="235"/>
      <c r="N196" s="235"/>
      <c r="O196" s="235"/>
      <c r="P196" s="235"/>
      <c r="Q196" s="235"/>
      <c r="R196" s="235"/>
      <c r="S196" s="235"/>
      <c r="T196" s="235"/>
      <c r="U196" s="235"/>
      <c r="V196" s="236"/>
      <c r="W196" s="235"/>
      <c r="X196" s="235"/>
      <c r="Y196" s="235"/>
      <c r="Z196" s="235"/>
      <c r="AA196" s="235"/>
      <c r="AB196" s="235"/>
      <c r="AC196" s="235"/>
      <c r="AD196" s="235"/>
      <c r="AE196" s="235"/>
      <c r="AF196" s="235"/>
      <c r="AG196" s="235"/>
      <c r="AH196" s="235"/>
      <c r="AI196" s="235"/>
      <c r="AJ196" s="235"/>
      <c r="AK196" s="235"/>
      <c r="AL196" s="235"/>
      <c r="AM196" s="235"/>
      <c r="AN196" s="235"/>
      <c r="AO196" s="205"/>
      <c r="AP196" s="198"/>
      <c r="AQ196" s="233"/>
      <c r="AR196" s="244"/>
      <c r="AS196" s="198"/>
      <c r="AT196" s="198"/>
      <c r="AU196" s="198"/>
      <c r="AV196" s="198"/>
      <c r="AW196" s="198"/>
      <c r="AX196" s="198"/>
      <c r="AY196" s="198"/>
      <c r="AZ196" s="198"/>
      <c r="BA196" s="198"/>
      <c r="BB196" s="198"/>
      <c r="BC196" s="198"/>
      <c r="BD196" s="198"/>
      <c r="BE196" s="198"/>
      <c r="BF196" s="198"/>
      <c r="BG196" s="198"/>
      <c r="BH196" s="198"/>
      <c r="BI196" s="198"/>
      <c r="BJ196" s="198"/>
      <c r="BK196" s="198"/>
      <c r="BL196" s="198"/>
      <c r="BM196" s="198"/>
      <c r="BN196" s="198"/>
      <c r="BO196" s="198"/>
      <c r="BP196" s="198"/>
      <c r="BQ196" s="198"/>
      <c r="BR196" s="198"/>
      <c r="BS196" s="198"/>
      <c r="BT196" s="198"/>
      <c r="BU196" s="198"/>
    </row>
    <row r="197" spans="1:73" ht="15.75" customHeight="1" x14ac:dyDescent="0.25">
      <c r="A197" s="234"/>
      <c r="B197" s="235"/>
      <c r="C197" s="235"/>
      <c r="D197" s="235"/>
      <c r="E197" s="235"/>
      <c r="F197" s="235"/>
      <c r="G197" s="235"/>
      <c r="H197" s="235"/>
      <c r="I197" s="235"/>
      <c r="J197" s="235"/>
      <c r="K197" s="235"/>
      <c r="L197" s="236"/>
      <c r="M197" s="235"/>
      <c r="N197" s="235"/>
      <c r="O197" s="235"/>
      <c r="P197" s="235"/>
      <c r="Q197" s="235"/>
      <c r="R197" s="235"/>
      <c r="S197" s="235"/>
      <c r="T197" s="235"/>
      <c r="U197" s="235"/>
      <c r="V197" s="236"/>
      <c r="W197" s="235"/>
      <c r="X197" s="235"/>
      <c r="Y197" s="235"/>
      <c r="Z197" s="235"/>
      <c r="AA197" s="235"/>
      <c r="AB197" s="235"/>
      <c r="AC197" s="235"/>
      <c r="AD197" s="235"/>
      <c r="AE197" s="235"/>
      <c r="AF197" s="235"/>
      <c r="AG197" s="235"/>
      <c r="AH197" s="235"/>
      <c r="AI197" s="235"/>
      <c r="AJ197" s="235"/>
      <c r="AK197" s="235"/>
      <c r="AL197" s="235"/>
      <c r="AM197" s="235"/>
      <c r="AN197" s="235"/>
      <c r="AO197" s="205"/>
      <c r="AP197" s="198"/>
      <c r="AQ197" s="233"/>
      <c r="AR197" s="244"/>
      <c r="AS197" s="198"/>
      <c r="AT197" s="198"/>
      <c r="AU197" s="198"/>
      <c r="AV197" s="198"/>
      <c r="AW197" s="198"/>
      <c r="AX197" s="198"/>
      <c r="AY197" s="198"/>
      <c r="AZ197" s="198"/>
      <c r="BA197" s="198"/>
      <c r="BB197" s="198"/>
      <c r="BC197" s="198"/>
      <c r="BD197" s="198"/>
      <c r="BE197" s="198"/>
      <c r="BF197" s="198"/>
      <c r="BG197" s="198"/>
      <c r="BH197" s="198"/>
      <c r="BI197" s="198"/>
      <c r="BJ197" s="198"/>
      <c r="BK197" s="198"/>
      <c r="BL197" s="198"/>
      <c r="BM197" s="198"/>
      <c r="BN197" s="198"/>
      <c r="BO197" s="198"/>
      <c r="BP197" s="198"/>
      <c r="BQ197" s="198"/>
      <c r="BR197" s="198"/>
      <c r="BS197" s="198"/>
      <c r="BT197" s="198"/>
      <c r="BU197" s="198"/>
    </row>
    <row r="198" spans="1:73" ht="15.75" customHeight="1" x14ac:dyDescent="0.25">
      <c r="A198" s="234"/>
      <c r="B198" s="235"/>
      <c r="C198" s="235"/>
      <c r="D198" s="235"/>
      <c r="E198" s="235"/>
      <c r="F198" s="235"/>
      <c r="G198" s="235"/>
      <c r="H198" s="235"/>
      <c r="I198" s="235"/>
      <c r="J198" s="235"/>
      <c r="K198" s="235"/>
      <c r="L198" s="236"/>
      <c r="M198" s="235"/>
      <c r="N198" s="235"/>
      <c r="O198" s="235"/>
      <c r="P198" s="235"/>
      <c r="Q198" s="235"/>
      <c r="R198" s="235"/>
      <c r="S198" s="235"/>
      <c r="T198" s="235"/>
      <c r="U198" s="235"/>
      <c r="V198" s="236"/>
      <c r="W198" s="235"/>
      <c r="X198" s="235"/>
      <c r="Y198" s="235"/>
      <c r="Z198" s="235"/>
      <c r="AA198" s="235"/>
      <c r="AB198" s="235"/>
      <c r="AC198" s="235"/>
      <c r="AD198" s="235"/>
      <c r="AE198" s="235"/>
      <c r="AF198" s="235"/>
      <c r="AG198" s="235"/>
      <c r="AH198" s="235"/>
      <c r="AI198" s="235"/>
      <c r="AJ198" s="235"/>
      <c r="AK198" s="235"/>
      <c r="AL198" s="235"/>
      <c r="AM198" s="235"/>
      <c r="AN198" s="235"/>
      <c r="AO198" s="205"/>
      <c r="AP198" s="198"/>
      <c r="AQ198" s="233"/>
      <c r="AR198" s="244"/>
      <c r="AS198" s="198"/>
      <c r="AT198" s="198"/>
      <c r="AU198" s="198"/>
      <c r="AV198" s="198"/>
      <c r="AW198" s="198"/>
      <c r="AX198" s="198"/>
      <c r="AY198" s="198"/>
      <c r="AZ198" s="198"/>
      <c r="BA198" s="198"/>
      <c r="BB198" s="198"/>
      <c r="BC198" s="198"/>
      <c r="BD198" s="198"/>
      <c r="BE198" s="198"/>
      <c r="BF198" s="198"/>
      <c r="BG198" s="198"/>
      <c r="BH198" s="198"/>
      <c r="BI198" s="198"/>
      <c r="BJ198" s="198"/>
      <c r="BK198" s="198"/>
      <c r="BL198" s="198"/>
      <c r="BM198" s="198"/>
      <c r="BN198" s="198"/>
      <c r="BO198" s="198"/>
      <c r="BP198" s="198"/>
      <c r="BQ198" s="198"/>
      <c r="BR198" s="198"/>
      <c r="BS198" s="198"/>
      <c r="BT198" s="198"/>
      <c r="BU198" s="198"/>
    </row>
    <row r="199" spans="1:73" ht="15.75" customHeight="1" x14ac:dyDescent="0.25">
      <c r="A199" s="234"/>
      <c r="B199" s="235"/>
      <c r="C199" s="235"/>
      <c r="D199" s="235"/>
      <c r="E199" s="235"/>
      <c r="F199" s="235"/>
      <c r="G199" s="235"/>
      <c r="H199" s="235"/>
      <c r="I199" s="235"/>
      <c r="J199" s="235"/>
      <c r="K199" s="235"/>
      <c r="L199" s="236"/>
      <c r="M199" s="235"/>
      <c r="N199" s="235"/>
      <c r="O199" s="235"/>
      <c r="P199" s="235"/>
      <c r="Q199" s="235"/>
      <c r="R199" s="235"/>
      <c r="S199" s="235"/>
      <c r="T199" s="235"/>
      <c r="U199" s="235"/>
      <c r="V199" s="236"/>
      <c r="W199" s="235"/>
      <c r="X199" s="235"/>
      <c r="Y199" s="235"/>
      <c r="Z199" s="235"/>
      <c r="AA199" s="235"/>
      <c r="AB199" s="235"/>
      <c r="AC199" s="235"/>
      <c r="AD199" s="235"/>
      <c r="AE199" s="235"/>
      <c r="AF199" s="235"/>
      <c r="AG199" s="235"/>
      <c r="AH199" s="235"/>
      <c r="AI199" s="235"/>
      <c r="AJ199" s="235"/>
      <c r="AK199" s="235"/>
      <c r="AL199" s="235"/>
      <c r="AM199" s="235"/>
      <c r="AN199" s="235"/>
      <c r="AO199" s="205"/>
      <c r="AP199" s="198"/>
      <c r="AQ199" s="233"/>
      <c r="AR199" s="244"/>
      <c r="AS199" s="198"/>
      <c r="AT199" s="198"/>
      <c r="AU199" s="198"/>
      <c r="AV199" s="198"/>
      <c r="AW199" s="198"/>
      <c r="AX199" s="198"/>
      <c r="AY199" s="198"/>
      <c r="AZ199" s="198"/>
      <c r="BA199" s="198"/>
      <c r="BB199" s="198"/>
      <c r="BC199" s="198"/>
      <c r="BD199" s="198"/>
      <c r="BE199" s="198"/>
      <c r="BF199" s="198"/>
      <c r="BG199" s="198"/>
      <c r="BH199" s="198"/>
      <c r="BI199" s="198"/>
      <c r="BJ199" s="198"/>
      <c r="BK199" s="198"/>
      <c r="BL199" s="198"/>
      <c r="BM199" s="198"/>
      <c r="BN199" s="198"/>
      <c r="BO199" s="198"/>
      <c r="BP199" s="198"/>
      <c r="BQ199" s="198"/>
      <c r="BR199" s="198"/>
      <c r="BS199" s="198"/>
      <c r="BT199" s="198"/>
      <c r="BU199" s="198"/>
    </row>
    <row r="200" spans="1:73" ht="15.75" customHeight="1" x14ac:dyDescent="0.25">
      <c r="A200" s="234"/>
      <c r="B200" s="235"/>
      <c r="C200" s="235"/>
      <c r="D200" s="235"/>
      <c r="E200" s="235"/>
      <c r="F200" s="235"/>
      <c r="G200" s="235"/>
      <c r="H200" s="235"/>
      <c r="I200" s="235"/>
      <c r="J200" s="235"/>
      <c r="K200" s="235"/>
      <c r="L200" s="236"/>
      <c r="M200" s="235"/>
      <c r="N200" s="235"/>
      <c r="O200" s="235"/>
      <c r="P200" s="235"/>
      <c r="Q200" s="235"/>
      <c r="R200" s="235"/>
      <c r="S200" s="235"/>
      <c r="T200" s="235"/>
      <c r="U200" s="235"/>
      <c r="V200" s="236"/>
      <c r="W200" s="235"/>
      <c r="X200" s="235"/>
      <c r="Y200" s="235"/>
      <c r="Z200" s="235"/>
      <c r="AA200" s="235"/>
      <c r="AB200" s="235"/>
      <c r="AC200" s="235"/>
      <c r="AD200" s="235"/>
      <c r="AE200" s="235"/>
      <c r="AF200" s="235"/>
      <c r="AG200" s="235"/>
      <c r="AH200" s="235"/>
      <c r="AI200" s="235"/>
      <c r="AJ200" s="235"/>
      <c r="AK200" s="235"/>
      <c r="AL200" s="235"/>
      <c r="AM200" s="235"/>
      <c r="AN200" s="235"/>
      <c r="AO200" s="205"/>
      <c r="AP200" s="198"/>
      <c r="AQ200" s="233"/>
      <c r="AR200" s="244"/>
      <c r="AS200" s="198"/>
      <c r="AT200" s="198"/>
      <c r="AU200" s="198"/>
      <c r="AV200" s="198"/>
      <c r="AW200" s="198"/>
      <c r="AX200" s="198"/>
      <c r="AY200" s="198"/>
      <c r="AZ200" s="198"/>
      <c r="BA200" s="198"/>
      <c r="BB200" s="198"/>
      <c r="BC200" s="198"/>
      <c r="BD200" s="198"/>
      <c r="BE200" s="198"/>
      <c r="BF200" s="198"/>
      <c r="BG200" s="198"/>
      <c r="BH200" s="198"/>
      <c r="BI200" s="198"/>
      <c r="BJ200" s="198"/>
      <c r="BK200" s="198"/>
      <c r="BL200" s="198"/>
      <c r="BM200" s="198"/>
      <c r="BN200" s="198"/>
      <c r="BO200" s="198"/>
      <c r="BP200" s="198"/>
      <c r="BQ200" s="198"/>
      <c r="BR200" s="198"/>
      <c r="BS200" s="198"/>
      <c r="BT200" s="198"/>
      <c r="BU200" s="198"/>
    </row>
    <row r="201" spans="1:73" ht="15.75" customHeight="1" x14ac:dyDescent="0.25">
      <c r="A201" s="234"/>
      <c r="B201" s="235"/>
      <c r="C201" s="235"/>
      <c r="D201" s="235"/>
      <c r="E201" s="235"/>
      <c r="F201" s="235"/>
      <c r="G201" s="235"/>
      <c r="H201" s="235"/>
      <c r="I201" s="235"/>
      <c r="J201" s="235"/>
      <c r="K201" s="235"/>
      <c r="L201" s="236"/>
      <c r="M201" s="235"/>
      <c r="N201" s="235"/>
      <c r="O201" s="235"/>
      <c r="P201" s="235"/>
      <c r="Q201" s="235"/>
      <c r="R201" s="235"/>
      <c r="S201" s="235"/>
      <c r="T201" s="235"/>
      <c r="U201" s="235"/>
      <c r="V201" s="236"/>
      <c r="W201" s="235"/>
      <c r="X201" s="235"/>
      <c r="Y201" s="235"/>
      <c r="Z201" s="235"/>
      <c r="AA201" s="235"/>
      <c r="AB201" s="235"/>
      <c r="AC201" s="235"/>
      <c r="AD201" s="235"/>
      <c r="AE201" s="235"/>
      <c r="AF201" s="235"/>
      <c r="AG201" s="235"/>
      <c r="AH201" s="235"/>
      <c r="AI201" s="235"/>
      <c r="AJ201" s="235"/>
      <c r="AK201" s="235"/>
      <c r="AL201" s="235"/>
      <c r="AM201" s="235"/>
      <c r="AN201" s="235"/>
      <c r="AO201" s="205"/>
      <c r="AP201" s="198"/>
      <c r="AQ201" s="233"/>
      <c r="AR201" s="244"/>
      <c r="AS201" s="198"/>
      <c r="AT201" s="198"/>
      <c r="AU201" s="198"/>
      <c r="AV201" s="198"/>
      <c r="AW201" s="198"/>
      <c r="AX201" s="198"/>
      <c r="AY201" s="198"/>
      <c r="AZ201" s="198"/>
      <c r="BA201" s="198"/>
      <c r="BB201" s="198"/>
      <c r="BC201" s="198"/>
      <c r="BD201" s="198"/>
      <c r="BE201" s="198"/>
      <c r="BF201" s="198"/>
      <c r="BG201" s="198"/>
      <c r="BH201" s="198"/>
      <c r="BI201" s="198"/>
      <c r="BJ201" s="198"/>
      <c r="BK201" s="198"/>
      <c r="BL201" s="198"/>
      <c r="BM201" s="198"/>
      <c r="BN201" s="198"/>
      <c r="BO201" s="198"/>
      <c r="BP201" s="198"/>
      <c r="BQ201" s="198"/>
      <c r="BR201" s="198"/>
      <c r="BS201" s="198"/>
      <c r="BT201" s="198"/>
      <c r="BU201" s="198"/>
    </row>
    <row r="202" spans="1:73" ht="15.75" customHeight="1" x14ac:dyDescent="0.25">
      <c r="A202" s="234"/>
      <c r="B202" s="235"/>
      <c r="C202" s="235"/>
      <c r="D202" s="235"/>
      <c r="E202" s="235"/>
      <c r="F202" s="235"/>
      <c r="G202" s="235"/>
      <c r="H202" s="235"/>
      <c r="I202" s="235"/>
      <c r="J202" s="235"/>
      <c r="K202" s="235"/>
      <c r="L202" s="236"/>
      <c r="M202" s="235"/>
      <c r="N202" s="235"/>
      <c r="O202" s="235"/>
      <c r="P202" s="235"/>
      <c r="Q202" s="235"/>
      <c r="R202" s="235"/>
      <c r="S202" s="235"/>
      <c r="T202" s="235"/>
      <c r="U202" s="235"/>
      <c r="V202" s="236"/>
      <c r="W202" s="235"/>
      <c r="X202" s="235"/>
      <c r="Y202" s="235"/>
      <c r="Z202" s="235"/>
      <c r="AA202" s="235"/>
      <c r="AB202" s="235"/>
      <c r="AC202" s="235"/>
      <c r="AD202" s="235"/>
      <c r="AE202" s="235"/>
      <c r="AF202" s="235"/>
      <c r="AG202" s="235"/>
      <c r="AH202" s="235"/>
      <c r="AI202" s="235"/>
      <c r="AJ202" s="235"/>
      <c r="AK202" s="235"/>
      <c r="AL202" s="235"/>
      <c r="AM202" s="235"/>
      <c r="AN202" s="235"/>
      <c r="AO202" s="205"/>
      <c r="AP202" s="198"/>
      <c r="AQ202" s="233"/>
      <c r="AR202" s="244"/>
      <c r="AS202" s="198"/>
      <c r="AT202" s="198"/>
      <c r="AU202" s="198"/>
      <c r="AV202" s="198"/>
      <c r="AW202" s="198"/>
      <c r="AX202" s="198"/>
      <c r="AY202" s="198"/>
      <c r="AZ202" s="198"/>
      <c r="BA202" s="198"/>
      <c r="BB202" s="198"/>
      <c r="BC202" s="198"/>
      <c r="BD202" s="198"/>
      <c r="BE202" s="198"/>
      <c r="BF202" s="198"/>
      <c r="BG202" s="198"/>
      <c r="BH202" s="198"/>
      <c r="BI202" s="198"/>
      <c r="BJ202" s="198"/>
      <c r="BK202" s="198"/>
      <c r="BL202" s="198"/>
      <c r="BM202" s="198"/>
      <c r="BN202" s="198"/>
      <c r="BO202" s="198"/>
      <c r="BP202" s="198"/>
      <c r="BQ202" s="198"/>
      <c r="BR202" s="198"/>
      <c r="BS202" s="198"/>
      <c r="BT202" s="198"/>
      <c r="BU202" s="198"/>
    </row>
    <row r="203" spans="1:73" ht="15.75" customHeight="1" x14ac:dyDescent="0.25">
      <c r="A203" s="234"/>
      <c r="B203" s="235"/>
      <c r="C203" s="235"/>
      <c r="D203" s="235"/>
      <c r="E203" s="235"/>
      <c r="F203" s="235"/>
      <c r="G203" s="235"/>
      <c r="H203" s="235"/>
      <c r="I203" s="235"/>
      <c r="J203" s="235"/>
      <c r="K203" s="235"/>
      <c r="L203" s="236"/>
      <c r="M203" s="235"/>
      <c r="N203" s="235"/>
      <c r="O203" s="235"/>
      <c r="P203" s="235"/>
      <c r="Q203" s="235"/>
      <c r="R203" s="235"/>
      <c r="S203" s="235"/>
      <c r="T203" s="235"/>
      <c r="U203" s="235"/>
      <c r="V203" s="236"/>
      <c r="W203" s="235"/>
      <c r="X203" s="235"/>
      <c r="Y203" s="235"/>
      <c r="Z203" s="235"/>
      <c r="AA203" s="235"/>
      <c r="AB203" s="235"/>
      <c r="AC203" s="235"/>
      <c r="AD203" s="235"/>
      <c r="AE203" s="235"/>
      <c r="AF203" s="235"/>
      <c r="AG203" s="235"/>
      <c r="AH203" s="235"/>
      <c r="AI203" s="235"/>
      <c r="AJ203" s="235"/>
      <c r="AK203" s="235"/>
      <c r="AL203" s="235"/>
      <c r="AM203" s="235"/>
      <c r="AN203" s="235"/>
      <c r="AO203" s="205"/>
      <c r="AP203" s="198"/>
      <c r="AQ203" s="233"/>
      <c r="AR203" s="244"/>
      <c r="AS203" s="198"/>
      <c r="AT203" s="198"/>
      <c r="AU203" s="198"/>
      <c r="AV203" s="198"/>
      <c r="AW203" s="198"/>
      <c r="AX203" s="198"/>
      <c r="AY203" s="198"/>
      <c r="AZ203" s="198"/>
      <c r="BA203" s="198"/>
      <c r="BB203" s="198"/>
      <c r="BC203" s="198"/>
      <c r="BD203" s="198"/>
      <c r="BE203" s="198"/>
      <c r="BF203" s="198"/>
      <c r="BG203" s="198"/>
      <c r="BH203" s="198"/>
      <c r="BI203" s="198"/>
      <c r="BJ203" s="198"/>
      <c r="BK203" s="198"/>
      <c r="BL203" s="198"/>
      <c r="BM203" s="198"/>
      <c r="BN203" s="198"/>
      <c r="BO203" s="198"/>
      <c r="BP203" s="198"/>
      <c r="BQ203" s="198"/>
      <c r="BR203" s="198"/>
      <c r="BS203" s="198"/>
      <c r="BT203" s="198"/>
      <c r="BU203" s="198"/>
    </row>
    <row r="204" spans="1:73" ht="15.75" customHeight="1" x14ac:dyDescent="0.25">
      <c r="A204" s="234"/>
      <c r="B204" s="235"/>
      <c r="C204" s="235"/>
      <c r="D204" s="235"/>
      <c r="E204" s="235"/>
      <c r="F204" s="235"/>
      <c r="G204" s="235"/>
      <c r="H204" s="235"/>
      <c r="I204" s="235"/>
      <c r="J204" s="235"/>
      <c r="K204" s="235"/>
      <c r="L204" s="236"/>
      <c r="M204" s="235"/>
      <c r="N204" s="235"/>
      <c r="O204" s="235"/>
      <c r="P204" s="235"/>
      <c r="Q204" s="235"/>
      <c r="R204" s="235"/>
      <c r="S204" s="235"/>
      <c r="T204" s="235"/>
      <c r="U204" s="235"/>
      <c r="V204" s="236"/>
      <c r="W204" s="235"/>
      <c r="X204" s="235"/>
      <c r="Y204" s="235"/>
      <c r="Z204" s="235"/>
      <c r="AA204" s="235"/>
      <c r="AB204" s="235"/>
      <c r="AC204" s="235"/>
      <c r="AD204" s="235"/>
      <c r="AE204" s="235"/>
      <c r="AF204" s="235"/>
      <c r="AG204" s="235"/>
      <c r="AH204" s="235"/>
      <c r="AI204" s="235"/>
      <c r="AJ204" s="235"/>
      <c r="AK204" s="235"/>
      <c r="AL204" s="235"/>
      <c r="AM204" s="235"/>
      <c r="AN204" s="235"/>
      <c r="AO204" s="205"/>
      <c r="AP204" s="198"/>
      <c r="AQ204" s="233"/>
      <c r="AR204" s="244"/>
      <c r="AS204" s="198"/>
      <c r="AT204" s="198"/>
      <c r="AU204" s="198"/>
      <c r="AV204" s="198"/>
      <c r="AW204" s="198"/>
      <c r="AX204" s="198"/>
      <c r="AY204" s="198"/>
      <c r="AZ204" s="198"/>
      <c r="BA204" s="198"/>
      <c r="BB204" s="198"/>
      <c r="BC204" s="198"/>
      <c r="BD204" s="198"/>
      <c r="BE204" s="198"/>
      <c r="BF204" s="198"/>
      <c r="BG204" s="198"/>
      <c r="BH204" s="198"/>
      <c r="BI204" s="198"/>
      <c r="BJ204" s="198"/>
      <c r="BK204" s="198"/>
      <c r="BL204" s="198"/>
      <c r="BM204" s="198"/>
      <c r="BN204" s="198"/>
      <c r="BO204" s="198"/>
      <c r="BP204" s="198"/>
      <c r="BQ204" s="198"/>
      <c r="BR204" s="198"/>
      <c r="BS204" s="198"/>
      <c r="BT204" s="198"/>
      <c r="BU204" s="198"/>
    </row>
    <row r="205" spans="1:73" ht="15.75" customHeight="1" x14ac:dyDescent="0.25">
      <c r="A205" s="234"/>
      <c r="B205" s="235"/>
      <c r="C205" s="235"/>
      <c r="D205" s="235"/>
      <c r="E205" s="235"/>
      <c r="F205" s="235"/>
      <c r="G205" s="235"/>
      <c r="H205" s="235"/>
      <c r="I205" s="235"/>
      <c r="J205" s="235"/>
      <c r="K205" s="235"/>
      <c r="L205" s="236"/>
      <c r="M205" s="235"/>
      <c r="N205" s="235"/>
      <c r="O205" s="235"/>
      <c r="P205" s="235"/>
      <c r="Q205" s="235"/>
      <c r="R205" s="235"/>
      <c r="S205" s="235"/>
      <c r="T205" s="235"/>
      <c r="U205" s="235"/>
      <c r="V205" s="236"/>
      <c r="W205" s="235"/>
      <c r="X205" s="235"/>
      <c r="Y205" s="235"/>
      <c r="Z205" s="235"/>
      <c r="AA205" s="235"/>
      <c r="AB205" s="235"/>
      <c r="AC205" s="235"/>
      <c r="AD205" s="235"/>
      <c r="AE205" s="235"/>
      <c r="AF205" s="235"/>
      <c r="AG205" s="235"/>
      <c r="AH205" s="235"/>
      <c r="AI205" s="235"/>
      <c r="AJ205" s="235"/>
      <c r="AK205" s="235"/>
      <c r="AL205" s="235"/>
      <c r="AM205" s="235"/>
      <c r="AN205" s="235"/>
      <c r="AO205" s="205"/>
      <c r="AP205" s="198"/>
      <c r="AQ205" s="233"/>
      <c r="AR205" s="244"/>
      <c r="AS205" s="198"/>
      <c r="AT205" s="198"/>
      <c r="AU205" s="198"/>
      <c r="AV205" s="198"/>
      <c r="AW205" s="198"/>
      <c r="AX205" s="198"/>
      <c r="AY205" s="198"/>
      <c r="AZ205" s="198"/>
      <c r="BA205" s="198"/>
      <c r="BB205" s="198"/>
      <c r="BC205" s="198"/>
      <c r="BD205" s="198"/>
      <c r="BE205" s="198"/>
      <c r="BF205" s="198"/>
      <c r="BG205" s="198"/>
      <c r="BH205" s="198"/>
      <c r="BI205" s="198"/>
      <c r="BJ205" s="198"/>
      <c r="BK205" s="198"/>
      <c r="BL205" s="198"/>
      <c r="BM205" s="198"/>
      <c r="BN205" s="198"/>
      <c r="BO205" s="198"/>
      <c r="BP205" s="198"/>
      <c r="BQ205" s="198"/>
      <c r="BR205" s="198"/>
      <c r="BS205" s="198"/>
      <c r="BT205" s="198"/>
      <c r="BU205" s="198"/>
    </row>
    <row r="206" spans="1:73" ht="15.75" customHeight="1" x14ac:dyDescent="0.25">
      <c r="A206" s="234"/>
      <c r="B206" s="235"/>
      <c r="C206" s="235"/>
      <c r="D206" s="235"/>
      <c r="E206" s="235"/>
      <c r="F206" s="235"/>
      <c r="G206" s="235"/>
      <c r="H206" s="235"/>
      <c r="I206" s="235"/>
      <c r="J206" s="235"/>
      <c r="K206" s="235"/>
      <c r="L206" s="236"/>
      <c r="M206" s="235"/>
      <c r="N206" s="235"/>
      <c r="O206" s="235"/>
      <c r="P206" s="235"/>
      <c r="Q206" s="235"/>
      <c r="R206" s="235"/>
      <c r="S206" s="235"/>
      <c r="T206" s="235"/>
      <c r="U206" s="235"/>
      <c r="V206" s="236"/>
      <c r="W206" s="235"/>
      <c r="X206" s="235"/>
      <c r="Y206" s="235"/>
      <c r="Z206" s="235"/>
      <c r="AA206" s="235"/>
      <c r="AB206" s="235"/>
      <c r="AC206" s="235"/>
      <c r="AD206" s="235"/>
      <c r="AE206" s="235"/>
      <c r="AF206" s="235"/>
      <c r="AG206" s="235"/>
      <c r="AH206" s="235"/>
      <c r="AI206" s="235"/>
      <c r="AJ206" s="235"/>
      <c r="AK206" s="235"/>
      <c r="AL206" s="235"/>
      <c r="AM206" s="235"/>
      <c r="AN206" s="235"/>
      <c r="AO206" s="205"/>
      <c r="AP206" s="198"/>
      <c r="AQ206" s="233"/>
      <c r="AR206" s="244"/>
      <c r="AS206" s="198"/>
      <c r="AT206" s="198"/>
      <c r="AU206" s="198"/>
      <c r="AV206" s="198"/>
      <c r="AW206" s="198"/>
      <c r="AX206" s="198"/>
      <c r="AY206" s="198"/>
      <c r="AZ206" s="198"/>
      <c r="BA206" s="198"/>
      <c r="BB206" s="198"/>
      <c r="BC206" s="198"/>
      <c r="BD206" s="198"/>
      <c r="BE206" s="198"/>
      <c r="BF206" s="198"/>
      <c r="BG206" s="198"/>
      <c r="BH206" s="198"/>
      <c r="BI206" s="198"/>
      <c r="BJ206" s="198"/>
      <c r="BK206" s="198"/>
      <c r="BL206" s="198"/>
      <c r="BM206" s="198"/>
      <c r="BN206" s="198"/>
      <c r="BO206" s="198"/>
      <c r="BP206" s="198"/>
      <c r="BQ206" s="198"/>
      <c r="BR206" s="198"/>
      <c r="BS206" s="198"/>
      <c r="BT206" s="198"/>
      <c r="BU206" s="198"/>
    </row>
    <row r="207" spans="1:73" ht="15.75" customHeight="1" x14ac:dyDescent="0.25">
      <c r="A207" s="234"/>
      <c r="B207" s="235"/>
      <c r="C207" s="235"/>
      <c r="D207" s="235"/>
      <c r="E207" s="235"/>
      <c r="F207" s="235"/>
      <c r="G207" s="235"/>
      <c r="H207" s="235"/>
      <c r="I207" s="235"/>
      <c r="J207" s="235"/>
      <c r="K207" s="235"/>
      <c r="L207" s="236"/>
      <c r="M207" s="235"/>
      <c r="N207" s="235"/>
      <c r="O207" s="235"/>
      <c r="P207" s="235"/>
      <c r="Q207" s="235"/>
      <c r="R207" s="235"/>
      <c r="S207" s="235"/>
      <c r="T207" s="235"/>
      <c r="U207" s="235"/>
      <c r="V207" s="236"/>
      <c r="W207" s="235"/>
      <c r="X207" s="235"/>
      <c r="Y207" s="235"/>
      <c r="Z207" s="235"/>
      <c r="AA207" s="235"/>
      <c r="AB207" s="235"/>
      <c r="AC207" s="235"/>
      <c r="AD207" s="235"/>
      <c r="AE207" s="235"/>
      <c r="AF207" s="235"/>
      <c r="AG207" s="235"/>
      <c r="AH207" s="235"/>
      <c r="AI207" s="235"/>
      <c r="AJ207" s="235"/>
      <c r="AK207" s="235"/>
      <c r="AL207" s="235"/>
      <c r="AM207" s="235"/>
      <c r="AN207" s="235"/>
      <c r="AO207" s="205"/>
      <c r="AP207" s="198"/>
      <c r="AQ207" s="233"/>
      <c r="AR207" s="244"/>
      <c r="AS207" s="198"/>
      <c r="AT207" s="198"/>
      <c r="AU207" s="198"/>
      <c r="AV207" s="198"/>
      <c r="AW207" s="198"/>
      <c r="AX207" s="198"/>
      <c r="AY207" s="198"/>
      <c r="AZ207" s="198"/>
      <c r="BA207" s="198"/>
      <c r="BB207" s="198"/>
      <c r="BC207" s="198"/>
      <c r="BD207" s="198"/>
      <c r="BE207" s="198"/>
      <c r="BF207" s="198"/>
      <c r="BG207" s="198"/>
      <c r="BH207" s="198"/>
      <c r="BI207" s="198"/>
      <c r="BJ207" s="198"/>
      <c r="BK207" s="198"/>
      <c r="BL207" s="198"/>
      <c r="BM207" s="198"/>
      <c r="BN207" s="198"/>
      <c r="BO207" s="198"/>
      <c r="BP207" s="198"/>
      <c r="BQ207" s="198"/>
      <c r="BR207" s="198"/>
      <c r="BS207" s="198"/>
      <c r="BT207" s="198"/>
      <c r="BU207" s="198"/>
    </row>
    <row r="208" spans="1:73" ht="15.75" customHeight="1" x14ac:dyDescent="0.25">
      <c r="A208" s="234"/>
      <c r="B208" s="235"/>
      <c r="C208" s="235"/>
      <c r="D208" s="235"/>
      <c r="E208" s="235"/>
      <c r="F208" s="235"/>
      <c r="G208" s="235"/>
      <c r="H208" s="235"/>
      <c r="I208" s="235"/>
      <c r="J208" s="235"/>
      <c r="K208" s="235"/>
      <c r="L208" s="236"/>
      <c r="M208" s="235"/>
      <c r="N208" s="235"/>
      <c r="O208" s="235"/>
      <c r="P208" s="235"/>
      <c r="Q208" s="235"/>
      <c r="R208" s="235"/>
      <c r="S208" s="235"/>
      <c r="T208" s="235"/>
      <c r="U208" s="235"/>
      <c r="V208" s="236"/>
      <c r="W208" s="235"/>
      <c r="X208" s="235"/>
      <c r="Y208" s="235"/>
      <c r="Z208" s="235"/>
      <c r="AA208" s="235"/>
      <c r="AB208" s="235"/>
      <c r="AC208" s="235"/>
      <c r="AD208" s="235"/>
      <c r="AE208" s="235"/>
      <c r="AF208" s="235"/>
      <c r="AG208" s="235"/>
      <c r="AH208" s="235"/>
      <c r="AI208" s="235"/>
      <c r="AJ208" s="235"/>
      <c r="AK208" s="235"/>
      <c r="AL208" s="235"/>
      <c r="AM208" s="235"/>
      <c r="AN208" s="235"/>
      <c r="AO208" s="205"/>
      <c r="AP208" s="198"/>
      <c r="AQ208" s="233"/>
      <c r="AR208" s="244"/>
      <c r="AS208" s="198"/>
      <c r="AT208" s="198"/>
      <c r="AU208" s="198"/>
      <c r="AV208" s="198"/>
      <c r="AW208" s="198"/>
      <c r="AX208" s="198"/>
      <c r="AY208" s="198"/>
      <c r="AZ208" s="198"/>
      <c r="BA208" s="198"/>
      <c r="BB208" s="198"/>
      <c r="BC208" s="198"/>
      <c r="BD208" s="198"/>
      <c r="BE208" s="198"/>
      <c r="BF208" s="198"/>
      <c r="BG208" s="198"/>
      <c r="BH208" s="198"/>
      <c r="BI208" s="198"/>
      <c r="BJ208" s="198"/>
      <c r="BK208" s="198"/>
      <c r="BL208" s="198"/>
      <c r="BM208" s="198"/>
      <c r="BN208" s="198"/>
      <c r="BO208" s="198"/>
      <c r="BP208" s="198"/>
      <c r="BQ208" s="198"/>
      <c r="BR208" s="198"/>
      <c r="BS208" s="198"/>
      <c r="BT208" s="198"/>
      <c r="BU208" s="198"/>
    </row>
    <row r="209" spans="1:73" ht="15.75" customHeight="1" x14ac:dyDescent="0.25">
      <c r="A209" s="234"/>
      <c r="B209" s="235"/>
      <c r="C209" s="235"/>
      <c r="D209" s="235"/>
      <c r="E209" s="235"/>
      <c r="F209" s="235"/>
      <c r="G209" s="235"/>
      <c r="H209" s="235"/>
      <c r="I209" s="235"/>
      <c r="J209" s="235"/>
      <c r="K209" s="235"/>
      <c r="L209" s="236"/>
      <c r="M209" s="235"/>
      <c r="N209" s="235"/>
      <c r="O209" s="235"/>
      <c r="P209" s="235"/>
      <c r="Q209" s="235"/>
      <c r="R209" s="235"/>
      <c r="S209" s="235"/>
      <c r="T209" s="235"/>
      <c r="U209" s="235"/>
      <c r="V209" s="236"/>
      <c r="W209" s="235"/>
      <c r="X209" s="235"/>
      <c r="Y209" s="235"/>
      <c r="Z209" s="235"/>
      <c r="AA209" s="235"/>
      <c r="AB209" s="235"/>
      <c r="AC209" s="235"/>
      <c r="AD209" s="235"/>
      <c r="AE209" s="235"/>
      <c r="AF209" s="235"/>
      <c r="AG209" s="235"/>
      <c r="AH209" s="235"/>
      <c r="AI209" s="235"/>
      <c r="AJ209" s="235"/>
      <c r="AK209" s="235"/>
      <c r="AL209" s="235"/>
      <c r="AM209" s="235"/>
      <c r="AN209" s="235"/>
      <c r="AO209" s="205"/>
      <c r="AP209" s="198"/>
      <c r="AQ209" s="233"/>
      <c r="AR209" s="244"/>
      <c r="AS209" s="198"/>
      <c r="AT209" s="198"/>
      <c r="AU209" s="198"/>
      <c r="AV209" s="198"/>
      <c r="AW209" s="198"/>
      <c r="AX209" s="198"/>
      <c r="AY209" s="198"/>
      <c r="AZ209" s="198"/>
      <c r="BA209" s="198"/>
      <c r="BB209" s="198"/>
      <c r="BC209" s="198"/>
      <c r="BD209" s="198"/>
      <c r="BE209" s="198"/>
      <c r="BF209" s="198"/>
      <c r="BG209" s="198"/>
      <c r="BH209" s="198"/>
      <c r="BI209" s="198"/>
      <c r="BJ209" s="198"/>
      <c r="BK209" s="198"/>
      <c r="BL209" s="198"/>
      <c r="BM209" s="198"/>
      <c r="BN209" s="198"/>
      <c r="BO209" s="198"/>
      <c r="BP209" s="198"/>
      <c r="BQ209" s="198"/>
      <c r="BR209" s="198"/>
      <c r="BS209" s="198"/>
      <c r="BT209" s="198"/>
      <c r="BU209" s="198"/>
    </row>
    <row r="210" spans="1:73" ht="15.75" customHeight="1" x14ac:dyDescent="0.25">
      <c r="A210" s="234"/>
      <c r="B210" s="235"/>
      <c r="C210" s="235"/>
      <c r="D210" s="235"/>
      <c r="E210" s="235"/>
      <c r="F210" s="235"/>
      <c r="G210" s="235"/>
      <c r="H210" s="235"/>
      <c r="I210" s="235"/>
      <c r="J210" s="235"/>
      <c r="K210" s="235"/>
      <c r="L210" s="236"/>
      <c r="M210" s="235"/>
      <c r="N210" s="235"/>
      <c r="O210" s="235"/>
      <c r="P210" s="235"/>
      <c r="Q210" s="235"/>
      <c r="R210" s="235"/>
      <c r="S210" s="235"/>
      <c r="T210" s="235"/>
      <c r="U210" s="235"/>
      <c r="V210" s="236"/>
      <c r="W210" s="235"/>
      <c r="X210" s="235"/>
      <c r="Y210" s="235"/>
      <c r="Z210" s="235"/>
      <c r="AA210" s="235"/>
      <c r="AB210" s="235"/>
      <c r="AC210" s="235"/>
      <c r="AD210" s="235"/>
      <c r="AE210" s="235"/>
      <c r="AF210" s="235"/>
      <c r="AG210" s="235"/>
      <c r="AH210" s="235"/>
      <c r="AI210" s="235"/>
      <c r="AJ210" s="235"/>
      <c r="AK210" s="235"/>
      <c r="AL210" s="235"/>
      <c r="AM210" s="235"/>
      <c r="AN210" s="235"/>
      <c r="AO210" s="205"/>
      <c r="AP210" s="198"/>
      <c r="AQ210" s="233"/>
      <c r="AR210" s="244"/>
      <c r="AS210" s="198"/>
      <c r="AT210" s="198"/>
      <c r="AU210" s="198"/>
      <c r="AV210" s="198"/>
      <c r="AW210" s="198"/>
      <c r="AX210" s="198"/>
      <c r="AY210" s="198"/>
      <c r="AZ210" s="198"/>
      <c r="BA210" s="198"/>
      <c r="BB210" s="198"/>
      <c r="BC210" s="198"/>
      <c r="BD210" s="198"/>
      <c r="BE210" s="198"/>
      <c r="BF210" s="198"/>
      <c r="BG210" s="198"/>
      <c r="BH210" s="198"/>
      <c r="BI210" s="198"/>
      <c r="BJ210" s="198"/>
      <c r="BK210" s="198"/>
      <c r="BL210" s="198"/>
      <c r="BM210" s="198"/>
      <c r="BN210" s="198"/>
      <c r="BO210" s="198"/>
      <c r="BP210" s="198"/>
      <c r="BQ210" s="198"/>
      <c r="BR210" s="198"/>
      <c r="BS210" s="198"/>
      <c r="BT210" s="198"/>
      <c r="BU210" s="198"/>
    </row>
    <row r="211" spans="1:73" ht="15.75" customHeight="1" x14ac:dyDescent="0.25">
      <c r="A211" s="234"/>
      <c r="B211" s="235"/>
      <c r="C211" s="235"/>
      <c r="D211" s="235"/>
      <c r="E211" s="235"/>
      <c r="F211" s="235"/>
      <c r="G211" s="235"/>
      <c r="H211" s="235"/>
      <c r="I211" s="235"/>
      <c r="J211" s="235"/>
      <c r="K211" s="235"/>
      <c r="L211" s="236"/>
      <c r="M211" s="235"/>
      <c r="N211" s="235"/>
      <c r="O211" s="235"/>
      <c r="P211" s="235"/>
      <c r="Q211" s="235"/>
      <c r="R211" s="235"/>
      <c r="S211" s="235"/>
      <c r="T211" s="235"/>
      <c r="U211" s="235"/>
      <c r="V211" s="236"/>
      <c r="W211" s="235"/>
      <c r="X211" s="235"/>
      <c r="Y211" s="235"/>
      <c r="Z211" s="235"/>
      <c r="AA211" s="235"/>
      <c r="AB211" s="235"/>
      <c r="AC211" s="235"/>
      <c r="AD211" s="235"/>
      <c r="AE211" s="235"/>
      <c r="AF211" s="235"/>
      <c r="AG211" s="235"/>
      <c r="AH211" s="235"/>
      <c r="AI211" s="235"/>
      <c r="AJ211" s="235"/>
      <c r="AK211" s="235"/>
      <c r="AL211" s="235"/>
      <c r="AM211" s="235"/>
      <c r="AN211" s="235"/>
      <c r="AO211" s="205"/>
      <c r="AP211" s="198"/>
      <c r="AQ211" s="233"/>
      <c r="AR211" s="244"/>
      <c r="AS211" s="198"/>
      <c r="AT211" s="198"/>
      <c r="AU211" s="198"/>
      <c r="AV211" s="198"/>
      <c r="AW211" s="198"/>
      <c r="AX211" s="198"/>
      <c r="AY211" s="198"/>
      <c r="AZ211" s="198"/>
      <c r="BA211" s="198"/>
      <c r="BB211" s="198"/>
      <c r="BC211" s="198"/>
      <c r="BD211" s="198"/>
      <c r="BE211" s="198"/>
      <c r="BF211" s="198"/>
      <c r="BG211" s="198"/>
      <c r="BH211" s="198"/>
      <c r="BI211" s="198"/>
      <c r="BJ211" s="198"/>
      <c r="BK211" s="198"/>
      <c r="BL211" s="198"/>
      <c r="BM211" s="198"/>
      <c r="BN211" s="198"/>
      <c r="BO211" s="198"/>
      <c r="BP211" s="198"/>
      <c r="BQ211" s="198"/>
      <c r="BR211" s="198"/>
      <c r="BS211" s="198"/>
      <c r="BT211" s="198"/>
      <c r="BU211" s="198"/>
    </row>
    <row r="212" spans="1:73" ht="15.75" customHeight="1" x14ac:dyDescent="0.25">
      <c r="A212" s="234"/>
      <c r="B212" s="235"/>
      <c r="C212" s="235"/>
      <c r="D212" s="235"/>
      <c r="E212" s="235"/>
      <c r="F212" s="235"/>
      <c r="G212" s="235"/>
      <c r="H212" s="235"/>
      <c r="I212" s="235"/>
      <c r="J212" s="235"/>
      <c r="K212" s="235"/>
      <c r="L212" s="236"/>
      <c r="M212" s="235"/>
      <c r="N212" s="235"/>
      <c r="O212" s="235"/>
      <c r="P212" s="235"/>
      <c r="Q212" s="235"/>
      <c r="R212" s="235"/>
      <c r="S212" s="235"/>
      <c r="T212" s="235"/>
      <c r="U212" s="235"/>
      <c r="V212" s="236"/>
      <c r="W212" s="235"/>
      <c r="X212" s="235"/>
      <c r="Y212" s="235"/>
      <c r="Z212" s="235"/>
      <c r="AA212" s="235"/>
      <c r="AB212" s="235"/>
      <c r="AC212" s="235"/>
      <c r="AD212" s="235"/>
      <c r="AE212" s="235"/>
      <c r="AF212" s="235"/>
      <c r="AG212" s="235"/>
      <c r="AH212" s="235"/>
      <c r="AI212" s="235"/>
      <c r="AJ212" s="235"/>
      <c r="AK212" s="235"/>
      <c r="AL212" s="235"/>
      <c r="AM212" s="235"/>
      <c r="AN212" s="235"/>
      <c r="AO212" s="205"/>
      <c r="AP212" s="198"/>
      <c r="AQ212" s="233"/>
      <c r="AR212" s="244"/>
      <c r="AS212" s="198"/>
      <c r="AT212" s="198"/>
      <c r="AU212" s="198"/>
      <c r="AV212" s="198"/>
      <c r="AW212" s="198"/>
      <c r="AX212" s="198"/>
      <c r="AY212" s="198"/>
      <c r="AZ212" s="198"/>
      <c r="BA212" s="198"/>
      <c r="BB212" s="198"/>
      <c r="BC212" s="198"/>
      <c r="BD212" s="198"/>
      <c r="BE212" s="198"/>
      <c r="BF212" s="198"/>
      <c r="BG212" s="198"/>
      <c r="BH212" s="198"/>
      <c r="BI212" s="198"/>
      <c r="BJ212" s="198"/>
      <c r="BK212" s="198"/>
      <c r="BL212" s="198"/>
      <c r="BM212" s="198"/>
      <c r="BN212" s="198"/>
      <c r="BO212" s="198"/>
      <c r="BP212" s="198"/>
      <c r="BQ212" s="198"/>
      <c r="BR212" s="198"/>
      <c r="BS212" s="198"/>
      <c r="BT212" s="198"/>
      <c r="BU212" s="198"/>
    </row>
    <row r="213" spans="1:73" ht="15.75" customHeight="1" x14ac:dyDescent="0.25">
      <c r="A213" s="234"/>
      <c r="B213" s="235"/>
      <c r="C213" s="235"/>
      <c r="D213" s="235"/>
      <c r="E213" s="235"/>
      <c r="F213" s="235"/>
      <c r="G213" s="235"/>
      <c r="H213" s="235"/>
      <c r="I213" s="235"/>
      <c r="J213" s="235"/>
      <c r="K213" s="235"/>
      <c r="L213" s="236"/>
      <c r="M213" s="235"/>
      <c r="N213" s="235"/>
      <c r="O213" s="235"/>
      <c r="P213" s="235"/>
      <c r="Q213" s="235"/>
      <c r="R213" s="235"/>
      <c r="S213" s="235"/>
      <c r="T213" s="235"/>
      <c r="U213" s="235"/>
      <c r="V213" s="236"/>
      <c r="W213" s="235"/>
      <c r="X213" s="235"/>
      <c r="Y213" s="235"/>
      <c r="Z213" s="235"/>
      <c r="AA213" s="235"/>
      <c r="AB213" s="235"/>
      <c r="AC213" s="235"/>
      <c r="AD213" s="235"/>
      <c r="AE213" s="235"/>
      <c r="AF213" s="235"/>
      <c r="AG213" s="235"/>
      <c r="AH213" s="235"/>
      <c r="AI213" s="235"/>
      <c r="AJ213" s="235"/>
      <c r="AK213" s="235"/>
      <c r="AL213" s="235"/>
      <c r="AM213" s="235"/>
      <c r="AN213" s="235"/>
      <c r="AO213" s="205"/>
      <c r="AP213" s="198"/>
      <c r="AQ213" s="233"/>
      <c r="AR213" s="244"/>
      <c r="AS213" s="198"/>
      <c r="AT213" s="198"/>
      <c r="AU213" s="198"/>
      <c r="AV213" s="198"/>
      <c r="AW213" s="198"/>
      <c r="AX213" s="198"/>
      <c r="AY213" s="198"/>
      <c r="AZ213" s="198"/>
      <c r="BA213" s="198"/>
      <c r="BB213" s="198"/>
      <c r="BC213" s="198"/>
      <c r="BD213" s="198"/>
      <c r="BE213" s="198"/>
      <c r="BF213" s="198"/>
      <c r="BG213" s="198"/>
      <c r="BH213" s="198"/>
      <c r="BI213" s="198"/>
      <c r="BJ213" s="198"/>
      <c r="BK213" s="198"/>
      <c r="BL213" s="198"/>
      <c r="BM213" s="198"/>
      <c r="BN213" s="198"/>
      <c r="BO213" s="198"/>
      <c r="BP213" s="198"/>
      <c r="BQ213" s="198"/>
      <c r="BR213" s="198"/>
      <c r="BS213" s="198"/>
      <c r="BT213" s="198"/>
      <c r="BU213" s="198"/>
    </row>
    <row r="214" spans="1:73" ht="15.75" customHeight="1" x14ac:dyDescent="0.25">
      <c r="A214" s="234"/>
      <c r="B214" s="235"/>
      <c r="C214" s="235"/>
      <c r="D214" s="235"/>
      <c r="E214" s="235"/>
      <c r="F214" s="235"/>
      <c r="G214" s="235"/>
      <c r="H214" s="235"/>
      <c r="I214" s="235"/>
      <c r="J214" s="235"/>
      <c r="K214" s="235"/>
      <c r="L214" s="236"/>
      <c r="M214" s="235"/>
      <c r="N214" s="235"/>
      <c r="O214" s="235"/>
      <c r="P214" s="235"/>
      <c r="Q214" s="235"/>
      <c r="R214" s="235"/>
      <c r="S214" s="235"/>
      <c r="T214" s="235"/>
      <c r="U214" s="235"/>
      <c r="V214" s="236"/>
      <c r="W214" s="235"/>
      <c r="X214" s="235"/>
      <c r="Y214" s="235"/>
      <c r="Z214" s="235"/>
      <c r="AA214" s="235"/>
      <c r="AB214" s="235"/>
      <c r="AC214" s="235"/>
      <c r="AD214" s="235"/>
      <c r="AE214" s="235"/>
      <c r="AF214" s="235"/>
      <c r="AG214" s="235"/>
      <c r="AH214" s="235"/>
      <c r="AI214" s="235"/>
      <c r="AJ214" s="235"/>
      <c r="AK214" s="235"/>
      <c r="AL214" s="235"/>
      <c r="AM214" s="235"/>
      <c r="AN214" s="235"/>
      <c r="AO214" s="205"/>
      <c r="AP214" s="198"/>
      <c r="AQ214" s="233"/>
      <c r="AR214" s="244"/>
      <c r="AS214" s="198"/>
      <c r="AT214" s="198"/>
      <c r="AU214" s="198"/>
      <c r="AV214" s="198"/>
      <c r="AW214" s="198"/>
      <c r="AX214" s="198"/>
      <c r="AY214" s="198"/>
      <c r="AZ214" s="198"/>
      <c r="BA214" s="198"/>
      <c r="BB214" s="198"/>
      <c r="BC214" s="198"/>
      <c r="BD214" s="198"/>
      <c r="BE214" s="198"/>
      <c r="BF214" s="198"/>
      <c r="BG214" s="198"/>
      <c r="BH214" s="198"/>
      <c r="BI214" s="198"/>
      <c r="BJ214" s="198"/>
      <c r="BK214" s="198"/>
      <c r="BL214" s="198"/>
      <c r="BM214" s="198"/>
      <c r="BN214" s="198"/>
      <c r="BO214" s="198"/>
      <c r="BP214" s="198"/>
      <c r="BQ214" s="198"/>
      <c r="BR214" s="198"/>
      <c r="BS214" s="198"/>
      <c r="BT214" s="198"/>
      <c r="BU214" s="198"/>
    </row>
    <row r="215" spans="1:73" ht="15.75" customHeight="1" x14ac:dyDescent="0.25">
      <c r="A215" s="234"/>
      <c r="B215" s="235"/>
      <c r="C215" s="235"/>
      <c r="D215" s="235"/>
      <c r="E215" s="235"/>
      <c r="F215" s="235"/>
      <c r="G215" s="235"/>
      <c r="H215" s="235"/>
      <c r="I215" s="235"/>
      <c r="J215" s="235"/>
      <c r="K215" s="235"/>
      <c r="L215" s="236"/>
      <c r="M215" s="235"/>
      <c r="N215" s="235"/>
      <c r="O215" s="235"/>
      <c r="P215" s="235"/>
      <c r="Q215" s="235"/>
      <c r="R215" s="235"/>
      <c r="S215" s="235"/>
      <c r="T215" s="235"/>
      <c r="U215" s="235"/>
      <c r="V215" s="236"/>
      <c r="W215" s="235"/>
      <c r="X215" s="235"/>
      <c r="Y215" s="235"/>
      <c r="Z215" s="235"/>
      <c r="AA215" s="235"/>
      <c r="AB215" s="235"/>
      <c r="AC215" s="235"/>
      <c r="AD215" s="235"/>
      <c r="AE215" s="235"/>
      <c r="AF215" s="235"/>
      <c r="AG215" s="235"/>
      <c r="AH215" s="235"/>
      <c r="AI215" s="235"/>
      <c r="AJ215" s="235"/>
      <c r="AK215" s="235"/>
      <c r="AL215" s="235"/>
      <c r="AM215" s="235"/>
      <c r="AN215" s="235"/>
      <c r="AO215" s="205"/>
      <c r="AP215" s="198"/>
      <c r="AQ215" s="233"/>
      <c r="AR215" s="244"/>
      <c r="AS215" s="198"/>
      <c r="AT215" s="198"/>
      <c r="AU215" s="198"/>
      <c r="AV215" s="198"/>
      <c r="AW215" s="198"/>
      <c r="AX215" s="198"/>
      <c r="AY215" s="198"/>
      <c r="AZ215" s="198"/>
      <c r="BA215" s="198"/>
      <c r="BB215" s="198"/>
      <c r="BC215" s="198"/>
      <c r="BD215" s="198"/>
      <c r="BE215" s="198"/>
      <c r="BF215" s="198"/>
      <c r="BG215" s="198"/>
      <c r="BH215" s="198"/>
      <c r="BI215" s="198"/>
      <c r="BJ215" s="198"/>
      <c r="BK215" s="198"/>
      <c r="BL215" s="198"/>
      <c r="BM215" s="198"/>
      <c r="BN215" s="198"/>
      <c r="BO215" s="198"/>
      <c r="BP215" s="198"/>
      <c r="BQ215" s="198"/>
      <c r="BR215" s="198"/>
      <c r="BS215" s="198"/>
      <c r="BT215" s="198"/>
      <c r="BU215" s="198"/>
    </row>
    <row r="216" spans="1:73" ht="15.75" customHeight="1" x14ac:dyDescent="0.25">
      <c r="A216" s="234"/>
      <c r="B216" s="235"/>
      <c r="C216" s="235"/>
      <c r="D216" s="235"/>
      <c r="E216" s="235"/>
      <c r="F216" s="235"/>
      <c r="G216" s="235"/>
      <c r="H216" s="235"/>
      <c r="I216" s="235"/>
      <c r="J216" s="235"/>
      <c r="K216" s="235"/>
      <c r="L216" s="236"/>
      <c r="M216" s="235"/>
      <c r="N216" s="235"/>
      <c r="O216" s="235"/>
      <c r="P216" s="235"/>
      <c r="Q216" s="235"/>
      <c r="R216" s="235"/>
      <c r="S216" s="235"/>
      <c r="T216" s="235"/>
      <c r="U216" s="235"/>
      <c r="V216" s="236"/>
      <c r="W216" s="235"/>
      <c r="X216" s="235"/>
      <c r="Y216" s="235"/>
      <c r="Z216" s="235"/>
      <c r="AA216" s="235"/>
      <c r="AB216" s="235"/>
      <c r="AC216" s="235"/>
      <c r="AD216" s="235"/>
      <c r="AE216" s="235"/>
      <c r="AF216" s="235"/>
      <c r="AG216" s="235"/>
      <c r="AH216" s="235"/>
      <c r="AI216" s="235"/>
      <c r="AJ216" s="235"/>
      <c r="AK216" s="235"/>
      <c r="AL216" s="235"/>
      <c r="AM216" s="235"/>
      <c r="AN216" s="235"/>
      <c r="AO216" s="205"/>
      <c r="AP216" s="198"/>
      <c r="AQ216" s="233"/>
      <c r="AR216" s="244"/>
      <c r="AS216" s="198"/>
      <c r="AT216" s="198"/>
      <c r="AU216" s="198"/>
      <c r="AV216" s="198"/>
      <c r="AW216" s="198"/>
      <c r="AX216" s="198"/>
      <c r="AY216" s="198"/>
      <c r="AZ216" s="198"/>
      <c r="BA216" s="198"/>
      <c r="BB216" s="198"/>
      <c r="BC216" s="198"/>
      <c r="BD216" s="198"/>
      <c r="BE216" s="198"/>
      <c r="BF216" s="198"/>
      <c r="BG216" s="198"/>
      <c r="BH216" s="198"/>
      <c r="BI216" s="198"/>
      <c r="BJ216" s="198"/>
      <c r="BK216" s="198"/>
      <c r="BL216" s="198"/>
      <c r="BM216" s="198"/>
      <c r="BN216" s="198"/>
      <c r="BO216" s="198"/>
      <c r="BP216" s="198"/>
      <c r="BQ216" s="198"/>
      <c r="BR216" s="198"/>
      <c r="BS216" s="198"/>
      <c r="BT216" s="198"/>
      <c r="BU216" s="198"/>
    </row>
    <row r="217" spans="1:73" ht="15.75" customHeight="1" x14ac:dyDescent="0.25">
      <c r="A217" s="234"/>
      <c r="B217" s="235"/>
      <c r="C217" s="235"/>
      <c r="D217" s="235"/>
      <c r="E217" s="235"/>
      <c r="F217" s="235"/>
      <c r="G217" s="235"/>
      <c r="H217" s="235"/>
      <c r="I217" s="235"/>
      <c r="J217" s="235"/>
      <c r="K217" s="235"/>
      <c r="L217" s="236"/>
      <c r="M217" s="235"/>
      <c r="N217" s="235"/>
      <c r="O217" s="235"/>
      <c r="P217" s="235"/>
      <c r="Q217" s="235"/>
      <c r="R217" s="235"/>
      <c r="S217" s="235"/>
      <c r="T217" s="235"/>
      <c r="U217" s="235"/>
      <c r="V217" s="236"/>
      <c r="W217" s="235"/>
      <c r="X217" s="235"/>
      <c r="Y217" s="235"/>
      <c r="Z217" s="235"/>
      <c r="AA217" s="235"/>
      <c r="AB217" s="235"/>
      <c r="AC217" s="235"/>
      <c r="AD217" s="235"/>
      <c r="AE217" s="235"/>
      <c r="AF217" s="235"/>
      <c r="AG217" s="235"/>
      <c r="AH217" s="235"/>
      <c r="AI217" s="235"/>
      <c r="AJ217" s="235"/>
      <c r="AK217" s="235"/>
      <c r="AL217" s="235"/>
      <c r="AM217" s="235"/>
      <c r="AN217" s="235"/>
      <c r="AO217" s="205"/>
      <c r="AP217" s="198"/>
      <c r="AQ217" s="233"/>
      <c r="AR217" s="244"/>
      <c r="AS217" s="198"/>
      <c r="AT217" s="198"/>
      <c r="AU217" s="198"/>
      <c r="AV217" s="198"/>
      <c r="AW217" s="198"/>
      <c r="AX217" s="198"/>
      <c r="AY217" s="198"/>
      <c r="AZ217" s="198"/>
      <c r="BA217" s="198"/>
      <c r="BB217" s="198"/>
      <c r="BC217" s="198"/>
      <c r="BD217" s="198"/>
      <c r="BE217" s="198"/>
      <c r="BF217" s="198"/>
      <c r="BG217" s="198"/>
      <c r="BH217" s="198"/>
      <c r="BI217" s="198"/>
      <c r="BJ217" s="198"/>
      <c r="BK217" s="198"/>
      <c r="BL217" s="198"/>
      <c r="BM217" s="198"/>
      <c r="BN217" s="198"/>
      <c r="BO217" s="198"/>
      <c r="BP217" s="198"/>
      <c r="BQ217" s="198"/>
      <c r="BR217" s="198"/>
      <c r="BS217" s="198"/>
      <c r="BT217" s="198"/>
      <c r="BU217" s="198"/>
    </row>
    <row r="218" spans="1:73" ht="15.75" customHeight="1" x14ac:dyDescent="0.25">
      <c r="A218" s="234"/>
      <c r="B218" s="235"/>
      <c r="C218" s="235"/>
      <c r="D218" s="235"/>
      <c r="E218" s="235"/>
      <c r="F218" s="235"/>
      <c r="G218" s="235"/>
      <c r="H218" s="235"/>
      <c r="I218" s="235"/>
      <c r="J218" s="235"/>
      <c r="K218" s="235"/>
      <c r="L218" s="236"/>
      <c r="M218" s="235"/>
      <c r="N218" s="235"/>
      <c r="O218" s="235"/>
      <c r="P218" s="235"/>
      <c r="Q218" s="235"/>
      <c r="R218" s="235"/>
      <c r="S218" s="235"/>
      <c r="T218" s="235"/>
      <c r="U218" s="235"/>
      <c r="V218" s="236"/>
      <c r="W218" s="235"/>
      <c r="X218" s="235"/>
      <c r="Y218" s="235"/>
      <c r="Z218" s="235"/>
      <c r="AA218" s="235"/>
      <c r="AB218" s="235"/>
      <c r="AC218" s="235"/>
      <c r="AD218" s="235"/>
      <c r="AE218" s="235"/>
      <c r="AF218" s="235"/>
      <c r="AG218" s="235"/>
      <c r="AH218" s="235"/>
      <c r="AI218" s="235"/>
      <c r="AJ218" s="235"/>
      <c r="AK218" s="235"/>
      <c r="AL218" s="235"/>
      <c r="AM218" s="235"/>
      <c r="AN218" s="235"/>
      <c r="AO218" s="205"/>
      <c r="AP218" s="198"/>
      <c r="AQ218" s="233"/>
      <c r="AR218" s="244"/>
      <c r="AS218" s="198"/>
      <c r="AT218" s="198"/>
      <c r="AU218" s="198"/>
      <c r="AV218" s="198"/>
      <c r="AW218" s="198"/>
      <c r="AX218" s="198"/>
      <c r="AY218" s="198"/>
      <c r="AZ218" s="198"/>
      <c r="BA218" s="198"/>
      <c r="BB218" s="198"/>
      <c r="BC218" s="198"/>
      <c r="BD218" s="198"/>
      <c r="BE218" s="198"/>
      <c r="BF218" s="198"/>
      <c r="BG218" s="198"/>
      <c r="BH218" s="198"/>
      <c r="BI218" s="198"/>
      <c r="BJ218" s="198"/>
      <c r="BK218" s="198"/>
      <c r="BL218" s="198"/>
      <c r="BM218" s="198"/>
      <c r="BN218" s="198"/>
      <c r="BO218" s="198"/>
      <c r="BP218" s="198"/>
      <c r="BQ218" s="198"/>
      <c r="BR218" s="198"/>
      <c r="BS218" s="198"/>
      <c r="BT218" s="198"/>
      <c r="BU218" s="198"/>
    </row>
    <row r="219" spans="1:73" ht="15.75" customHeight="1" x14ac:dyDescent="0.25">
      <c r="A219" s="234"/>
      <c r="B219" s="235"/>
      <c r="C219" s="235"/>
      <c r="D219" s="235"/>
      <c r="E219" s="235"/>
      <c r="F219" s="235"/>
      <c r="G219" s="235"/>
      <c r="H219" s="235"/>
      <c r="I219" s="235"/>
      <c r="J219" s="235"/>
      <c r="K219" s="235"/>
      <c r="L219" s="236"/>
      <c r="M219" s="235"/>
      <c r="N219" s="235"/>
      <c r="O219" s="235"/>
      <c r="P219" s="235"/>
      <c r="Q219" s="235"/>
      <c r="R219" s="235"/>
      <c r="S219" s="235"/>
      <c r="T219" s="235"/>
      <c r="U219" s="235"/>
      <c r="V219" s="236"/>
      <c r="W219" s="235"/>
      <c r="X219" s="235"/>
      <c r="Y219" s="235"/>
      <c r="Z219" s="235"/>
      <c r="AA219" s="235"/>
      <c r="AB219" s="235"/>
      <c r="AC219" s="235"/>
      <c r="AD219" s="235"/>
      <c r="AE219" s="235"/>
      <c r="AF219" s="235"/>
      <c r="AG219" s="235"/>
      <c r="AH219" s="235"/>
      <c r="AI219" s="235"/>
      <c r="AJ219" s="235"/>
      <c r="AK219" s="235"/>
      <c r="AL219" s="235"/>
      <c r="AM219" s="235"/>
      <c r="AN219" s="235"/>
      <c r="AO219" s="205"/>
      <c r="AP219" s="198"/>
      <c r="AQ219" s="233"/>
      <c r="AR219" s="244"/>
      <c r="AS219" s="198"/>
      <c r="AT219" s="198"/>
      <c r="AU219" s="198"/>
      <c r="AV219" s="198"/>
      <c r="AW219" s="198"/>
      <c r="AX219" s="198"/>
      <c r="AY219" s="198"/>
      <c r="AZ219" s="198"/>
      <c r="BA219" s="198"/>
      <c r="BB219" s="198"/>
      <c r="BC219" s="198"/>
      <c r="BD219" s="198"/>
      <c r="BE219" s="198"/>
      <c r="BF219" s="198"/>
      <c r="BG219" s="198"/>
      <c r="BH219" s="198"/>
      <c r="BI219" s="198"/>
      <c r="BJ219" s="198"/>
      <c r="BK219" s="198"/>
      <c r="BL219" s="198"/>
      <c r="BM219" s="198"/>
      <c r="BN219" s="198"/>
      <c r="BO219" s="198"/>
      <c r="BP219" s="198"/>
      <c r="BQ219" s="198"/>
      <c r="BR219" s="198"/>
      <c r="BS219" s="198"/>
      <c r="BT219" s="198"/>
      <c r="BU219" s="198"/>
    </row>
    <row r="220" spans="1:73" ht="15.75" customHeight="1" x14ac:dyDescent="0.25">
      <c r="A220" s="234"/>
      <c r="B220" s="235"/>
      <c r="C220" s="235"/>
      <c r="D220" s="235"/>
      <c r="E220" s="235"/>
      <c r="F220" s="235"/>
      <c r="G220" s="235"/>
      <c r="H220" s="235"/>
      <c r="I220" s="235"/>
      <c r="J220" s="235"/>
      <c r="K220" s="235"/>
      <c r="L220" s="236"/>
      <c r="M220" s="235"/>
      <c r="N220" s="235"/>
      <c r="O220" s="235"/>
      <c r="P220" s="235"/>
      <c r="Q220" s="235"/>
      <c r="R220" s="235"/>
      <c r="S220" s="235"/>
      <c r="T220" s="235"/>
      <c r="U220" s="235"/>
      <c r="V220" s="236"/>
      <c r="W220" s="235"/>
      <c r="X220" s="235"/>
      <c r="Y220" s="235"/>
      <c r="Z220" s="235"/>
      <c r="AA220" s="235"/>
      <c r="AB220" s="235"/>
      <c r="AC220" s="235"/>
      <c r="AD220" s="235"/>
      <c r="AE220" s="235"/>
      <c r="AF220" s="235"/>
      <c r="AG220" s="235"/>
      <c r="AH220" s="235"/>
      <c r="AI220" s="235"/>
      <c r="AJ220" s="235"/>
      <c r="AK220" s="235"/>
      <c r="AL220" s="235"/>
      <c r="AM220" s="235"/>
      <c r="AN220" s="235"/>
      <c r="AO220" s="205"/>
      <c r="AP220" s="198"/>
      <c r="AQ220" s="233"/>
      <c r="AR220" s="244"/>
      <c r="AS220" s="198"/>
      <c r="AT220" s="198"/>
      <c r="AU220" s="198"/>
      <c r="AV220" s="198"/>
      <c r="AW220" s="198"/>
      <c r="AX220" s="198"/>
      <c r="AY220" s="198"/>
      <c r="AZ220" s="198"/>
      <c r="BA220" s="198"/>
      <c r="BB220" s="198"/>
      <c r="BC220" s="198"/>
      <c r="BD220" s="198"/>
      <c r="BE220" s="198"/>
      <c r="BF220" s="198"/>
      <c r="BG220" s="198"/>
      <c r="BH220" s="198"/>
      <c r="BI220" s="198"/>
      <c r="BJ220" s="198"/>
      <c r="BK220" s="198"/>
      <c r="BL220" s="198"/>
      <c r="BM220" s="198"/>
      <c r="BN220" s="198"/>
      <c r="BO220" s="198"/>
      <c r="BP220" s="198"/>
      <c r="BQ220" s="198"/>
      <c r="BR220" s="198"/>
      <c r="BS220" s="198"/>
      <c r="BT220" s="198"/>
      <c r="BU220" s="198"/>
    </row>
    <row r="221" spans="1:73" ht="15.75" customHeight="1" x14ac:dyDescent="0.25">
      <c r="A221" s="234"/>
      <c r="B221" s="235"/>
      <c r="C221" s="235"/>
      <c r="D221" s="235"/>
      <c r="E221" s="235"/>
      <c r="F221" s="235"/>
      <c r="G221" s="235"/>
      <c r="H221" s="235"/>
      <c r="I221" s="235"/>
      <c r="J221" s="235"/>
      <c r="K221" s="235"/>
      <c r="L221" s="236"/>
      <c r="M221" s="235"/>
      <c r="N221" s="235"/>
      <c r="O221" s="235"/>
      <c r="P221" s="235"/>
      <c r="Q221" s="235"/>
      <c r="R221" s="235"/>
      <c r="S221" s="235"/>
      <c r="T221" s="235"/>
      <c r="U221" s="235"/>
      <c r="V221" s="236"/>
      <c r="W221" s="235"/>
      <c r="X221" s="235"/>
      <c r="Y221" s="235"/>
      <c r="Z221" s="235"/>
      <c r="AA221" s="235"/>
      <c r="AB221" s="235"/>
      <c r="AC221" s="235"/>
      <c r="AD221" s="235"/>
      <c r="AE221" s="235"/>
      <c r="AF221" s="235"/>
      <c r="AG221" s="235"/>
      <c r="AH221" s="235"/>
      <c r="AI221" s="235"/>
      <c r="AJ221" s="235"/>
      <c r="AK221" s="235"/>
      <c r="AL221" s="235"/>
      <c r="AM221" s="235"/>
      <c r="AN221" s="235"/>
      <c r="AO221" s="205"/>
      <c r="AP221" s="198"/>
      <c r="AQ221" s="233"/>
      <c r="AR221" s="244"/>
      <c r="AS221" s="198"/>
      <c r="AT221" s="198"/>
      <c r="AU221" s="198"/>
      <c r="AV221" s="198"/>
      <c r="AW221" s="198"/>
      <c r="AX221" s="198"/>
      <c r="AY221" s="198"/>
      <c r="AZ221" s="198"/>
      <c r="BA221" s="198"/>
      <c r="BB221" s="198"/>
      <c r="BC221" s="198"/>
      <c r="BD221" s="198"/>
      <c r="BE221" s="198"/>
      <c r="BF221" s="198"/>
      <c r="BG221" s="198"/>
      <c r="BH221" s="198"/>
      <c r="BI221" s="198"/>
      <c r="BJ221" s="198"/>
      <c r="BK221" s="198"/>
      <c r="BL221" s="198"/>
      <c r="BM221" s="198"/>
      <c r="BN221" s="198"/>
      <c r="BO221" s="198"/>
      <c r="BP221" s="198"/>
      <c r="BQ221" s="198"/>
      <c r="BR221" s="198"/>
      <c r="BS221" s="198"/>
      <c r="BT221" s="198"/>
      <c r="BU221" s="198"/>
    </row>
    <row r="222" spans="1:73" ht="15.75" customHeight="1" x14ac:dyDescent="0.25">
      <c r="A222" s="234"/>
      <c r="B222" s="235"/>
      <c r="C222" s="235"/>
      <c r="D222" s="235"/>
      <c r="E222" s="235"/>
      <c r="F222" s="235"/>
      <c r="G222" s="235"/>
      <c r="H222" s="235"/>
      <c r="I222" s="235"/>
      <c r="J222" s="235"/>
      <c r="K222" s="235"/>
      <c r="L222" s="236"/>
      <c r="M222" s="235"/>
      <c r="N222" s="235"/>
      <c r="O222" s="235"/>
      <c r="P222" s="235"/>
      <c r="Q222" s="235"/>
      <c r="R222" s="235"/>
      <c r="S222" s="235"/>
      <c r="T222" s="235"/>
      <c r="U222" s="235"/>
      <c r="V222" s="236"/>
      <c r="W222" s="235"/>
      <c r="X222" s="235"/>
      <c r="Y222" s="235"/>
      <c r="Z222" s="235"/>
      <c r="AA222" s="235"/>
      <c r="AB222" s="235"/>
      <c r="AC222" s="235"/>
      <c r="AD222" s="235"/>
      <c r="AE222" s="235"/>
      <c r="AF222" s="235"/>
      <c r="AG222" s="235"/>
      <c r="AH222" s="235"/>
      <c r="AI222" s="235"/>
      <c r="AJ222" s="235"/>
      <c r="AK222" s="235"/>
      <c r="AL222" s="235"/>
      <c r="AM222" s="235"/>
      <c r="AN222" s="235"/>
      <c r="AO222" s="205"/>
      <c r="AP222" s="198"/>
      <c r="AQ222" s="233"/>
      <c r="AR222" s="244"/>
      <c r="AS222" s="198"/>
      <c r="AT222" s="198"/>
      <c r="AU222" s="198"/>
      <c r="AV222" s="198"/>
      <c r="AW222" s="198"/>
      <c r="AX222" s="198"/>
      <c r="AY222" s="198"/>
      <c r="AZ222" s="198"/>
      <c r="BA222" s="198"/>
      <c r="BB222" s="198"/>
      <c r="BC222" s="198"/>
      <c r="BD222" s="198"/>
      <c r="BE222" s="198"/>
      <c r="BF222" s="198"/>
      <c r="BG222" s="198"/>
      <c r="BH222" s="198"/>
      <c r="BI222" s="198"/>
      <c r="BJ222" s="198"/>
      <c r="BK222" s="198"/>
      <c r="BL222" s="198"/>
      <c r="BM222" s="198"/>
      <c r="BN222" s="198"/>
      <c r="BO222" s="198"/>
      <c r="BP222" s="198"/>
      <c r="BQ222" s="198"/>
      <c r="BR222" s="198"/>
      <c r="BS222" s="198"/>
      <c r="BT222" s="198"/>
      <c r="BU222" s="198"/>
    </row>
    <row r="223" spans="1:73" ht="15.75" customHeight="1" x14ac:dyDescent="0.25">
      <c r="A223" s="234"/>
      <c r="B223" s="235"/>
      <c r="C223" s="235"/>
      <c r="D223" s="235"/>
      <c r="E223" s="235"/>
      <c r="F223" s="235"/>
      <c r="G223" s="235"/>
      <c r="H223" s="235"/>
      <c r="I223" s="235"/>
      <c r="J223" s="235"/>
      <c r="K223" s="235"/>
      <c r="L223" s="236"/>
      <c r="M223" s="235"/>
      <c r="N223" s="235"/>
      <c r="O223" s="235"/>
      <c r="P223" s="235"/>
      <c r="Q223" s="235"/>
      <c r="R223" s="235"/>
      <c r="S223" s="235"/>
      <c r="T223" s="235"/>
      <c r="U223" s="235"/>
      <c r="V223" s="236"/>
      <c r="W223" s="235"/>
      <c r="X223" s="235"/>
      <c r="Y223" s="235"/>
      <c r="Z223" s="235"/>
      <c r="AA223" s="235"/>
      <c r="AB223" s="235"/>
      <c r="AC223" s="235"/>
      <c r="AD223" s="235"/>
      <c r="AE223" s="235"/>
      <c r="AF223" s="235"/>
      <c r="AG223" s="235"/>
      <c r="AH223" s="235"/>
      <c r="AI223" s="235"/>
      <c r="AJ223" s="235"/>
      <c r="AK223" s="235"/>
      <c r="AL223" s="235"/>
      <c r="AM223" s="235"/>
      <c r="AN223" s="235"/>
      <c r="AO223" s="205"/>
      <c r="AP223" s="198"/>
      <c r="AQ223" s="233"/>
      <c r="AR223" s="244"/>
      <c r="AS223" s="198"/>
      <c r="AT223" s="198"/>
      <c r="AU223" s="198"/>
      <c r="AV223" s="198"/>
      <c r="AW223" s="198"/>
      <c r="AX223" s="198"/>
      <c r="AY223" s="198"/>
      <c r="AZ223" s="198"/>
      <c r="BA223" s="198"/>
      <c r="BB223" s="198"/>
      <c r="BC223" s="198"/>
      <c r="BD223" s="198"/>
      <c r="BE223" s="198"/>
      <c r="BF223" s="198"/>
      <c r="BG223" s="198"/>
      <c r="BH223" s="198"/>
      <c r="BI223" s="198"/>
      <c r="BJ223" s="198"/>
      <c r="BK223" s="198"/>
      <c r="BL223" s="198"/>
      <c r="BM223" s="198"/>
      <c r="BN223" s="198"/>
      <c r="BO223" s="198"/>
      <c r="BP223" s="198"/>
      <c r="BQ223" s="198"/>
      <c r="BR223" s="198"/>
      <c r="BS223" s="198"/>
      <c r="BT223" s="198"/>
      <c r="BU223" s="198"/>
    </row>
    <row r="224" spans="1:73" ht="15.75" customHeight="1" x14ac:dyDescent="0.25">
      <c r="A224" s="234"/>
      <c r="B224" s="235"/>
      <c r="C224" s="235"/>
      <c r="D224" s="235"/>
      <c r="E224" s="235"/>
      <c r="F224" s="235"/>
      <c r="G224" s="235"/>
      <c r="H224" s="235"/>
      <c r="I224" s="235"/>
      <c r="J224" s="235"/>
      <c r="K224" s="235"/>
      <c r="L224" s="236"/>
      <c r="M224" s="235"/>
      <c r="N224" s="235"/>
      <c r="O224" s="235"/>
      <c r="P224" s="235"/>
      <c r="Q224" s="235"/>
      <c r="R224" s="235"/>
      <c r="S224" s="235"/>
      <c r="T224" s="235"/>
      <c r="U224" s="235"/>
      <c r="V224" s="236"/>
      <c r="W224" s="235"/>
      <c r="X224" s="235"/>
      <c r="Y224" s="235"/>
      <c r="Z224" s="235"/>
      <c r="AA224" s="235"/>
      <c r="AB224" s="235"/>
      <c r="AC224" s="235"/>
      <c r="AD224" s="235"/>
      <c r="AE224" s="235"/>
      <c r="AF224" s="235"/>
      <c r="AG224" s="235"/>
      <c r="AH224" s="235"/>
      <c r="AI224" s="235"/>
      <c r="AJ224" s="235"/>
      <c r="AK224" s="235"/>
      <c r="AL224" s="235"/>
      <c r="AM224" s="235"/>
      <c r="AN224" s="235"/>
      <c r="AO224" s="205"/>
      <c r="AP224" s="198"/>
      <c r="AQ224" s="233"/>
      <c r="AR224" s="244"/>
      <c r="AS224" s="198"/>
      <c r="AT224" s="198"/>
      <c r="AU224" s="198"/>
      <c r="AV224" s="198"/>
      <c r="AW224" s="198"/>
      <c r="AX224" s="198"/>
      <c r="AY224" s="198"/>
      <c r="AZ224" s="198"/>
      <c r="BA224" s="198"/>
      <c r="BB224" s="198"/>
      <c r="BC224" s="198"/>
      <c r="BD224" s="198"/>
      <c r="BE224" s="198"/>
      <c r="BF224" s="198"/>
      <c r="BG224" s="198"/>
      <c r="BH224" s="198"/>
      <c r="BI224" s="198"/>
      <c r="BJ224" s="198"/>
      <c r="BK224" s="198"/>
      <c r="BL224" s="198"/>
      <c r="BM224" s="198"/>
      <c r="BN224" s="198"/>
      <c r="BO224" s="198"/>
      <c r="BP224" s="198"/>
      <c r="BQ224" s="198"/>
      <c r="BR224" s="198"/>
      <c r="BS224" s="198"/>
      <c r="BT224" s="198"/>
      <c r="BU224" s="198"/>
    </row>
    <row r="225" spans="1:73" ht="15.75" customHeight="1" x14ac:dyDescent="0.25">
      <c r="A225" s="234"/>
      <c r="B225" s="235"/>
      <c r="C225" s="235"/>
      <c r="D225" s="235"/>
      <c r="E225" s="235"/>
      <c r="F225" s="235"/>
      <c r="G225" s="235"/>
      <c r="H225" s="235"/>
      <c r="I225" s="235"/>
      <c r="J225" s="235"/>
      <c r="K225" s="235"/>
      <c r="L225" s="236"/>
      <c r="M225" s="235"/>
      <c r="N225" s="235"/>
      <c r="O225" s="235"/>
      <c r="P225" s="235"/>
      <c r="Q225" s="235"/>
      <c r="R225" s="235"/>
      <c r="S225" s="235"/>
      <c r="T225" s="235"/>
      <c r="U225" s="235"/>
      <c r="V225" s="236"/>
      <c r="W225" s="235"/>
      <c r="X225" s="235"/>
      <c r="Y225" s="235"/>
      <c r="Z225" s="235"/>
      <c r="AA225" s="235"/>
      <c r="AB225" s="235"/>
      <c r="AC225" s="235"/>
      <c r="AD225" s="235"/>
      <c r="AE225" s="235"/>
      <c r="AF225" s="235"/>
      <c r="AG225" s="235"/>
      <c r="AH225" s="235"/>
      <c r="AI225" s="235"/>
      <c r="AJ225" s="235"/>
      <c r="AK225" s="235"/>
      <c r="AL225" s="235"/>
      <c r="AM225" s="235"/>
      <c r="AN225" s="235"/>
      <c r="AO225" s="205"/>
      <c r="AP225" s="198"/>
      <c r="AQ225" s="233"/>
      <c r="AR225" s="244"/>
      <c r="AS225" s="198"/>
      <c r="AT225" s="198"/>
      <c r="AU225" s="198"/>
      <c r="AV225" s="198"/>
      <c r="AW225" s="198"/>
      <c r="AX225" s="198"/>
      <c r="AY225" s="198"/>
      <c r="AZ225" s="198"/>
      <c r="BA225" s="198"/>
      <c r="BB225" s="198"/>
      <c r="BC225" s="198"/>
      <c r="BD225" s="198"/>
      <c r="BE225" s="198"/>
      <c r="BF225" s="198"/>
      <c r="BG225" s="198"/>
      <c r="BH225" s="198"/>
      <c r="BI225" s="198"/>
      <c r="BJ225" s="198"/>
      <c r="BK225" s="198"/>
      <c r="BL225" s="198"/>
      <c r="BM225" s="198"/>
      <c r="BN225" s="198"/>
      <c r="BO225" s="198"/>
      <c r="BP225" s="198"/>
      <c r="BQ225" s="198"/>
      <c r="BR225" s="198"/>
      <c r="BS225" s="198"/>
      <c r="BT225" s="198"/>
      <c r="BU225" s="198"/>
    </row>
    <row r="226" spans="1:73" ht="15.75" customHeight="1" x14ac:dyDescent="0.25">
      <c r="A226" s="234"/>
      <c r="B226" s="235"/>
      <c r="C226" s="235"/>
      <c r="D226" s="235"/>
      <c r="E226" s="235"/>
      <c r="F226" s="235"/>
      <c r="G226" s="235"/>
      <c r="H226" s="235"/>
      <c r="I226" s="235"/>
      <c r="J226" s="235"/>
      <c r="K226" s="235"/>
      <c r="L226" s="236"/>
      <c r="M226" s="235"/>
      <c r="N226" s="235"/>
      <c r="O226" s="235"/>
      <c r="P226" s="235"/>
      <c r="Q226" s="235"/>
      <c r="R226" s="235"/>
      <c r="S226" s="235"/>
      <c r="T226" s="235"/>
      <c r="U226" s="235"/>
      <c r="V226" s="236"/>
      <c r="W226" s="235"/>
      <c r="X226" s="235"/>
      <c r="Y226" s="235"/>
      <c r="Z226" s="235"/>
      <c r="AA226" s="235"/>
      <c r="AB226" s="235"/>
      <c r="AC226" s="235"/>
      <c r="AD226" s="235"/>
      <c r="AE226" s="235"/>
      <c r="AF226" s="235"/>
      <c r="AG226" s="235"/>
      <c r="AH226" s="235"/>
      <c r="AI226" s="235"/>
      <c r="AJ226" s="235"/>
      <c r="AK226" s="235"/>
      <c r="AL226" s="235"/>
      <c r="AM226" s="235"/>
      <c r="AN226" s="235"/>
      <c r="AO226" s="205"/>
      <c r="AP226" s="198"/>
      <c r="AQ226" s="233"/>
      <c r="AR226" s="244"/>
      <c r="AS226" s="198"/>
      <c r="AT226" s="198"/>
      <c r="AU226" s="198"/>
      <c r="AV226" s="198"/>
      <c r="AW226" s="198"/>
      <c r="AX226" s="198"/>
      <c r="AY226" s="198"/>
      <c r="AZ226" s="198"/>
      <c r="BA226" s="198"/>
      <c r="BB226" s="198"/>
      <c r="BC226" s="198"/>
      <c r="BD226" s="198"/>
      <c r="BE226" s="198"/>
      <c r="BF226" s="198"/>
      <c r="BG226" s="198"/>
      <c r="BH226" s="198"/>
      <c r="BI226" s="198"/>
      <c r="BJ226" s="198"/>
      <c r="BK226" s="198"/>
      <c r="BL226" s="198"/>
      <c r="BM226" s="198"/>
      <c r="BN226" s="198"/>
      <c r="BO226" s="198"/>
      <c r="BP226" s="198"/>
      <c r="BQ226" s="198"/>
      <c r="BR226" s="198"/>
      <c r="BS226" s="198"/>
      <c r="BT226" s="198"/>
      <c r="BU226" s="198"/>
    </row>
    <row r="227" spans="1:73" ht="15.75" customHeight="1" x14ac:dyDescent="0.25">
      <c r="A227" s="234"/>
      <c r="B227" s="235"/>
      <c r="C227" s="235"/>
      <c r="D227" s="235"/>
      <c r="E227" s="235"/>
      <c r="F227" s="235"/>
      <c r="G227" s="235"/>
      <c r="H227" s="235"/>
      <c r="I227" s="235"/>
      <c r="J227" s="235"/>
      <c r="K227" s="235"/>
      <c r="L227" s="236"/>
      <c r="M227" s="235"/>
      <c r="N227" s="235"/>
      <c r="O227" s="235"/>
      <c r="P227" s="235"/>
      <c r="Q227" s="235"/>
      <c r="R227" s="235"/>
      <c r="S227" s="235"/>
      <c r="T227" s="235"/>
      <c r="U227" s="235"/>
      <c r="V227" s="236"/>
      <c r="W227" s="235"/>
      <c r="X227" s="235"/>
      <c r="Y227" s="235"/>
      <c r="Z227" s="235"/>
      <c r="AA227" s="235"/>
      <c r="AB227" s="235"/>
      <c r="AC227" s="235"/>
      <c r="AD227" s="235"/>
      <c r="AE227" s="235"/>
      <c r="AF227" s="235"/>
      <c r="AG227" s="235"/>
      <c r="AH227" s="235"/>
      <c r="AI227" s="235"/>
      <c r="AJ227" s="235"/>
      <c r="AK227" s="235"/>
      <c r="AL227" s="235"/>
      <c r="AM227" s="235"/>
      <c r="AN227" s="235"/>
      <c r="AO227" s="205"/>
      <c r="AP227" s="198"/>
      <c r="AQ227" s="233"/>
      <c r="AR227" s="244"/>
      <c r="AS227" s="198"/>
      <c r="AT227" s="198"/>
      <c r="AU227" s="198"/>
      <c r="AV227" s="198"/>
      <c r="AW227" s="198"/>
      <c r="AX227" s="198"/>
      <c r="AY227" s="198"/>
      <c r="AZ227" s="198"/>
      <c r="BA227" s="198"/>
      <c r="BB227" s="198"/>
      <c r="BC227" s="198"/>
      <c r="BD227" s="198"/>
      <c r="BE227" s="198"/>
      <c r="BF227" s="198"/>
      <c r="BG227" s="198"/>
      <c r="BH227" s="198"/>
      <c r="BI227" s="198"/>
      <c r="BJ227" s="198"/>
      <c r="BK227" s="198"/>
      <c r="BL227" s="198"/>
      <c r="BM227" s="198"/>
      <c r="BN227" s="198"/>
      <c r="BO227" s="198"/>
      <c r="BP227" s="198"/>
      <c r="BQ227" s="198"/>
      <c r="BR227" s="198"/>
      <c r="BS227" s="198"/>
      <c r="BT227" s="198"/>
      <c r="BU227" s="198"/>
    </row>
    <row r="228" spans="1:73" ht="15.75" customHeight="1" x14ac:dyDescent="0.25">
      <c r="A228" s="234"/>
      <c r="B228" s="235"/>
      <c r="C228" s="235"/>
      <c r="D228" s="235"/>
      <c r="E228" s="235"/>
      <c r="F228" s="235"/>
      <c r="G228" s="235"/>
      <c r="H228" s="235"/>
      <c r="I228" s="235"/>
      <c r="J228" s="235"/>
      <c r="K228" s="235"/>
      <c r="L228" s="236"/>
      <c r="M228" s="235"/>
      <c r="N228" s="235"/>
      <c r="O228" s="235"/>
      <c r="P228" s="235"/>
      <c r="Q228" s="235"/>
      <c r="R228" s="235"/>
      <c r="S228" s="235"/>
      <c r="T228" s="235"/>
      <c r="U228" s="235"/>
      <c r="V228" s="236"/>
      <c r="W228" s="235"/>
      <c r="X228" s="235"/>
      <c r="Y228" s="235"/>
      <c r="Z228" s="235"/>
      <c r="AA228" s="235"/>
      <c r="AB228" s="235"/>
      <c r="AC228" s="235"/>
      <c r="AD228" s="235"/>
      <c r="AE228" s="235"/>
      <c r="AF228" s="235"/>
      <c r="AG228" s="235"/>
      <c r="AH228" s="235"/>
      <c r="AI228" s="235"/>
      <c r="AJ228" s="235"/>
      <c r="AK228" s="235"/>
      <c r="AL228" s="235"/>
      <c r="AM228" s="235"/>
      <c r="AN228" s="235"/>
      <c r="AO228" s="205"/>
      <c r="AP228" s="198"/>
      <c r="AQ228" s="233"/>
      <c r="AR228" s="244"/>
      <c r="AS228" s="198"/>
      <c r="AT228" s="198"/>
      <c r="AU228" s="198"/>
      <c r="AV228" s="198"/>
      <c r="AW228" s="198"/>
      <c r="AX228" s="198"/>
      <c r="AY228" s="198"/>
      <c r="AZ228" s="198"/>
      <c r="BA228" s="198"/>
      <c r="BB228" s="198"/>
      <c r="BC228" s="198"/>
      <c r="BD228" s="198"/>
      <c r="BE228" s="198"/>
      <c r="BF228" s="198"/>
      <c r="BG228" s="198"/>
      <c r="BH228" s="198"/>
      <c r="BI228" s="198"/>
      <c r="BJ228" s="198"/>
      <c r="BK228" s="198"/>
      <c r="BL228" s="198"/>
      <c r="BM228" s="198"/>
      <c r="BN228" s="198"/>
      <c r="BO228" s="198"/>
      <c r="BP228" s="198"/>
      <c r="BQ228" s="198"/>
      <c r="BR228" s="198"/>
      <c r="BS228" s="198"/>
      <c r="BT228" s="198"/>
      <c r="BU228" s="198"/>
    </row>
    <row r="229" spans="1:73" ht="15.75" customHeight="1" x14ac:dyDescent="0.25">
      <c r="A229" s="234"/>
      <c r="B229" s="235"/>
      <c r="C229" s="235"/>
      <c r="D229" s="235"/>
      <c r="E229" s="235"/>
      <c r="F229" s="235"/>
      <c r="G229" s="235"/>
      <c r="H229" s="235"/>
      <c r="I229" s="235"/>
      <c r="J229" s="235"/>
      <c r="K229" s="235"/>
      <c r="L229" s="236"/>
      <c r="M229" s="235"/>
      <c r="N229" s="235"/>
      <c r="O229" s="235"/>
      <c r="P229" s="235"/>
      <c r="Q229" s="235"/>
      <c r="R229" s="235"/>
      <c r="S229" s="235"/>
      <c r="T229" s="235"/>
      <c r="U229" s="235"/>
      <c r="V229" s="236"/>
      <c r="W229" s="235"/>
      <c r="X229" s="235"/>
      <c r="Y229" s="235"/>
      <c r="Z229" s="235"/>
      <c r="AA229" s="235"/>
      <c r="AB229" s="235"/>
      <c r="AC229" s="235"/>
      <c r="AD229" s="235"/>
      <c r="AE229" s="235"/>
      <c r="AF229" s="235"/>
      <c r="AG229" s="235"/>
      <c r="AH229" s="235"/>
      <c r="AI229" s="235"/>
      <c r="AJ229" s="235"/>
      <c r="AK229" s="235"/>
      <c r="AL229" s="235"/>
      <c r="AM229" s="235"/>
      <c r="AN229" s="235"/>
      <c r="AO229" s="205"/>
      <c r="AP229" s="198"/>
      <c r="AQ229" s="233"/>
      <c r="AR229" s="244"/>
      <c r="AS229" s="198"/>
      <c r="AT229" s="198"/>
      <c r="AU229" s="198"/>
      <c r="AV229" s="198"/>
      <c r="AW229" s="198"/>
      <c r="AX229" s="198"/>
      <c r="AY229" s="198"/>
      <c r="AZ229" s="198"/>
      <c r="BA229" s="198"/>
      <c r="BB229" s="198"/>
      <c r="BC229" s="198"/>
      <c r="BD229" s="198"/>
      <c r="BE229" s="198"/>
      <c r="BF229" s="198"/>
      <c r="BG229" s="198"/>
      <c r="BH229" s="198"/>
      <c r="BI229" s="198"/>
      <c r="BJ229" s="198"/>
      <c r="BK229" s="198"/>
      <c r="BL229" s="198"/>
      <c r="BM229" s="198"/>
      <c r="BN229" s="198"/>
      <c r="BO229" s="198"/>
      <c r="BP229" s="198"/>
      <c r="BQ229" s="198"/>
      <c r="BR229" s="198"/>
      <c r="BS229" s="198"/>
      <c r="BT229" s="198"/>
      <c r="BU229" s="198"/>
    </row>
    <row r="230" spans="1:73" ht="15.75" customHeight="1" x14ac:dyDescent="0.25">
      <c r="A230" s="234"/>
      <c r="B230" s="235"/>
      <c r="C230" s="235"/>
      <c r="D230" s="235"/>
      <c r="E230" s="235"/>
      <c r="F230" s="235"/>
      <c r="G230" s="235"/>
      <c r="H230" s="235"/>
      <c r="I230" s="235"/>
      <c r="J230" s="235"/>
      <c r="K230" s="235"/>
      <c r="L230" s="236"/>
      <c r="M230" s="235"/>
      <c r="N230" s="235"/>
      <c r="O230" s="235"/>
      <c r="P230" s="235"/>
      <c r="Q230" s="235"/>
      <c r="R230" s="235"/>
      <c r="S230" s="235"/>
      <c r="T230" s="235"/>
      <c r="U230" s="235"/>
      <c r="V230" s="236"/>
      <c r="W230" s="235"/>
      <c r="X230" s="235"/>
      <c r="Y230" s="235"/>
      <c r="Z230" s="235"/>
      <c r="AA230" s="235"/>
      <c r="AB230" s="235"/>
      <c r="AC230" s="235"/>
      <c r="AD230" s="235"/>
      <c r="AE230" s="235"/>
      <c r="AF230" s="235"/>
      <c r="AG230" s="235"/>
      <c r="AH230" s="235"/>
      <c r="AI230" s="235"/>
      <c r="AJ230" s="235"/>
      <c r="AK230" s="235"/>
      <c r="AL230" s="235"/>
      <c r="AM230" s="235"/>
      <c r="AN230" s="235"/>
      <c r="AO230" s="205"/>
      <c r="AP230" s="198"/>
      <c r="AQ230" s="233"/>
      <c r="AR230" s="244"/>
      <c r="AS230" s="198"/>
      <c r="AT230" s="198"/>
      <c r="AU230" s="198"/>
      <c r="AV230" s="198"/>
      <c r="AW230" s="198"/>
      <c r="AX230" s="198"/>
      <c r="AY230" s="198"/>
      <c r="AZ230" s="198"/>
      <c r="BA230" s="198"/>
      <c r="BB230" s="198"/>
      <c r="BC230" s="198"/>
      <c r="BD230" s="198"/>
      <c r="BE230" s="198"/>
      <c r="BF230" s="198"/>
      <c r="BG230" s="198"/>
      <c r="BH230" s="198"/>
      <c r="BI230" s="198"/>
      <c r="BJ230" s="198"/>
      <c r="BK230" s="198"/>
      <c r="BL230" s="198"/>
      <c r="BM230" s="198"/>
      <c r="BN230" s="198"/>
      <c r="BO230" s="198"/>
      <c r="BP230" s="198"/>
      <c r="BQ230" s="198"/>
      <c r="BR230" s="198"/>
      <c r="BS230" s="198"/>
      <c r="BT230" s="198"/>
      <c r="BU230" s="198"/>
    </row>
    <row r="231" spans="1:73" ht="15.75" customHeight="1" x14ac:dyDescent="0.25">
      <c r="A231" s="234"/>
      <c r="B231" s="235"/>
      <c r="C231" s="235"/>
      <c r="D231" s="235"/>
      <c r="E231" s="235"/>
      <c r="F231" s="235"/>
      <c r="G231" s="235"/>
      <c r="H231" s="235"/>
      <c r="I231" s="235"/>
      <c r="J231" s="235"/>
      <c r="K231" s="235"/>
      <c r="L231" s="236"/>
      <c r="M231" s="235"/>
      <c r="N231" s="235"/>
      <c r="O231" s="235"/>
      <c r="P231" s="235"/>
      <c r="Q231" s="235"/>
      <c r="R231" s="235"/>
      <c r="S231" s="235"/>
      <c r="T231" s="235"/>
      <c r="U231" s="235"/>
      <c r="V231" s="236"/>
      <c r="W231" s="235"/>
      <c r="X231" s="235"/>
      <c r="Y231" s="235"/>
      <c r="Z231" s="235"/>
      <c r="AA231" s="235"/>
      <c r="AB231" s="235"/>
      <c r="AC231" s="235"/>
      <c r="AD231" s="235"/>
      <c r="AE231" s="235"/>
      <c r="AF231" s="235"/>
      <c r="AG231" s="235"/>
      <c r="AH231" s="235"/>
      <c r="AI231" s="235"/>
      <c r="AJ231" s="235"/>
      <c r="AK231" s="235"/>
      <c r="AL231" s="235"/>
      <c r="AM231" s="235"/>
      <c r="AN231" s="235"/>
      <c r="AO231" s="205"/>
      <c r="AP231" s="198"/>
      <c r="AQ231" s="233"/>
      <c r="AR231" s="244"/>
      <c r="AS231" s="198"/>
      <c r="AT231" s="198"/>
      <c r="AU231" s="198"/>
      <c r="AV231" s="198"/>
      <c r="AW231" s="198"/>
      <c r="AX231" s="198"/>
      <c r="AY231" s="198"/>
      <c r="AZ231" s="198"/>
      <c r="BA231" s="198"/>
      <c r="BB231" s="198"/>
      <c r="BC231" s="198"/>
      <c r="BD231" s="198"/>
      <c r="BE231" s="198"/>
      <c r="BF231" s="198"/>
      <c r="BG231" s="198"/>
      <c r="BH231" s="198"/>
      <c r="BI231" s="198"/>
      <c r="BJ231" s="198"/>
      <c r="BK231" s="198"/>
      <c r="BL231" s="198"/>
      <c r="BM231" s="198"/>
      <c r="BN231" s="198"/>
      <c r="BO231" s="198"/>
      <c r="BP231" s="198"/>
      <c r="BQ231" s="198"/>
      <c r="BR231" s="198"/>
      <c r="BS231" s="198"/>
      <c r="BT231" s="198"/>
      <c r="BU231" s="198"/>
    </row>
    <row r="232" spans="1:73" ht="15.75" customHeight="1" x14ac:dyDescent="0.25">
      <c r="A232" s="234"/>
      <c r="B232" s="235"/>
      <c r="C232" s="235"/>
      <c r="D232" s="235"/>
      <c r="E232" s="235"/>
      <c r="F232" s="235"/>
      <c r="G232" s="235"/>
      <c r="H232" s="235"/>
      <c r="I232" s="235"/>
      <c r="J232" s="235"/>
      <c r="K232" s="235"/>
      <c r="L232" s="236"/>
      <c r="M232" s="235"/>
      <c r="N232" s="235"/>
      <c r="O232" s="235"/>
      <c r="P232" s="235"/>
      <c r="Q232" s="235"/>
      <c r="R232" s="235"/>
      <c r="S232" s="235"/>
      <c r="T232" s="235"/>
      <c r="U232" s="235"/>
      <c r="V232" s="236"/>
      <c r="W232" s="235"/>
      <c r="X232" s="235"/>
      <c r="Y232" s="235"/>
      <c r="Z232" s="235"/>
      <c r="AA232" s="235"/>
      <c r="AB232" s="235"/>
      <c r="AC232" s="235"/>
      <c r="AD232" s="235"/>
      <c r="AE232" s="235"/>
      <c r="AF232" s="235"/>
      <c r="AG232" s="235"/>
      <c r="AH232" s="235"/>
      <c r="AI232" s="235"/>
      <c r="AJ232" s="235"/>
      <c r="AK232" s="235"/>
      <c r="AL232" s="235"/>
      <c r="AM232" s="235"/>
      <c r="AN232" s="235"/>
      <c r="AO232" s="205"/>
      <c r="AP232" s="198"/>
      <c r="AQ232" s="233"/>
      <c r="AR232" s="244"/>
      <c r="AS232" s="198"/>
      <c r="AT232" s="198"/>
      <c r="AU232" s="198"/>
      <c r="AV232" s="198"/>
      <c r="AW232" s="198"/>
      <c r="AX232" s="198"/>
      <c r="AY232" s="198"/>
      <c r="AZ232" s="198"/>
      <c r="BA232" s="198"/>
      <c r="BB232" s="198"/>
      <c r="BC232" s="198"/>
      <c r="BD232" s="198"/>
      <c r="BE232" s="198"/>
      <c r="BF232" s="198"/>
      <c r="BG232" s="198"/>
      <c r="BH232" s="198"/>
      <c r="BI232" s="198"/>
      <c r="BJ232" s="198"/>
      <c r="BK232" s="198"/>
      <c r="BL232" s="198"/>
      <c r="BM232" s="198"/>
      <c r="BN232" s="198"/>
      <c r="BO232" s="198"/>
      <c r="BP232" s="198"/>
      <c r="BQ232" s="198"/>
      <c r="BR232" s="198"/>
      <c r="BS232" s="198"/>
      <c r="BT232" s="198"/>
      <c r="BU232" s="198"/>
    </row>
    <row r="233" spans="1:73" ht="15.75" customHeight="1" x14ac:dyDescent="0.25">
      <c r="A233" s="234"/>
      <c r="B233" s="235"/>
      <c r="C233" s="235"/>
      <c r="D233" s="235"/>
      <c r="E233" s="235"/>
      <c r="F233" s="235"/>
      <c r="G233" s="235"/>
      <c r="H233" s="235"/>
      <c r="I233" s="235"/>
      <c r="J233" s="235"/>
      <c r="K233" s="235"/>
      <c r="L233" s="236"/>
      <c r="M233" s="235"/>
      <c r="N233" s="235"/>
      <c r="O233" s="235"/>
      <c r="P233" s="235"/>
      <c r="Q233" s="235"/>
      <c r="R233" s="235"/>
      <c r="S233" s="235"/>
      <c r="T233" s="235"/>
      <c r="U233" s="235"/>
      <c r="V233" s="236"/>
      <c r="W233" s="235"/>
      <c r="X233" s="235"/>
      <c r="Y233" s="235"/>
      <c r="Z233" s="235"/>
      <c r="AA233" s="235"/>
      <c r="AB233" s="235"/>
      <c r="AC233" s="235"/>
      <c r="AD233" s="235"/>
      <c r="AE233" s="235"/>
      <c r="AF233" s="235"/>
      <c r="AG233" s="235"/>
      <c r="AH233" s="235"/>
      <c r="AI233" s="235"/>
      <c r="AJ233" s="235"/>
      <c r="AK233" s="235"/>
      <c r="AL233" s="235"/>
      <c r="AM233" s="235"/>
      <c r="AN233" s="235"/>
      <c r="AO233" s="205"/>
      <c r="AP233" s="198"/>
      <c r="AQ233" s="233"/>
      <c r="AR233" s="244"/>
      <c r="AS233" s="198"/>
      <c r="AT233" s="198"/>
      <c r="AU233" s="198"/>
      <c r="AV233" s="198"/>
      <c r="AW233" s="198"/>
      <c r="AX233" s="198"/>
      <c r="AY233" s="198"/>
      <c r="AZ233" s="198"/>
      <c r="BA233" s="198"/>
      <c r="BB233" s="198"/>
      <c r="BC233" s="198"/>
      <c r="BD233" s="198"/>
      <c r="BE233" s="198"/>
      <c r="BF233" s="198"/>
      <c r="BG233" s="198"/>
      <c r="BH233" s="198"/>
      <c r="BI233" s="198"/>
      <c r="BJ233" s="198"/>
      <c r="BK233" s="198"/>
      <c r="BL233" s="198"/>
      <c r="BM233" s="198"/>
      <c r="BN233" s="198"/>
      <c r="BO233" s="198"/>
      <c r="BP233" s="198"/>
      <c r="BQ233" s="198"/>
      <c r="BR233" s="198"/>
      <c r="BS233" s="198"/>
      <c r="BT233" s="198"/>
      <c r="BU233" s="198"/>
    </row>
    <row r="234" spans="1:73" ht="15.75" customHeight="1" x14ac:dyDescent="0.25">
      <c r="A234" s="234"/>
      <c r="B234" s="235"/>
      <c r="C234" s="235"/>
      <c r="D234" s="235"/>
      <c r="E234" s="235"/>
      <c r="F234" s="235"/>
      <c r="G234" s="235"/>
      <c r="H234" s="235"/>
      <c r="I234" s="235"/>
      <c r="J234" s="235"/>
      <c r="K234" s="235"/>
      <c r="L234" s="236"/>
      <c r="M234" s="235"/>
      <c r="N234" s="235"/>
      <c r="O234" s="235"/>
      <c r="P234" s="235"/>
      <c r="Q234" s="235"/>
      <c r="R234" s="235"/>
      <c r="S234" s="235"/>
      <c r="T234" s="235"/>
      <c r="U234" s="235"/>
      <c r="V234" s="236"/>
      <c r="W234" s="235"/>
      <c r="X234" s="235"/>
      <c r="Y234" s="235"/>
      <c r="Z234" s="235"/>
      <c r="AA234" s="235"/>
      <c r="AB234" s="235"/>
      <c r="AC234" s="235"/>
      <c r="AD234" s="235"/>
      <c r="AE234" s="235"/>
      <c r="AF234" s="235"/>
      <c r="AG234" s="235"/>
      <c r="AH234" s="235"/>
      <c r="AI234" s="235"/>
      <c r="AJ234" s="235"/>
      <c r="AK234" s="235"/>
      <c r="AL234" s="235"/>
      <c r="AM234" s="235"/>
      <c r="AN234" s="235"/>
      <c r="AO234" s="205"/>
      <c r="AP234" s="198"/>
      <c r="AQ234" s="233"/>
      <c r="AR234" s="244"/>
      <c r="AS234" s="198"/>
      <c r="AT234" s="198"/>
      <c r="AU234" s="198"/>
      <c r="AV234" s="198"/>
      <c r="AW234" s="198"/>
      <c r="AX234" s="198"/>
      <c r="AY234" s="198"/>
      <c r="AZ234" s="198"/>
      <c r="BA234" s="198"/>
      <c r="BB234" s="198"/>
      <c r="BC234" s="198"/>
      <c r="BD234" s="198"/>
      <c r="BE234" s="198"/>
      <c r="BF234" s="198"/>
      <c r="BG234" s="198"/>
      <c r="BH234" s="198"/>
      <c r="BI234" s="198"/>
      <c r="BJ234" s="198"/>
      <c r="BK234" s="198"/>
      <c r="BL234" s="198"/>
      <c r="BM234" s="198"/>
      <c r="BN234" s="198"/>
      <c r="BO234" s="198"/>
      <c r="BP234" s="198"/>
      <c r="BQ234" s="198"/>
      <c r="BR234" s="198"/>
      <c r="BS234" s="198"/>
      <c r="BT234" s="198"/>
      <c r="BU234" s="198"/>
    </row>
    <row r="235" spans="1:73" ht="15.75" customHeight="1" x14ac:dyDescent="0.25">
      <c r="A235" s="234"/>
      <c r="B235" s="235"/>
      <c r="C235" s="235"/>
      <c r="D235" s="235"/>
      <c r="E235" s="235"/>
      <c r="F235" s="235"/>
      <c r="G235" s="235"/>
      <c r="H235" s="235"/>
      <c r="I235" s="235"/>
      <c r="J235" s="235"/>
      <c r="K235" s="235"/>
      <c r="L235" s="236"/>
      <c r="M235" s="235"/>
      <c r="N235" s="235"/>
      <c r="O235" s="235"/>
      <c r="P235" s="235"/>
      <c r="Q235" s="235"/>
      <c r="R235" s="235"/>
      <c r="S235" s="235"/>
      <c r="T235" s="235"/>
      <c r="U235" s="235"/>
      <c r="V235" s="236"/>
      <c r="W235" s="235"/>
      <c r="X235" s="235"/>
      <c r="Y235" s="235"/>
      <c r="Z235" s="235"/>
      <c r="AA235" s="235"/>
      <c r="AB235" s="235"/>
      <c r="AC235" s="235"/>
      <c r="AD235" s="235"/>
      <c r="AE235" s="235"/>
      <c r="AF235" s="235"/>
      <c r="AG235" s="235"/>
      <c r="AH235" s="235"/>
      <c r="AI235" s="235"/>
      <c r="AJ235" s="235"/>
      <c r="AK235" s="235"/>
      <c r="AL235" s="235"/>
      <c r="AM235" s="235"/>
      <c r="AN235" s="235"/>
      <c r="AO235" s="205"/>
      <c r="AP235" s="198"/>
      <c r="AQ235" s="233"/>
      <c r="AR235" s="244"/>
      <c r="AS235" s="198"/>
      <c r="AT235" s="198"/>
      <c r="AU235" s="198"/>
      <c r="AV235" s="198"/>
      <c r="AW235" s="198"/>
      <c r="AX235" s="198"/>
      <c r="AY235" s="198"/>
      <c r="AZ235" s="198"/>
      <c r="BA235" s="198"/>
      <c r="BB235" s="198"/>
      <c r="BC235" s="198"/>
      <c r="BD235" s="198"/>
      <c r="BE235" s="198"/>
      <c r="BF235" s="198"/>
      <c r="BG235" s="198"/>
      <c r="BH235" s="198"/>
      <c r="BI235" s="198"/>
      <c r="BJ235" s="198"/>
      <c r="BK235" s="198"/>
      <c r="BL235" s="198"/>
      <c r="BM235" s="198"/>
      <c r="BN235" s="198"/>
      <c r="BO235" s="198"/>
      <c r="BP235" s="198"/>
      <c r="BQ235" s="198"/>
      <c r="BR235" s="198"/>
      <c r="BS235" s="198"/>
      <c r="BT235" s="198"/>
      <c r="BU235" s="198"/>
    </row>
    <row r="236" spans="1:73" ht="15.75" customHeight="1" x14ac:dyDescent="0.25">
      <c r="A236" s="234"/>
      <c r="B236" s="235"/>
      <c r="C236" s="235"/>
      <c r="D236" s="235"/>
      <c r="E236" s="235"/>
      <c r="F236" s="235"/>
      <c r="G236" s="235"/>
      <c r="H236" s="235"/>
      <c r="I236" s="235"/>
      <c r="J236" s="235"/>
      <c r="K236" s="235"/>
      <c r="L236" s="236"/>
      <c r="M236" s="235"/>
      <c r="N236" s="235"/>
      <c r="O236" s="235"/>
      <c r="P236" s="235"/>
      <c r="Q236" s="235"/>
      <c r="R236" s="235"/>
      <c r="S236" s="235"/>
      <c r="T236" s="235"/>
      <c r="U236" s="235"/>
      <c r="V236" s="236"/>
      <c r="W236" s="235"/>
      <c r="X236" s="235"/>
      <c r="Y236" s="235"/>
      <c r="Z236" s="235"/>
      <c r="AA236" s="235"/>
      <c r="AB236" s="235"/>
      <c r="AC236" s="235"/>
      <c r="AD236" s="235"/>
      <c r="AE236" s="235"/>
      <c r="AF236" s="235"/>
      <c r="AG236" s="235"/>
      <c r="AH236" s="235"/>
      <c r="AI236" s="235"/>
      <c r="AJ236" s="235"/>
      <c r="AK236" s="235"/>
      <c r="AL236" s="235"/>
      <c r="AM236" s="235"/>
      <c r="AN236" s="235"/>
      <c r="AO236" s="205"/>
      <c r="AP236" s="198"/>
      <c r="AQ236" s="233"/>
      <c r="AR236" s="244"/>
      <c r="AS236" s="198"/>
      <c r="AT236" s="198"/>
      <c r="AU236" s="198"/>
      <c r="AV236" s="198"/>
      <c r="AW236" s="198"/>
      <c r="AX236" s="198"/>
      <c r="AY236" s="198"/>
      <c r="AZ236" s="198"/>
      <c r="BA236" s="198"/>
      <c r="BB236" s="198"/>
      <c r="BC236" s="198"/>
      <c r="BD236" s="198"/>
      <c r="BE236" s="198"/>
      <c r="BF236" s="198"/>
      <c r="BG236" s="198"/>
      <c r="BH236" s="198"/>
      <c r="BI236" s="198"/>
      <c r="BJ236" s="198"/>
      <c r="BK236" s="198"/>
      <c r="BL236" s="198"/>
      <c r="BM236" s="198"/>
      <c r="BN236" s="198"/>
      <c r="BO236" s="198"/>
      <c r="BP236" s="198"/>
      <c r="BQ236" s="198"/>
      <c r="BR236" s="198"/>
      <c r="BS236" s="198"/>
      <c r="BT236" s="198"/>
      <c r="BU236" s="198"/>
    </row>
    <row r="237" spans="1:73" ht="15.75" customHeight="1" x14ac:dyDescent="0.25">
      <c r="A237" s="234"/>
      <c r="B237" s="235"/>
      <c r="C237" s="235"/>
      <c r="D237" s="235"/>
      <c r="E237" s="235"/>
      <c r="F237" s="235"/>
      <c r="G237" s="235"/>
      <c r="H237" s="235"/>
      <c r="I237" s="235"/>
      <c r="J237" s="235"/>
      <c r="K237" s="235"/>
      <c r="L237" s="236"/>
      <c r="M237" s="235"/>
      <c r="N237" s="235"/>
      <c r="O237" s="235"/>
      <c r="P237" s="235"/>
      <c r="Q237" s="235"/>
      <c r="R237" s="235"/>
      <c r="S237" s="235"/>
      <c r="T237" s="235"/>
      <c r="U237" s="235"/>
      <c r="V237" s="236"/>
      <c r="W237" s="235"/>
      <c r="X237" s="235"/>
      <c r="Y237" s="235"/>
      <c r="Z237" s="235"/>
      <c r="AA237" s="235"/>
      <c r="AB237" s="235"/>
      <c r="AC237" s="235"/>
      <c r="AD237" s="235"/>
      <c r="AE237" s="235"/>
      <c r="AF237" s="235"/>
      <c r="AG237" s="235"/>
      <c r="AH237" s="235"/>
      <c r="AI237" s="235"/>
      <c r="AJ237" s="235"/>
      <c r="AK237" s="235"/>
      <c r="AL237" s="235"/>
      <c r="AM237" s="235"/>
      <c r="AN237" s="235"/>
      <c r="AO237" s="205"/>
      <c r="AP237" s="198"/>
      <c r="AQ237" s="233"/>
      <c r="AR237" s="244"/>
      <c r="AS237" s="198"/>
      <c r="AT237" s="198"/>
      <c r="AU237" s="198"/>
      <c r="AV237" s="198"/>
      <c r="AW237" s="198"/>
      <c r="AX237" s="198"/>
      <c r="AY237" s="198"/>
      <c r="AZ237" s="198"/>
      <c r="BA237" s="198"/>
      <c r="BB237" s="198"/>
      <c r="BC237" s="198"/>
      <c r="BD237" s="198"/>
      <c r="BE237" s="198"/>
      <c r="BF237" s="198"/>
      <c r="BG237" s="198"/>
      <c r="BH237" s="198"/>
      <c r="BI237" s="198"/>
      <c r="BJ237" s="198"/>
      <c r="BK237" s="198"/>
      <c r="BL237" s="198"/>
      <c r="BM237" s="198"/>
      <c r="BN237" s="198"/>
      <c r="BO237" s="198"/>
      <c r="BP237" s="198"/>
      <c r="BQ237" s="198"/>
      <c r="BR237" s="198"/>
      <c r="BS237" s="198"/>
      <c r="BT237" s="198"/>
      <c r="BU237" s="198"/>
    </row>
    <row r="238" spans="1:73" ht="15.75" customHeight="1" x14ac:dyDescent="0.25">
      <c r="A238" s="234"/>
      <c r="B238" s="235"/>
      <c r="C238" s="235"/>
      <c r="D238" s="235"/>
      <c r="E238" s="235"/>
      <c r="F238" s="235"/>
      <c r="G238" s="235"/>
      <c r="H238" s="235"/>
      <c r="I238" s="235"/>
      <c r="J238" s="235"/>
      <c r="K238" s="235"/>
      <c r="L238" s="236"/>
      <c r="M238" s="235"/>
      <c r="N238" s="235"/>
      <c r="O238" s="235"/>
      <c r="P238" s="235"/>
      <c r="Q238" s="235"/>
      <c r="R238" s="235"/>
      <c r="S238" s="235"/>
      <c r="T238" s="235"/>
      <c r="U238" s="235"/>
      <c r="V238" s="236"/>
      <c r="W238" s="235"/>
      <c r="X238" s="235"/>
      <c r="Y238" s="235"/>
      <c r="Z238" s="235"/>
      <c r="AA238" s="235"/>
      <c r="AB238" s="235"/>
      <c r="AC238" s="235"/>
      <c r="AD238" s="235"/>
      <c r="AE238" s="235"/>
      <c r="AF238" s="235"/>
      <c r="AG238" s="235"/>
      <c r="AH238" s="235"/>
      <c r="AI238" s="235"/>
      <c r="AJ238" s="235"/>
      <c r="AK238" s="235"/>
      <c r="AL238" s="235"/>
      <c r="AM238" s="235"/>
      <c r="AN238" s="235"/>
      <c r="AO238" s="205"/>
      <c r="AP238" s="198"/>
      <c r="AQ238" s="233"/>
      <c r="AR238" s="244"/>
      <c r="AS238" s="198"/>
      <c r="AT238" s="198"/>
      <c r="AU238" s="198"/>
      <c r="AV238" s="198"/>
      <c r="AW238" s="198"/>
      <c r="AX238" s="198"/>
      <c r="AY238" s="198"/>
      <c r="AZ238" s="198"/>
      <c r="BA238" s="198"/>
      <c r="BB238" s="198"/>
      <c r="BC238" s="198"/>
      <c r="BD238" s="198"/>
      <c r="BE238" s="198"/>
      <c r="BF238" s="198"/>
      <c r="BG238" s="198"/>
      <c r="BH238" s="198"/>
      <c r="BI238" s="198"/>
      <c r="BJ238" s="198"/>
      <c r="BK238" s="198"/>
      <c r="BL238" s="198"/>
      <c r="BM238" s="198"/>
      <c r="BN238" s="198"/>
      <c r="BO238" s="198"/>
      <c r="BP238" s="198"/>
      <c r="BQ238" s="198"/>
      <c r="BR238" s="198"/>
      <c r="BS238" s="198"/>
      <c r="BT238" s="198"/>
      <c r="BU238" s="198"/>
    </row>
    <row r="239" spans="1:73" ht="15.75" customHeight="1" x14ac:dyDescent="0.25">
      <c r="A239" s="234"/>
      <c r="B239" s="235"/>
      <c r="C239" s="235"/>
      <c r="D239" s="235"/>
      <c r="E239" s="235"/>
      <c r="F239" s="235"/>
      <c r="G239" s="235"/>
      <c r="H239" s="235"/>
      <c r="I239" s="235"/>
      <c r="J239" s="235"/>
      <c r="K239" s="235"/>
      <c r="L239" s="236"/>
      <c r="M239" s="235"/>
      <c r="N239" s="235"/>
      <c r="O239" s="235"/>
      <c r="P239" s="235"/>
      <c r="Q239" s="235"/>
      <c r="R239" s="235"/>
      <c r="S239" s="235"/>
      <c r="T239" s="235"/>
      <c r="U239" s="235"/>
      <c r="V239" s="236"/>
      <c r="W239" s="235"/>
      <c r="X239" s="235"/>
      <c r="Y239" s="235"/>
      <c r="Z239" s="235"/>
      <c r="AA239" s="235"/>
      <c r="AB239" s="235"/>
      <c r="AC239" s="235"/>
      <c r="AD239" s="235"/>
      <c r="AE239" s="235"/>
      <c r="AF239" s="235"/>
      <c r="AG239" s="235"/>
      <c r="AH239" s="235"/>
      <c r="AI239" s="235"/>
      <c r="AJ239" s="235"/>
      <c r="AK239" s="235"/>
      <c r="AL239" s="235"/>
      <c r="AM239" s="235"/>
      <c r="AN239" s="235"/>
      <c r="AO239" s="205"/>
      <c r="AP239" s="198"/>
      <c r="AQ239" s="233"/>
      <c r="AR239" s="244"/>
      <c r="AS239" s="198"/>
      <c r="AT239" s="198"/>
      <c r="AU239" s="198"/>
      <c r="AV239" s="198"/>
      <c r="AW239" s="198"/>
      <c r="AX239" s="198"/>
      <c r="AY239" s="198"/>
      <c r="AZ239" s="198"/>
      <c r="BA239" s="198"/>
      <c r="BB239" s="198"/>
      <c r="BC239" s="198"/>
      <c r="BD239" s="198"/>
      <c r="BE239" s="198"/>
      <c r="BF239" s="198"/>
      <c r="BG239" s="198"/>
      <c r="BH239" s="198"/>
      <c r="BI239" s="198"/>
      <c r="BJ239" s="198"/>
      <c r="BK239" s="198"/>
      <c r="BL239" s="198"/>
      <c r="BM239" s="198"/>
      <c r="BN239" s="198"/>
      <c r="BO239" s="198"/>
      <c r="BP239" s="198"/>
      <c r="BQ239" s="198"/>
      <c r="BR239" s="198"/>
      <c r="BS239" s="198"/>
      <c r="BT239" s="198"/>
      <c r="BU239" s="198"/>
    </row>
    <row r="240" spans="1:73" ht="15.75" customHeight="1" x14ac:dyDescent="0.25">
      <c r="A240" s="234"/>
      <c r="B240" s="235"/>
      <c r="C240" s="235"/>
      <c r="D240" s="235"/>
      <c r="E240" s="235"/>
      <c r="F240" s="235"/>
      <c r="G240" s="235"/>
      <c r="H240" s="235"/>
      <c r="I240" s="235"/>
      <c r="J240" s="235"/>
      <c r="K240" s="235"/>
      <c r="L240" s="236"/>
      <c r="M240" s="235"/>
      <c r="N240" s="235"/>
      <c r="O240" s="235"/>
      <c r="P240" s="235"/>
      <c r="Q240" s="235"/>
      <c r="R240" s="235"/>
      <c r="S240" s="235"/>
      <c r="T240" s="235"/>
      <c r="U240" s="235"/>
      <c r="V240" s="236"/>
      <c r="W240" s="235"/>
      <c r="X240" s="235"/>
      <c r="Y240" s="235"/>
      <c r="Z240" s="235"/>
      <c r="AA240" s="235"/>
      <c r="AB240" s="235"/>
      <c r="AC240" s="235"/>
      <c r="AD240" s="235"/>
      <c r="AE240" s="235"/>
      <c r="AF240" s="235"/>
      <c r="AG240" s="235"/>
      <c r="AH240" s="235"/>
      <c r="AI240" s="235"/>
      <c r="AJ240" s="235"/>
      <c r="AK240" s="235"/>
      <c r="AL240" s="235"/>
      <c r="AM240" s="235"/>
      <c r="AN240" s="235"/>
      <c r="AO240" s="205"/>
      <c r="AP240" s="198"/>
      <c r="AQ240" s="233"/>
      <c r="AR240" s="244"/>
      <c r="AS240" s="198"/>
      <c r="AT240" s="198"/>
      <c r="AU240" s="198"/>
      <c r="AV240" s="198"/>
      <c r="AW240" s="198"/>
      <c r="AX240" s="198"/>
      <c r="AY240" s="198"/>
      <c r="AZ240" s="198"/>
      <c r="BA240" s="198"/>
      <c r="BB240" s="198"/>
      <c r="BC240" s="198"/>
      <c r="BD240" s="198"/>
      <c r="BE240" s="198"/>
      <c r="BF240" s="198"/>
      <c r="BG240" s="198"/>
      <c r="BH240" s="198"/>
      <c r="BI240" s="198"/>
      <c r="BJ240" s="198"/>
      <c r="BK240" s="198"/>
      <c r="BL240" s="198"/>
      <c r="BM240" s="198"/>
      <c r="BN240" s="198"/>
      <c r="BO240" s="198"/>
      <c r="BP240" s="198"/>
      <c r="BQ240" s="198"/>
      <c r="BR240" s="198"/>
      <c r="BS240" s="198"/>
      <c r="BT240" s="198"/>
      <c r="BU240" s="198"/>
    </row>
    <row r="241" spans="1:73" ht="15.75" customHeight="1" x14ac:dyDescent="0.25">
      <c r="A241" s="234"/>
      <c r="B241" s="235"/>
      <c r="C241" s="235"/>
      <c r="D241" s="235"/>
      <c r="E241" s="235"/>
      <c r="F241" s="235"/>
      <c r="G241" s="235"/>
      <c r="H241" s="235"/>
      <c r="I241" s="235"/>
      <c r="J241" s="235"/>
      <c r="K241" s="235"/>
      <c r="L241" s="236"/>
      <c r="M241" s="235"/>
      <c r="N241" s="235"/>
      <c r="O241" s="235"/>
      <c r="P241" s="235"/>
      <c r="Q241" s="235"/>
      <c r="R241" s="235"/>
      <c r="S241" s="235"/>
      <c r="T241" s="235"/>
      <c r="U241" s="235"/>
      <c r="V241" s="236"/>
      <c r="W241" s="235"/>
      <c r="X241" s="235"/>
      <c r="Y241" s="235"/>
      <c r="Z241" s="235"/>
      <c r="AA241" s="235"/>
      <c r="AB241" s="235"/>
      <c r="AC241" s="235"/>
      <c r="AD241" s="235"/>
      <c r="AE241" s="235"/>
      <c r="AF241" s="235"/>
      <c r="AG241" s="235"/>
      <c r="AH241" s="235"/>
      <c r="AI241" s="235"/>
      <c r="AJ241" s="235"/>
      <c r="AK241" s="235"/>
      <c r="AL241" s="235"/>
      <c r="AM241" s="235"/>
      <c r="AN241" s="235"/>
      <c r="AO241" s="205"/>
      <c r="AP241" s="198"/>
      <c r="AQ241" s="233"/>
      <c r="AR241" s="244"/>
      <c r="AS241" s="198"/>
      <c r="AT241" s="198"/>
      <c r="AU241" s="198"/>
      <c r="AV241" s="198"/>
      <c r="AW241" s="198"/>
      <c r="AX241" s="198"/>
      <c r="AY241" s="198"/>
      <c r="AZ241" s="198"/>
      <c r="BA241" s="198"/>
      <c r="BB241" s="198"/>
      <c r="BC241" s="198"/>
      <c r="BD241" s="198"/>
      <c r="BE241" s="198"/>
      <c r="BF241" s="198"/>
      <c r="BG241" s="198"/>
      <c r="BH241" s="198"/>
      <c r="BI241" s="198"/>
      <c r="BJ241" s="198"/>
      <c r="BK241" s="198"/>
      <c r="BL241" s="198"/>
      <c r="BM241" s="198"/>
      <c r="BN241" s="198"/>
      <c r="BO241" s="198"/>
      <c r="BP241" s="198"/>
      <c r="BQ241" s="198"/>
      <c r="BR241" s="198"/>
      <c r="BS241" s="198"/>
      <c r="BT241" s="198"/>
      <c r="BU241" s="198"/>
    </row>
    <row r="242" spans="1:73" ht="15.75" customHeight="1" x14ac:dyDescent="0.25">
      <c r="A242" s="234"/>
      <c r="B242" s="235"/>
      <c r="C242" s="235"/>
      <c r="D242" s="235"/>
      <c r="E242" s="235"/>
      <c r="F242" s="235"/>
      <c r="G242" s="235"/>
      <c r="H242" s="235"/>
      <c r="I242" s="235"/>
      <c r="J242" s="235"/>
      <c r="K242" s="235"/>
      <c r="L242" s="236"/>
      <c r="M242" s="235"/>
      <c r="N242" s="235"/>
      <c r="O242" s="235"/>
      <c r="P242" s="235"/>
      <c r="Q242" s="235"/>
      <c r="R242" s="235"/>
      <c r="S242" s="235"/>
      <c r="T242" s="235"/>
      <c r="U242" s="235"/>
      <c r="V242" s="236"/>
      <c r="W242" s="235"/>
      <c r="X242" s="235"/>
      <c r="Y242" s="235"/>
      <c r="Z242" s="235"/>
      <c r="AA242" s="235"/>
      <c r="AB242" s="235"/>
      <c r="AC242" s="235"/>
      <c r="AD242" s="235"/>
      <c r="AE242" s="235"/>
      <c r="AF242" s="235"/>
      <c r="AG242" s="235"/>
      <c r="AH242" s="235"/>
      <c r="AI242" s="235"/>
      <c r="AJ242" s="235"/>
      <c r="AK242" s="235"/>
      <c r="AL242" s="235"/>
      <c r="AM242" s="235"/>
      <c r="AN242" s="235"/>
      <c r="AO242" s="205"/>
      <c r="AP242" s="198"/>
      <c r="AQ242" s="233"/>
      <c r="AR242" s="244"/>
      <c r="AS242" s="198"/>
      <c r="AT242" s="198"/>
      <c r="AU242" s="198"/>
      <c r="AV242" s="198"/>
      <c r="AW242" s="198"/>
      <c r="AX242" s="198"/>
      <c r="AY242" s="198"/>
      <c r="AZ242" s="198"/>
      <c r="BA242" s="198"/>
      <c r="BB242" s="198"/>
      <c r="BC242" s="198"/>
      <c r="BD242" s="198"/>
      <c r="BE242" s="198"/>
      <c r="BF242" s="198"/>
      <c r="BG242" s="198"/>
      <c r="BH242" s="198"/>
      <c r="BI242" s="198"/>
      <c r="BJ242" s="198"/>
      <c r="BK242" s="198"/>
      <c r="BL242" s="198"/>
      <c r="BM242" s="198"/>
      <c r="BN242" s="198"/>
      <c r="BO242" s="198"/>
      <c r="BP242" s="198"/>
      <c r="BQ242" s="198"/>
      <c r="BR242" s="198"/>
      <c r="BS242" s="198"/>
      <c r="BT242" s="198"/>
      <c r="BU242" s="198"/>
    </row>
    <row r="243" spans="1:73" ht="15.75" customHeight="1" x14ac:dyDescent="0.25">
      <c r="A243" s="234"/>
      <c r="B243" s="235"/>
      <c r="C243" s="235"/>
      <c r="D243" s="235"/>
      <c r="E243" s="235"/>
      <c r="F243" s="235"/>
      <c r="G243" s="235"/>
      <c r="H243" s="235"/>
      <c r="I243" s="235"/>
      <c r="J243" s="235"/>
      <c r="K243" s="235"/>
      <c r="L243" s="236"/>
      <c r="M243" s="235"/>
      <c r="N243" s="235"/>
      <c r="O243" s="235"/>
      <c r="P243" s="235"/>
      <c r="Q243" s="235"/>
      <c r="R243" s="235"/>
      <c r="S243" s="235"/>
      <c r="T243" s="235"/>
      <c r="U243" s="235"/>
      <c r="V243" s="236"/>
      <c r="W243" s="235"/>
      <c r="X243" s="235"/>
      <c r="Y243" s="235"/>
      <c r="Z243" s="235"/>
      <c r="AA243" s="235"/>
      <c r="AB243" s="235"/>
      <c r="AC243" s="235"/>
      <c r="AD243" s="235"/>
      <c r="AE243" s="235"/>
      <c r="AF243" s="235"/>
      <c r="AG243" s="235"/>
      <c r="AH243" s="235"/>
      <c r="AI243" s="235"/>
      <c r="AJ243" s="235"/>
      <c r="AK243" s="235"/>
      <c r="AL243" s="235"/>
      <c r="AM243" s="235"/>
      <c r="AN243" s="235"/>
      <c r="AO243" s="205"/>
      <c r="AP243" s="198"/>
      <c r="AQ243" s="233"/>
      <c r="AR243" s="244"/>
      <c r="AS243" s="198"/>
      <c r="AT243" s="198"/>
      <c r="AU243" s="198"/>
      <c r="AV243" s="198"/>
      <c r="AW243" s="198"/>
      <c r="AX243" s="198"/>
      <c r="AY243" s="198"/>
      <c r="AZ243" s="198"/>
      <c r="BA243" s="198"/>
      <c r="BB243" s="198"/>
      <c r="BC243" s="198"/>
      <c r="BD243" s="198"/>
      <c r="BE243" s="198"/>
      <c r="BF243" s="198"/>
      <c r="BG243" s="198"/>
      <c r="BH243" s="198"/>
      <c r="BI243" s="198"/>
      <c r="BJ243" s="198"/>
      <c r="BK243" s="198"/>
      <c r="BL243" s="198"/>
      <c r="BM243" s="198"/>
      <c r="BN243" s="198"/>
      <c r="BO243" s="198"/>
      <c r="BP243" s="198"/>
      <c r="BQ243" s="198"/>
      <c r="BR243" s="198"/>
      <c r="BS243" s="198"/>
      <c r="BT243" s="198"/>
      <c r="BU243" s="198"/>
    </row>
    <row r="244" spans="1:73" ht="15.75" customHeight="1" x14ac:dyDescent="0.25">
      <c r="A244" s="234"/>
      <c r="B244" s="235"/>
      <c r="C244" s="235"/>
      <c r="D244" s="235"/>
      <c r="E244" s="235"/>
      <c r="F244" s="235"/>
      <c r="G244" s="235"/>
      <c r="H244" s="235"/>
      <c r="I244" s="235"/>
      <c r="J244" s="235"/>
      <c r="K244" s="235"/>
      <c r="L244" s="236"/>
      <c r="M244" s="235"/>
      <c r="N244" s="235"/>
      <c r="O244" s="235"/>
      <c r="P244" s="235"/>
      <c r="Q244" s="235"/>
      <c r="R244" s="235"/>
      <c r="S244" s="235"/>
      <c r="T244" s="235"/>
      <c r="U244" s="235"/>
      <c r="V244" s="236"/>
      <c r="W244" s="235"/>
      <c r="X244" s="235"/>
      <c r="Y244" s="235"/>
      <c r="Z244" s="235"/>
      <c r="AA244" s="235"/>
      <c r="AB244" s="235"/>
      <c r="AC244" s="235"/>
      <c r="AD244" s="235"/>
      <c r="AE244" s="235"/>
      <c r="AF244" s="235"/>
      <c r="AG244" s="235"/>
      <c r="AH244" s="235"/>
      <c r="AI244" s="235"/>
      <c r="AJ244" s="235"/>
      <c r="AK244" s="235"/>
      <c r="AL244" s="235"/>
      <c r="AM244" s="235"/>
      <c r="AN244" s="235"/>
      <c r="AO244" s="205"/>
      <c r="AP244" s="198"/>
      <c r="AQ244" s="233"/>
      <c r="AR244" s="244"/>
      <c r="AS244" s="198"/>
      <c r="AT244" s="198"/>
      <c r="AU244" s="198"/>
      <c r="AV244" s="198"/>
      <c r="AW244" s="198"/>
      <c r="AX244" s="198"/>
      <c r="AY244" s="198"/>
      <c r="AZ244" s="198"/>
      <c r="BA244" s="198"/>
      <c r="BB244" s="198"/>
      <c r="BC244" s="198"/>
      <c r="BD244" s="198"/>
      <c r="BE244" s="198"/>
      <c r="BF244" s="198"/>
      <c r="BG244" s="198"/>
      <c r="BH244" s="198"/>
      <c r="BI244" s="198"/>
      <c r="BJ244" s="198"/>
      <c r="BK244" s="198"/>
      <c r="BL244" s="198"/>
      <c r="BM244" s="198"/>
      <c r="BN244" s="198"/>
      <c r="BO244" s="198"/>
      <c r="BP244" s="198"/>
      <c r="BQ244" s="198"/>
      <c r="BR244" s="198"/>
      <c r="BS244" s="198"/>
      <c r="BT244" s="198"/>
      <c r="BU244" s="198"/>
    </row>
    <row r="245" spans="1:73" ht="15.75" customHeight="1" x14ac:dyDescent="0.25">
      <c r="A245" s="234"/>
      <c r="B245" s="235"/>
      <c r="C245" s="235"/>
      <c r="D245" s="235"/>
      <c r="E245" s="235"/>
      <c r="F245" s="235"/>
      <c r="G245" s="235"/>
      <c r="H245" s="235"/>
      <c r="I245" s="235"/>
      <c r="J245" s="235"/>
      <c r="K245" s="235"/>
      <c r="L245" s="236"/>
      <c r="M245" s="235"/>
      <c r="N245" s="235"/>
      <c r="O245" s="235"/>
      <c r="P245" s="235"/>
      <c r="Q245" s="235"/>
      <c r="R245" s="235"/>
      <c r="S245" s="235"/>
      <c r="T245" s="235"/>
      <c r="U245" s="235"/>
      <c r="V245" s="236"/>
      <c r="W245" s="235"/>
      <c r="X245" s="235"/>
      <c r="Y245" s="235"/>
      <c r="Z245" s="235"/>
      <c r="AA245" s="235"/>
      <c r="AB245" s="235"/>
      <c r="AC245" s="235"/>
      <c r="AD245" s="235"/>
      <c r="AE245" s="235"/>
      <c r="AF245" s="235"/>
      <c r="AG245" s="235"/>
      <c r="AH245" s="235"/>
      <c r="AI245" s="235"/>
      <c r="AJ245" s="235"/>
      <c r="AK245" s="235"/>
      <c r="AL245" s="235"/>
      <c r="AM245" s="235"/>
      <c r="AN245" s="235"/>
      <c r="AO245" s="205"/>
      <c r="AP245" s="198"/>
      <c r="AQ245" s="233"/>
      <c r="AR245" s="244"/>
      <c r="AS245" s="198"/>
      <c r="AT245" s="198"/>
      <c r="AU245" s="198"/>
      <c r="AV245" s="198"/>
      <c r="AW245" s="198"/>
      <c r="AX245" s="198"/>
      <c r="AY245" s="198"/>
      <c r="AZ245" s="198"/>
      <c r="BA245" s="198"/>
      <c r="BB245" s="198"/>
      <c r="BC245" s="198"/>
      <c r="BD245" s="198"/>
      <c r="BE245" s="198"/>
      <c r="BF245" s="198"/>
      <c r="BG245" s="198"/>
      <c r="BH245" s="198"/>
      <c r="BI245" s="198"/>
      <c r="BJ245" s="198"/>
      <c r="BK245" s="198"/>
      <c r="BL245" s="198"/>
      <c r="BM245" s="198"/>
      <c r="BN245" s="198"/>
      <c r="BO245" s="198"/>
      <c r="BP245" s="198"/>
      <c r="BQ245" s="198"/>
      <c r="BR245" s="198"/>
      <c r="BS245" s="198"/>
      <c r="BT245" s="198"/>
      <c r="BU245" s="198"/>
    </row>
    <row r="246" spans="1:73" ht="15.75" customHeight="1" x14ac:dyDescent="0.25">
      <c r="A246" s="234"/>
      <c r="B246" s="235"/>
      <c r="C246" s="235"/>
      <c r="D246" s="235"/>
      <c r="E246" s="235"/>
      <c r="F246" s="235"/>
      <c r="G246" s="235"/>
      <c r="H246" s="235"/>
      <c r="I246" s="235"/>
      <c r="J246" s="235"/>
      <c r="K246" s="235"/>
      <c r="L246" s="236"/>
      <c r="M246" s="235"/>
      <c r="N246" s="235"/>
      <c r="O246" s="235"/>
      <c r="P246" s="235"/>
      <c r="Q246" s="235"/>
      <c r="R246" s="235"/>
      <c r="S246" s="235"/>
      <c r="T246" s="235"/>
      <c r="U246" s="235"/>
      <c r="V246" s="236"/>
      <c r="W246" s="235"/>
      <c r="X246" s="235"/>
      <c r="Y246" s="235"/>
      <c r="Z246" s="235"/>
      <c r="AA246" s="235"/>
      <c r="AB246" s="235"/>
      <c r="AC246" s="235"/>
      <c r="AD246" s="235"/>
      <c r="AE246" s="235"/>
      <c r="AF246" s="235"/>
      <c r="AG246" s="235"/>
      <c r="AH246" s="235"/>
      <c r="AI246" s="235"/>
      <c r="AJ246" s="235"/>
      <c r="AK246" s="235"/>
      <c r="AL246" s="235"/>
      <c r="AM246" s="235"/>
      <c r="AN246" s="235"/>
      <c r="AO246" s="205"/>
      <c r="AP246" s="198"/>
      <c r="AQ246" s="233"/>
      <c r="AR246" s="244"/>
      <c r="AS246" s="198"/>
      <c r="AT246" s="198"/>
      <c r="AU246" s="198"/>
      <c r="AV246" s="198"/>
      <c r="AW246" s="198"/>
      <c r="AX246" s="198"/>
      <c r="AY246" s="198"/>
      <c r="AZ246" s="198"/>
      <c r="BA246" s="198"/>
      <c r="BB246" s="198"/>
      <c r="BC246" s="198"/>
      <c r="BD246" s="198"/>
      <c r="BE246" s="198"/>
      <c r="BF246" s="198"/>
      <c r="BG246" s="198"/>
      <c r="BH246" s="198"/>
      <c r="BI246" s="198"/>
      <c r="BJ246" s="198"/>
      <c r="BK246" s="198"/>
      <c r="BL246" s="198"/>
      <c r="BM246" s="198"/>
      <c r="BN246" s="198"/>
      <c r="BO246" s="198"/>
      <c r="BP246" s="198"/>
      <c r="BQ246" s="198"/>
      <c r="BR246" s="198"/>
      <c r="BS246" s="198"/>
      <c r="BT246" s="198"/>
      <c r="BU246" s="198"/>
    </row>
    <row r="247" spans="1:73" ht="15.75" customHeight="1" x14ac:dyDescent="0.25">
      <c r="A247" s="234"/>
      <c r="B247" s="235"/>
      <c r="C247" s="235"/>
      <c r="D247" s="235"/>
      <c r="E247" s="235"/>
      <c r="F247" s="235"/>
      <c r="G247" s="235"/>
      <c r="H247" s="235"/>
      <c r="I247" s="235"/>
      <c r="J247" s="235"/>
      <c r="K247" s="235"/>
      <c r="L247" s="236"/>
      <c r="M247" s="235"/>
      <c r="N247" s="235"/>
      <c r="O247" s="235"/>
      <c r="P247" s="235"/>
      <c r="Q247" s="235"/>
      <c r="R247" s="235"/>
      <c r="S247" s="235"/>
      <c r="T247" s="235"/>
      <c r="U247" s="235"/>
      <c r="V247" s="236"/>
      <c r="W247" s="235"/>
      <c r="X247" s="235"/>
      <c r="Y247" s="235"/>
      <c r="Z247" s="235"/>
      <c r="AA247" s="235"/>
      <c r="AB247" s="235"/>
      <c r="AC247" s="235"/>
      <c r="AD247" s="235"/>
      <c r="AE247" s="235"/>
      <c r="AF247" s="235"/>
      <c r="AG247" s="235"/>
      <c r="AH247" s="235"/>
      <c r="AI247" s="235"/>
      <c r="AJ247" s="235"/>
      <c r="AK247" s="235"/>
      <c r="AL247" s="235"/>
      <c r="AM247" s="235"/>
      <c r="AN247" s="235"/>
      <c r="AO247" s="205"/>
      <c r="AP247" s="198"/>
      <c r="AQ247" s="233"/>
      <c r="AR247" s="244"/>
      <c r="AS247" s="198"/>
      <c r="AT247" s="198"/>
      <c r="AU247" s="198"/>
      <c r="AV247" s="198"/>
      <c r="AW247" s="198"/>
      <c r="AX247" s="198"/>
      <c r="AY247" s="198"/>
      <c r="AZ247" s="198"/>
      <c r="BA247" s="198"/>
      <c r="BB247" s="198"/>
      <c r="BC247" s="198"/>
      <c r="BD247" s="198"/>
      <c r="BE247" s="198"/>
      <c r="BF247" s="198"/>
      <c r="BG247" s="198"/>
      <c r="BH247" s="198"/>
      <c r="BI247" s="198"/>
      <c r="BJ247" s="198"/>
      <c r="BK247" s="198"/>
      <c r="BL247" s="198"/>
      <c r="BM247" s="198"/>
      <c r="BN247" s="198"/>
      <c r="BO247" s="198"/>
      <c r="BP247" s="198"/>
      <c r="BQ247" s="198"/>
      <c r="BR247" s="198"/>
      <c r="BS247" s="198"/>
      <c r="BT247" s="198"/>
      <c r="BU247" s="198"/>
    </row>
    <row r="248" spans="1:73" ht="15.75" customHeight="1" x14ac:dyDescent="0.25">
      <c r="A248" s="234"/>
      <c r="B248" s="235"/>
      <c r="C248" s="235"/>
      <c r="D248" s="235"/>
      <c r="E248" s="235"/>
      <c r="F248" s="235"/>
      <c r="G248" s="235"/>
      <c r="H248" s="235"/>
      <c r="I248" s="235"/>
      <c r="J248" s="235"/>
      <c r="K248" s="235"/>
      <c r="L248" s="236"/>
      <c r="M248" s="235"/>
      <c r="N248" s="235"/>
      <c r="O248" s="235"/>
      <c r="P248" s="235"/>
      <c r="Q248" s="235"/>
      <c r="R248" s="235"/>
      <c r="S248" s="235"/>
      <c r="T248" s="235"/>
      <c r="U248" s="235"/>
      <c r="V248" s="236"/>
      <c r="W248" s="235"/>
      <c r="X248" s="235"/>
      <c r="Y248" s="235"/>
      <c r="Z248" s="235"/>
      <c r="AA248" s="235"/>
      <c r="AB248" s="235"/>
      <c r="AC248" s="235"/>
      <c r="AD248" s="235"/>
      <c r="AE248" s="235"/>
      <c r="AF248" s="235"/>
      <c r="AG248" s="235"/>
      <c r="AH248" s="235"/>
      <c r="AI248" s="235"/>
      <c r="AJ248" s="235"/>
      <c r="AK248" s="235"/>
      <c r="AL248" s="235"/>
      <c r="AM248" s="235"/>
      <c r="AN248" s="235"/>
      <c r="AO248" s="205"/>
      <c r="AP248" s="198"/>
      <c r="AQ248" s="233"/>
      <c r="AR248" s="244"/>
      <c r="AS248" s="198"/>
      <c r="AT248" s="198"/>
      <c r="AU248" s="198"/>
      <c r="AV248" s="198"/>
      <c r="AW248" s="198"/>
      <c r="AX248" s="198"/>
      <c r="AY248" s="198"/>
      <c r="AZ248" s="198"/>
      <c r="BA248" s="198"/>
      <c r="BB248" s="198"/>
      <c r="BC248" s="198"/>
      <c r="BD248" s="198"/>
      <c r="BE248" s="198"/>
      <c r="BF248" s="198"/>
      <c r="BG248" s="198"/>
      <c r="BH248" s="198"/>
      <c r="BI248" s="198"/>
      <c r="BJ248" s="198"/>
      <c r="BK248" s="198"/>
      <c r="BL248" s="198"/>
      <c r="BM248" s="198"/>
      <c r="BN248" s="198"/>
      <c r="BO248" s="198"/>
      <c r="BP248" s="198"/>
      <c r="BQ248" s="198"/>
      <c r="BR248" s="198"/>
      <c r="BS248" s="198"/>
      <c r="BT248" s="198"/>
      <c r="BU248" s="198"/>
    </row>
    <row r="249" spans="1:73" ht="15.75" customHeight="1" x14ac:dyDescent="0.25">
      <c r="A249" s="234"/>
      <c r="B249" s="235"/>
      <c r="C249" s="235"/>
      <c r="D249" s="235"/>
      <c r="E249" s="235"/>
      <c r="F249" s="235"/>
      <c r="G249" s="235"/>
      <c r="H249" s="235"/>
      <c r="I249" s="235"/>
      <c r="J249" s="235"/>
      <c r="K249" s="235"/>
      <c r="L249" s="236"/>
      <c r="M249" s="235"/>
      <c r="N249" s="235"/>
      <c r="O249" s="235"/>
      <c r="P249" s="235"/>
      <c r="Q249" s="235"/>
      <c r="R249" s="235"/>
      <c r="S249" s="235"/>
      <c r="T249" s="235"/>
      <c r="U249" s="235"/>
      <c r="V249" s="236"/>
      <c r="W249" s="235"/>
      <c r="X249" s="235"/>
      <c r="Y249" s="235"/>
      <c r="Z249" s="235"/>
      <c r="AA249" s="235"/>
      <c r="AB249" s="235"/>
      <c r="AC249" s="235"/>
      <c r="AD249" s="235"/>
      <c r="AE249" s="235"/>
      <c r="AF249" s="235"/>
      <c r="AG249" s="235"/>
      <c r="AH249" s="235"/>
      <c r="AI249" s="235"/>
      <c r="AJ249" s="235"/>
      <c r="AK249" s="235"/>
      <c r="AL249" s="235"/>
      <c r="AM249" s="235"/>
      <c r="AN249" s="235"/>
      <c r="AO249" s="205"/>
      <c r="AP249" s="198"/>
      <c r="AQ249" s="233"/>
      <c r="AR249" s="244"/>
      <c r="AS249" s="198"/>
      <c r="AT249" s="198"/>
      <c r="AU249" s="198"/>
      <c r="AV249" s="198"/>
      <c r="AW249" s="198"/>
      <c r="AX249" s="198"/>
      <c r="AY249" s="198"/>
      <c r="AZ249" s="198"/>
      <c r="BA249" s="198"/>
      <c r="BB249" s="198"/>
      <c r="BC249" s="198"/>
      <c r="BD249" s="198"/>
      <c r="BE249" s="198"/>
      <c r="BF249" s="198"/>
      <c r="BG249" s="198"/>
      <c r="BH249" s="198"/>
      <c r="BI249" s="198"/>
      <c r="BJ249" s="198"/>
      <c r="BK249" s="198"/>
      <c r="BL249" s="198"/>
      <c r="BM249" s="198"/>
      <c r="BN249" s="198"/>
      <c r="BO249" s="198"/>
      <c r="BP249" s="198"/>
      <c r="BQ249" s="198"/>
      <c r="BR249" s="198"/>
      <c r="BS249" s="198"/>
      <c r="BT249" s="198"/>
      <c r="BU249" s="198"/>
    </row>
    <row r="250" spans="1:73" ht="15.75" customHeight="1" x14ac:dyDescent="0.25">
      <c r="A250" s="234"/>
      <c r="B250" s="235"/>
      <c r="C250" s="235"/>
      <c r="D250" s="235"/>
      <c r="E250" s="235"/>
      <c r="F250" s="235"/>
      <c r="G250" s="235"/>
      <c r="H250" s="235"/>
      <c r="I250" s="235"/>
      <c r="J250" s="235"/>
      <c r="K250" s="235"/>
      <c r="L250" s="236"/>
      <c r="M250" s="235"/>
      <c r="N250" s="235"/>
      <c r="O250" s="235"/>
      <c r="P250" s="235"/>
      <c r="Q250" s="235"/>
      <c r="R250" s="235"/>
      <c r="S250" s="235"/>
      <c r="T250" s="235"/>
      <c r="U250" s="235"/>
      <c r="V250" s="236"/>
      <c r="W250" s="235"/>
      <c r="X250" s="235"/>
      <c r="Y250" s="235"/>
      <c r="Z250" s="235"/>
      <c r="AA250" s="235"/>
      <c r="AB250" s="235"/>
      <c r="AC250" s="235"/>
      <c r="AD250" s="235"/>
      <c r="AE250" s="235"/>
      <c r="AF250" s="235"/>
      <c r="AG250" s="235"/>
      <c r="AH250" s="235"/>
      <c r="AI250" s="235"/>
      <c r="AJ250" s="235"/>
      <c r="AK250" s="235"/>
      <c r="AL250" s="235"/>
      <c r="AM250" s="235"/>
      <c r="AN250" s="235"/>
      <c r="AO250" s="205"/>
      <c r="AP250" s="198"/>
      <c r="AQ250" s="233"/>
      <c r="AR250" s="244"/>
      <c r="AS250" s="198"/>
      <c r="AT250" s="198"/>
      <c r="AU250" s="198"/>
      <c r="AV250" s="198"/>
      <c r="AW250" s="198"/>
      <c r="AX250" s="198"/>
      <c r="AY250" s="198"/>
      <c r="AZ250" s="198"/>
      <c r="BA250" s="198"/>
      <c r="BB250" s="198"/>
      <c r="BC250" s="198"/>
      <c r="BD250" s="198"/>
      <c r="BE250" s="198"/>
      <c r="BF250" s="198"/>
      <c r="BG250" s="198"/>
      <c r="BH250" s="198"/>
      <c r="BI250" s="198"/>
      <c r="BJ250" s="198"/>
      <c r="BK250" s="198"/>
      <c r="BL250" s="198"/>
      <c r="BM250" s="198"/>
      <c r="BN250" s="198"/>
      <c r="BO250" s="198"/>
      <c r="BP250" s="198"/>
      <c r="BQ250" s="198"/>
      <c r="BR250" s="198"/>
      <c r="BS250" s="198"/>
      <c r="BT250" s="198"/>
      <c r="BU250" s="198"/>
    </row>
    <row r="251" spans="1:73" ht="15.75" customHeight="1" x14ac:dyDescent="0.25">
      <c r="A251" s="234"/>
      <c r="B251" s="235"/>
      <c r="C251" s="235"/>
      <c r="D251" s="235"/>
      <c r="E251" s="235"/>
      <c r="F251" s="235"/>
      <c r="G251" s="235"/>
      <c r="H251" s="235"/>
      <c r="I251" s="235"/>
      <c r="J251" s="235"/>
      <c r="K251" s="235"/>
      <c r="L251" s="236"/>
      <c r="M251" s="235"/>
      <c r="N251" s="235"/>
      <c r="O251" s="235"/>
      <c r="P251" s="235"/>
      <c r="Q251" s="235"/>
      <c r="R251" s="235"/>
      <c r="S251" s="235"/>
      <c r="T251" s="235"/>
      <c r="U251" s="235"/>
      <c r="V251" s="236"/>
      <c r="W251" s="235"/>
      <c r="X251" s="235"/>
      <c r="Y251" s="235"/>
      <c r="Z251" s="235"/>
      <c r="AA251" s="235"/>
      <c r="AB251" s="235"/>
      <c r="AC251" s="235"/>
      <c r="AD251" s="235"/>
      <c r="AE251" s="235"/>
      <c r="AF251" s="235"/>
      <c r="AG251" s="235"/>
      <c r="AH251" s="235"/>
      <c r="AI251" s="235"/>
      <c r="AJ251" s="235"/>
      <c r="AK251" s="235"/>
      <c r="AL251" s="235"/>
      <c r="AM251" s="235"/>
      <c r="AN251" s="235"/>
      <c r="AO251" s="205"/>
      <c r="AP251" s="198"/>
      <c r="AQ251" s="233"/>
      <c r="AR251" s="244"/>
      <c r="AS251" s="198"/>
      <c r="AT251" s="198"/>
      <c r="AU251" s="198"/>
      <c r="AV251" s="198"/>
      <c r="AW251" s="198"/>
      <c r="AX251" s="198"/>
      <c r="AY251" s="198"/>
      <c r="AZ251" s="198"/>
      <c r="BA251" s="198"/>
      <c r="BB251" s="198"/>
      <c r="BC251" s="198"/>
      <c r="BD251" s="198"/>
      <c r="BE251" s="198"/>
      <c r="BF251" s="198"/>
      <c r="BG251" s="198"/>
      <c r="BH251" s="198"/>
      <c r="BI251" s="198"/>
      <c r="BJ251" s="198"/>
      <c r="BK251" s="198"/>
      <c r="BL251" s="198"/>
      <c r="BM251" s="198"/>
      <c r="BN251" s="198"/>
      <c r="BO251" s="198"/>
      <c r="BP251" s="198"/>
      <c r="BQ251" s="198"/>
      <c r="BR251" s="198"/>
      <c r="BS251" s="198"/>
      <c r="BT251" s="198"/>
      <c r="BU251" s="198"/>
    </row>
    <row r="252" spans="1:73" ht="15.75" customHeight="1" x14ac:dyDescent="0.25">
      <c r="A252" s="234"/>
      <c r="B252" s="235"/>
      <c r="C252" s="235"/>
      <c r="D252" s="235"/>
      <c r="E252" s="235"/>
      <c r="F252" s="235"/>
      <c r="G252" s="235"/>
      <c r="H252" s="235"/>
      <c r="I252" s="235"/>
      <c r="J252" s="235"/>
      <c r="K252" s="235"/>
      <c r="L252" s="236"/>
      <c r="M252" s="235"/>
      <c r="N252" s="235"/>
      <c r="O252" s="235"/>
      <c r="P252" s="235"/>
      <c r="Q252" s="235"/>
      <c r="R252" s="235"/>
      <c r="S252" s="235"/>
      <c r="T252" s="235"/>
      <c r="U252" s="235"/>
      <c r="V252" s="236"/>
      <c r="W252" s="235"/>
      <c r="X252" s="235"/>
      <c r="Y252" s="235"/>
      <c r="Z252" s="235"/>
      <c r="AA252" s="235"/>
      <c r="AB252" s="235"/>
      <c r="AC252" s="235"/>
      <c r="AD252" s="235"/>
      <c r="AE252" s="235"/>
      <c r="AF252" s="235"/>
      <c r="AG252" s="235"/>
      <c r="AH252" s="235"/>
      <c r="AI252" s="235"/>
      <c r="AJ252" s="235"/>
      <c r="AK252" s="235"/>
      <c r="AL252" s="235"/>
      <c r="AM252" s="235"/>
      <c r="AN252" s="235"/>
      <c r="AO252" s="205"/>
      <c r="AP252" s="198"/>
      <c r="AQ252" s="233"/>
      <c r="AR252" s="244"/>
      <c r="AS252" s="198"/>
      <c r="AT252" s="198"/>
      <c r="AU252" s="198"/>
      <c r="AV252" s="198"/>
      <c r="AW252" s="198"/>
      <c r="AX252" s="198"/>
      <c r="AY252" s="198"/>
      <c r="AZ252" s="198"/>
      <c r="BA252" s="198"/>
      <c r="BB252" s="198"/>
      <c r="BC252" s="198"/>
      <c r="BD252" s="198"/>
      <c r="BE252" s="198"/>
      <c r="BF252" s="198"/>
      <c r="BG252" s="198"/>
      <c r="BH252" s="198"/>
      <c r="BI252" s="198"/>
      <c r="BJ252" s="198"/>
      <c r="BK252" s="198"/>
      <c r="BL252" s="198"/>
      <c r="BM252" s="198"/>
      <c r="BN252" s="198"/>
      <c r="BO252" s="198"/>
      <c r="BP252" s="198"/>
      <c r="BQ252" s="198"/>
      <c r="BR252" s="198"/>
      <c r="BS252" s="198"/>
      <c r="BT252" s="198"/>
      <c r="BU252" s="198"/>
    </row>
    <row r="253" spans="1:73" ht="15.75" customHeight="1" x14ac:dyDescent="0.25">
      <c r="A253" s="234"/>
      <c r="B253" s="235"/>
      <c r="C253" s="235"/>
      <c r="D253" s="235"/>
      <c r="E253" s="235"/>
      <c r="F253" s="235"/>
      <c r="G253" s="235"/>
      <c r="H253" s="235"/>
      <c r="I253" s="235"/>
      <c r="J253" s="235"/>
      <c r="K253" s="235"/>
      <c r="L253" s="236"/>
      <c r="M253" s="235"/>
      <c r="N253" s="235"/>
      <c r="O253" s="235"/>
      <c r="P253" s="235"/>
      <c r="Q253" s="235"/>
      <c r="R253" s="235"/>
      <c r="S253" s="235"/>
      <c r="T253" s="235"/>
      <c r="U253" s="235"/>
      <c r="V253" s="236"/>
      <c r="W253" s="235"/>
      <c r="X253" s="235"/>
      <c r="Y253" s="235"/>
      <c r="Z253" s="235"/>
      <c r="AA253" s="235"/>
      <c r="AB253" s="235"/>
      <c r="AC253" s="235"/>
      <c r="AD253" s="235"/>
      <c r="AE253" s="235"/>
      <c r="AF253" s="235"/>
      <c r="AG253" s="235"/>
      <c r="AH253" s="235"/>
      <c r="AI253" s="235"/>
      <c r="AJ253" s="235"/>
      <c r="AK253" s="235"/>
      <c r="AL253" s="235"/>
      <c r="AM253" s="235"/>
      <c r="AN253" s="235"/>
      <c r="AO253" s="205"/>
      <c r="AP253" s="198"/>
      <c r="AQ253" s="233"/>
      <c r="AR253" s="244"/>
      <c r="AS253" s="198"/>
      <c r="AT253" s="198"/>
      <c r="AU253" s="198"/>
      <c r="AV253" s="198"/>
      <c r="AW253" s="198"/>
      <c r="AX253" s="198"/>
      <c r="AY253" s="198"/>
      <c r="AZ253" s="198"/>
      <c r="BA253" s="198"/>
      <c r="BB253" s="198"/>
      <c r="BC253" s="198"/>
      <c r="BD253" s="198"/>
      <c r="BE253" s="198"/>
      <c r="BF253" s="198"/>
      <c r="BG253" s="198"/>
      <c r="BH253" s="198"/>
      <c r="BI253" s="198"/>
      <c r="BJ253" s="198"/>
      <c r="BK253" s="198"/>
      <c r="BL253" s="198"/>
      <c r="BM253" s="198"/>
      <c r="BN253" s="198"/>
      <c r="BO253" s="198"/>
      <c r="BP253" s="198"/>
      <c r="BQ253" s="198"/>
      <c r="BR253" s="198"/>
      <c r="BS253" s="198"/>
      <c r="BT253" s="198"/>
      <c r="BU253" s="198"/>
    </row>
    <row r="254" spans="1:73" ht="15.75" customHeight="1" x14ac:dyDescent="0.25">
      <c r="A254" s="234"/>
      <c r="B254" s="235"/>
      <c r="C254" s="235"/>
      <c r="D254" s="235"/>
      <c r="E254" s="235"/>
      <c r="F254" s="235"/>
      <c r="G254" s="235"/>
      <c r="H254" s="235"/>
      <c r="I254" s="235"/>
      <c r="J254" s="235"/>
      <c r="K254" s="235"/>
      <c r="L254" s="236"/>
      <c r="M254" s="235"/>
      <c r="N254" s="235"/>
      <c r="O254" s="235"/>
      <c r="P254" s="235"/>
      <c r="Q254" s="235"/>
      <c r="R254" s="235"/>
      <c r="S254" s="235"/>
      <c r="T254" s="235"/>
      <c r="U254" s="235"/>
      <c r="V254" s="236"/>
      <c r="W254" s="235"/>
      <c r="X254" s="235"/>
      <c r="Y254" s="235"/>
      <c r="Z254" s="235"/>
      <c r="AA254" s="235"/>
      <c r="AB254" s="235"/>
      <c r="AC254" s="235"/>
      <c r="AD254" s="235"/>
      <c r="AE254" s="235"/>
      <c r="AF254" s="235"/>
      <c r="AG254" s="235"/>
      <c r="AH254" s="235"/>
      <c r="AI254" s="235"/>
      <c r="AJ254" s="235"/>
      <c r="AK254" s="235"/>
      <c r="AL254" s="235"/>
      <c r="AM254" s="235"/>
      <c r="AN254" s="235"/>
      <c r="AO254" s="205"/>
      <c r="AP254" s="198"/>
      <c r="AQ254" s="233"/>
      <c r="AR254" s="244"/>
      <c r="AS254" s="198"/>
      <c r="AT254" s="198"/>
      <c r="AU254" s="198"/>
      <c r="AV254" s="198"/>
      <c r="AW254" s="198"/>
      <c r="AX254" s="198"/>
      <c r="AY254" s="198"/>
      <c r="AZ254" s="198"/>
      <c r="BA254" s="198"/>
      <c r="BB254" s="198"/>
      <c r="BC254" s="198"/>
      <c r="BD254" s="198"/>
      <c r="BE254" s="198"/>
      <c r="BF254" s="198"/>
      <c r="BG254" s="198"/>
      <c r="BH254" s="198"/>
      <c r="BI254" s="198"/>
      <c r="BJ254" s="198"/>
      <c r="BK254" s="198"/>
      <c r="BL254" s="198"/>
      <c r="BM254" s="198"/>
      <c r="BN254" s="198"/>
      <c r="BO254" s="198"/>
      <c r="BP254" s="198"/>
      <c r="BQ254" s="198"/>
      <c r="BR254" s="198"/>
      <c r="BS254" s="198"/>
      <c r="BT254" s="198"/>
      <c r="BU254" s="198"/>
    </row>
    <row r="255" spans="1:73" ht="15.75" customHeight="1" x14ac:dyDescent="0.25">
      <c r="A255" s="234"/>
      <c r="B255" s="235"/>
      <c r="C255" s="235"/>
      <c r="D255" s="235"/>
      <c r="E255" s="235"/>
      <c r="F255" s="235"/>
      <c r="G255" s="235"/>
      <c r="H255" s="235"/>
      <c r="I255" s="235"/>
      <c r="J255" s="235"/>
      <c r="K255" s="235"/>
      <c r="L255" s="236"/>
      <c r="M255" s="235"/>
      <c r="N255" s="235"/>
      <c r="O255" s="235"/>
      <c r="P255" s="235"/>
      <c r="Q255" s="235"/>
      <c r="R255" s="235"/>
      <c r="S255" s="235"/>
      <c r="T255" s="235"/>
      <c r="U255" s="235"/>
      <c r="V255" s="236"/>
      <c r="W255" s="235"/>
      <c r="X255" s="235"/>
      <c r="Y255" s="235"/>
      <c r="Z255" s="235"/>
      <c r="AA255" s="235"/>
      <c r="AB255" s="235"/>
      <c r="AC255" s="235"/>
      <c r="AD255" s="235"/>
      <c r="AE255" s="235"/>
      <c r="AF255" s="235"/>
      <c r="AG255" s="235"/>
      <c r="AH255" s="235"/>
      <c r="AI255" s="235"/>
      <c r="AJ255" s="235"/>
      <c r="AK255" s="235"/>
      <c r="AL255" s="235"/>
      <c r="AM255" s="235"/>
      <c r="AN255" s="235"/>
      <c r="AO255" s="205"/>
      <c r="AP255" s="198"/>
      <c r="AQ255" s="233"/>
      <c r="AR255" s="244"/>
      <c r="AS255" s="198"/>
      <c r="AT255" s="198"/>
      <c r="AU255" s="198"/>
      <c r="AV255" s="198"/>
      <c r="AW255" s="198"/>
      <c r="AX255" s="198"/>
      <c r="AY255" s="198"/>
      <c r="AZ255" s="198"/>
      <c r="BA255" s="198"/>
      <c r="BB255" s="198"/>
      <c r="BC255" s="198"/>
      <c r="BD255" s="198"/>
      <c r="BE255" s="198"/>
      <c r="BF255" s="198"/>
      <c r="BG255" s="198"/>
      <c r="BH255" s="198"/>
      <c r="BI255" s="198"/>
      <c r="BJ255" s="198"/>
      <c r="BK255" s="198"/>
      <c r="BL255" s="198"/>
      <c r="BM255" s="198"/>
      <c r="BN255" s="198"/>
      <c r="BO255" s="198"/>
      <c r="BP255" s="198"/>
      <c r="BQ255" s="198"/>
      <c r="BR255" s="198"/>
      <c r="BS255" s="198"/>
      <c r="BT255" s="198"/>
      <c r="BU255" s="198"/>
    </row>
    <row r="256" spans="1:73" ht="15.75" customHeight="1" x14ac:dyDescent="0.25">
      <c r="A256" s="234"/>
      <c r="B256" s="235"/>
      <c r="C256" s="235"/>
      <c r="D256" s="235"/>
      <c r="E256" s="235"/>
      <c r="F256" s="235"/>
      <c r="G256" s="235"/>
      <c r="H256" s="235"/>
      <c r="I256" s="235"/>
      <c r="J256" s="235"/>
      <c r="K256" s="235"/>
      <c r="L256" s="236"/>
      <c r="M256" s="235"/>
      <c r="N256" s="235"/>
      <c r="O256" s="235"/>
      <c r="P256" s="235"/>
      <c r="Q256" s="235"/>
      <c r="R256" s="235"/>
      <c r="S256" s="235"/>
      <c r="T256" s="235"/>
      <c r="U256" s="235"/>
      <c r="V256" s="236"/>
      <c r="W256" s="235"/>
      <c r="X256" s="235"/>
      <c r="Y256" s="235"/>
      <c r="Z256" s="235"/>
      <c r="AA256" s="235"/>
      <c r="AB256" s="235"/>
      <c r="AC256" s="235"/>
      <c r="AD256" s="235"/>
      <c r="AE256" s="235"/>
      <c r="AF256" s="235"/>
      <c r="AG256" s="235"/>
      <c r="AH256" s="235"/>
      <c r="AI256" s="235"/>
      <c r="AJ256" s="235"/>
      <c r="AK256" s="235"/>
      <c r="AL256" s="235"/>
      <c r="AM256" s="235"/>
      <c r="AN256" s="235"/>
      <c r="AO256" s="205"/>
      <c r="AP256" s="198"/>
      <c r="AQ256" s="233"/>
      <c r="AR256" s="244"/>
      <c r="AS256" s="198"/>
      <c r="AT256" s="198"/>
      <c r="AU256" s="198"/>
      <c r="AV256" s="198"/>
      <c r="AW256" s="198"/>
      <c r="AX256" s="198"/>
      <c r="AY256" s="198"/>
      <c r="AZ256" s="198"/>
      <c r="BA256" s="198"/>
      <c r="BB256" s="198"/>
      <c r="BC256" s="198"/>
      <c r="BD256" s="198"/>
      <c r="BE256" s="198"/>
      <c r="BF256" s="198"/>
      <c r="BG256" s="198"/>
      <c r="BH256" s="198"/>
      <c r="BI256" s="198"/>
      <c r="BJ256" s="198"/>
      <c r="BK256" s="198"/>
      <c r="BL256" s="198"/>
      <c r="BM256" s="198"/>
      <c r="BN256" s="198"/>
      <c r="BO256" s="198"/>
      <c r="BP256" s="198"/>
      <c r="BQ256" s="198"/>
      <c r="BR256" s="198"/>
      <c r="BS256" s="198"/>
      <c r="BT256" s="198"/>
      <c r="BU256" s="198"/>
    </row>
    <row r="257" spans="1:73" ht="15.75" customHeight="1" x14ac:dyDescent="0.25">
      <c r="A257" s="234"/>
      <c r="B257" s="235"/>
      <c r="C257" s="235"/>
      <c r="D257" s="235"/>
      <c r="E257" s="235"/>
      <c r="F257" s="235"/>
      <c r="G257" s="235"/>
      <c r="H257" s="235"/>
      <c r="I257" s="235"/>
      <c r="J257" s="235"/>
      <c r="K257" s="235"/>
      <c r="L257" s="236"/>
      <c r="M257" s="235"/>
      <c r="N257" s="235"/>
      <c r="O257" s="235"/>
      <c r="P257" s="235"/>
      <c r="Q257" s="235"/>
      <c r="R257" s="235"/>
      <c r="S257" s="235"/>
      <c r="T257" s="235"/>
      <c r="U257" s="235"/>
      <c r="V257" s="236"/>
      <c r="W257" s="235"/>
      <c r="X257" s="235"/>
      <c r="Y257" s="235"/>
      <c r="Z257" s="235"/>
      <c r="AA257" s="235"/>
      <c r="AB257" s="235"/>
      <c r="AC257" s="235"/>
      <c r="AD257" s="235"/>
      <c r="AE257" s="235"/>
      <c r="AF257" s="235"/>
      <c r="AG257" s="235"/>
      <c r="AH257" s="235"/>
      <c r="AI257" s="235"/>
      <c r="AJ257" s="235"/>
      <c r="AK257" s="235"/>
      <c r="AL257" s="235"/>
      <c r="AM257" s="235"/>
      <c r="AN257" s="235"/>
      <c r="AO257" s="205"/>
      <c r="AP257" s="198"/>
      <c r="AQ257" s="233"/>
      <c r="AR257" s="244"/>
      <c r="AS257" s="198"/>
      <c r="AT257" s="198"/>
      <c r="AU257" s="198"/>
      <c r="AV257" s="198"/>
      <c r="AW257" s="198"/>
      <c r="AX257" s="198"/>
      <c r="AY257" s="198"/>
      <c r="AZ257" s="198"/>
      <c r="BA257" s="198"/>
      <c r="BB257" s="198"/>
      <c r="BC257" s="198"/>
      <c r="BD257" s="198"/>
      <c r="BE257" s="198"/>
      <c r="BF257" s="198"/>
      <c r="BG257" s="198"/>
      <c r="BH257" s="198"/>
      <c r="BI257" s="198"/>
      <c r="BJ257" s="198"/>
      <c r="BK257" s="198"/>
      <c r="BL257" s="198"/>
      <c r="BM257" s="198"/>
      <c r="BN257" s="198"/>
      <c r="BO257" s="198"/>
      <c r="BP257" s="198"/>
      <c r="BQ257" s="198"/>
      <c r="BR257" s="198"/>
      <c r="BS257" s="198"/>
      <c r="BT257" s="198"/>
      <c r="BU257" s="198"/>
    </row>
    <row r="258" spans="1:73" ht="15.75" customHeight="1" x14ac:dyDescent="0.25">
      <c r="A258" s="234"/>
      <c r="B258" s="235"/>
      <c r="C258" s="235"/>
      <c r="D258" s="235"/>
      <c r="E258" s="235"/>
      <c r="F258" s="235"/>
      <c r="G258" s="235"/>
      <c r="H258" s="235"/>
      <c r="I258" s="235"/>
      <c r="J258" s="235"/>
      <c r="K258" s="235"/>
      <c r="L258" s="236"/>
      <c r="M258" s="235"/>
      <c r="N258" s="235"/>
      <c r="O258" s="235"/>
      <c r="P258" s="235"/>
      <c r="Q258" s="235"/>
      <c r="R258" s="235"/>
      <c r="S258" s="235"/>
      <c r="T258" s="235"/>
      <c r="U258" s="235"/>
      <c r="V258" s="236"/>
      <c r="W258" s="235"/>
      <c r="X258" s="235"/>
      <c r="Y258" s="235"/>
      <c r="Z258" s="235"/>
      <c r="AA258" s="235"/>
      <c r="AB258" s="235"/>
      <c r="AC258" s="235"/>
      <c r="AD258" s="235"/>
      <c r="AE258" s="235"/>
      <c r="AF258" s="235"/>
      <c r="AG258" s="235"/>
      <c r="AH258" s="235"/>
      <c r="AI258" s="235"/>
      <c r="AJ258" s="235"/>
      <c r="AK258" s="235"/>
      <c r="AL258" s="235"/>
      <c r="AM258" s="235"/>
      <c r="AN258" s="235"/>
      <c r="AO258" s="205"/>
      <c r="AP258" s="198"/>
      <c r="AQ258" s="233"/>
      <c r="AR258" s="244"/>
      <c r="AS258" s="198"/>
      <c r="AT258" s="198"/>
      <c r="AU258" s="198"/>
      <c r="AV258" s="198"/>
      <c r="AW258" s="198"/>
      <c r="AX258" s="198"/>
      <c r="AY258" s="198"/>
      <c r="AZ258" s="198"/>
      <c r="BA258" s="198"/>
      <c r="BB258" s="198"/>
      <c r="BC258" s="198"/>
      <c r="BD258" s="198"/>
      <c r="BE258" s="198"/>
      <c r="BF258" s="198"/>
      <c r="BG258" s="198"/>
      <c r="BH258" s="198"/>
      <c r="BI258" s="198"/>
      <c r="BJ258" s="198"/>
      <c r="BK258" s="198"/>
      <c r="BL258" s="198"/>
      <c r="BM258" s="198"/>
      <c r="BN258" s="198"/>
      <c r="BO258" s="198"/>
      <c r="BP258" s="198"/>
      <c r="BQ258" s="198"/>
      <c r="BR258" s="198"/>
      <c r="BS258" s="198"/>
      <c r="BT258" s="198"/>
      <c r="BU258" s="198"/>
    </row>
    <row r="259" spans="1:73" ht="15.75" customHeight="1" x14ac:dyDescent="0.25">
      <c r="A259" s="234"/>
      <c r="B259" s="235"/>
      <c r="C259" s="235"/>
      <c r="D259" s="235"/>
      <c r="E259" s="235"/>
      <c r="F259" s="235"/>
      <c r="G259" s="235"/>
      <c r="H259" s="235"/>
      <c r="I259" s="235"/>
      <c r="J259" s="235"/>
      <c r="K259" s="235"/>
      <c r="L259" s="236"/>
      <c r="M259" s="235"/>
      <c r="N259" s="235"/>
      <c r="O259" s="235"/>
      <c r="P259" s="235"/>
      <c r="Q259" s="235"/>
      <c r="R259" s="235"/>
      <c r="S259" s="235"/>
      <c r="T259" s="235"/>
      <c r="U259" s="235"/>
      <c r="V259" s="236"/>
      <c r="W259" s="235"/>
      <c r="X259" s="235"/>
      <c r="Y259" s="235"/>
      <c r="Z259" s="235"/>
      <c r="AA259" s="235"/>
      <c r="AB259" s="235"/>
      <c r="AC259" s="235"/>
      <c r="AD259" s="235"/>
      <c r="AE259" s="235"/>
      <c r="AF259" s="235"/>
      <c r="AG259" s="235"/>
      <c r="AH259" s="235"/>
      <c r="AI259" s="235"/>
      <c r="AJ259" s="235"/>
      <c r="AK259" s="235"/>
      <c r="AL259" s="235"/>
      <c r="AM259" s="235"/>
      <c r="AN259" s="235"/>
      <c r="AO259" s="205"/>
      <c r="AP259" s="198"/>
      <c r="AQ259" s="233"/>
      <c r="AR259" s="244"/>
      <c r="AS259" s="198"/>
      <c r="AT259" s="198"/>
      <c r="AU259" s="198"/>
      <c r="AV259" s="198"/>
      <c r="AW259" s="198"/>
      <c r="AX259" s="198"/>
      <c r="AY259" s="198"/>
      <c r="AZ259" s="198"/>
      <c r="BA259" s="198"/>
      <c r="BB259" s="198"/>
      <c r="BC259" s="198"/>
      <c r="BD259" s="198"/>
      <c r="BE259" s="198"/>
      <c r="BF259" s="198"/>
      <c r="BG259" s="198"/>
      <c r="BH259" s="198"/>
      <c r="BI259" s="198"/>
      <c r="BJ259" s="198"/>
      <c r="BK259" s="198"/>
      <c r="BL259" s="198"/>
      <c r="BM259" s="198"/>
      <c r="BN259" s="198"/>
      <c r="BO259" s="198"/>
      <c r="BP259" s="198"/>
      <c r="BQ259" s="198"/>
      <c r="BR259" s="198"/>
      <c r="BS259" s="198"/>
      <c r="BT259" s="198"/>
      <c r="BU259" s="198"/>
    </row>
    <row r="260" spans="1:73" ht="15.75" customHeight="1" x14ac:dyDescent="0.25">
      <c r="A260" s="234"/>
      <c r="B260" s="235"/>
      <c r="C260" s="235"/>
      <c r="D260" s="235"/>
      <c r="E260" s="235"/>
      <c r="F260" s="235"/>
      <c r="G260" s="235"/>
      <c r="H260" s="235"/>
      <c r="I260" s="235"/>
      <c r="J260" s="235"/>
      <c r="K260" s="235"/>
      <c r="L260" s="236"/>
      <c r="M260" s="235"/>
      <c r="N260" s="235"/>
      <c r="O260" s="235"/>
      <c r="P260" s="235"/>
      <c r="Q260" s="235"/>
      <c r="R260" s="235"/>
      <c r="S260" s="235"/>
      <c r="T260" s="235"/>
      <c r="U260" s="235"/>
      <c r="V260" s="236"/>
      <c r="W260" s="235"/>
      <c r="X260" s="235"/>
      <c r="Y260" s="235"/>
      <c r="Z260" s="235"/>
      <c r="AA260" s="235"/>
      <c r="AB260" s="235"/>
      <c r="AC260" s="235"/>
      <c r="AD260" s="235"/>
      <c r="AE260" s="235"/>
      <c r="AF260" s="235"/>
      <c r="AG260" s="235"/>
      <c r="AH260" s="235"/>
      <c r="AI260" s="235"/>
      <c r="AJ260" s="235"/>
      <c r="AK260" s="235"/>
      <c r="AL260" s="235"/>
      <c r="AM260" s="235"/>
      <c r="AN260" s="235"/>
      <c r="AO260" s="205"/>
      <c r="AP260" s="198"/>
      <c r="AQ260" s="233"/>
      <c r="AR260" s="244"/>
      <c r="AS260" s="198"/>
      <c r="AT260" s="198"/>
      <c r="AU260" s="198"/>
      <c r="AV260" s="198"/>
      <c r="AW260" s="198"/>
      <c r="AX260" s="198"/>
      <c r="AY260" s="198"/>
      <c r="AZ260" s="198"/>
      <c r="BA260" s="198"/>
      <c r="BB260" s="198"/>
      <c r="BC260" s="198"/>
      <c r="BD260" s="198"/>
      <c r="BE260" s="198"/>
      <c r="BF260" s="198"/>
      <c r="BG260" s="198"/>
      <c r="BH260" s="198"/>
      <c r="BI260" s="198"/>
      <c r="BJ260" s="198"/>
      <c r="BK260" s="198"/>
      <c r="BL260" s="198"/>
      <c r="BM260" s="198"/>
      <c r="BN260" s="198"/>
      <c r="BO260" s="198"/>
      <c r="BP260" s="198"/>
      <c r="BQ260" s="198"/>
      <c r="BR260" s="198"/>
      <c r="BS260" s="198"/>
      <c r="BT260" s="198"/>
      <c r="BU260" s="198"/>
    </row>
    <row r="261" spans="1:73" ht="15.75" customHeight="1" x14ac:dyDescent="0.25">
      <c r="A261" s="234"/>
      <c r="B261" s="235"/>
      <c r="C261" s="235"/>
      <c r="D261" s="235"/>
      <c r="E261" s="235"/>
      <c r="F261" s="235"/>
      <c r="G261" s="235"/>
      <c r="H261" s="235"/>
      <c r="I261" s="235"/>
      <c r="J261" s="235"/>
      <c r="K261" s="235"/>
      <c r="L261" s="236"/>
      <c r="M261" s="235"/>
      <c r="N261" s="235"/>
      <c r="O261" s="235"/>
      <c r="P261" s="235"/>
      <c r="Q261" s="235"/>
      <c r="R261" s="235"/>
      <c r="S261" s="235"/>
      <c r="T261" s="235"/>
      <c r="U261" s="235"/>
      <c r="V261" s="236"/>
      <c r="W261" s="235"/>
      <c r="X261" s="235"/>
      <c r="Y261" s="235"/>
      <c r="Z261" s="235"/>
      <c r="AA261" s="235"/>
      <c r="AB261" s="235"/>
      <c r="AC261" s="235"/>
      <c r="AD261" s="235"/>
      <c r="AE261" s="235"/>
      <c r="AF261" s="235"/>
      <c r="AG261" s="235"/>
      <c r="AH261" s="235"/>
      <c r="AI261" s="235"/>
      <c r="AJ261" s="235"/>
      <c r="AK261" s="235"/>
      <c r="AL261" s="235"/>
      <c r="AM261" s="235"/>
      <c r="AN261" s="235"/>
      <c r="AO261" s="205"/>
      <c r="AP261" s="198"/>
      <c r="AQ261" s="233"/>
      <c r="AR261" s="244"/>
      <c r="AS261" s="198"/>
      <c r="AT261" s="198"/>
      <c r="AU261" s="198"/>
      <c r="AV261" s="198"/>
      <c r="AW261" s="198"/>
      <c r="AX261" s="198"/>
      <c r="AY261" s="198"/>
      <c r="AZ261" s="198"/>
      <c r="BA261" s="198"/>
      <c r="BB261" s="198"/>
      <c r="BC261" s="198"/>
      <c r="BD261" s="198"/>
      <c r="BE261" s="198"/>
      <c r="BF261" s="198"/>
      <c r="BG261" s="198"/>
      <c r="BH261" s="198"/>
      <c r="BI261" s="198"/>
      <c r="BJ261" s="198"/>
      <c r="BK261" s="198"/>
      <c r="BL261" s="198"/>
      <c r="BM261" s="198"/>
      <c r="BN261" s="198"/>
      <c r="BO261" s="198"/>
      <c r="BP261" s="198"/>
      <c r="BQ261" s="198"/>
      <c r="BR261" s="198"/>
      <c r="BS261" s="198"/>
      <c r="BT261" s="198"/>
      <c r="BU261" s="198"/>
    </row>
    <row r="262" spans="1:73" ht="15.75" customHeight="1" x14ac:dyDescent="0.25">
      <c r="A262" s="234"/>
      <c r="B262" s="235"/>
      <c r="C262" s="235"/>
      <c r="D262" s="235"/>
      <c r="E262" s="235"/>
      <c r="F262" s="235"/>
      <c r="G262" s="235"/>
      <c r="H262" s="235"/>
      <c r="I262" s="235"/>
      <c r="J262" s="235"/>
      <c r="K262" s="235"/>
      <c r="L262" s="236"/>
      <c r="M262" s="235"/>
      <c r="N262" s="235"/>
      <c r="O262" s="235"/>
      <c r="P262" s="235"/>
      <c r="Q262" s="235"/>
      <c r="R262" s="235"/>
      <c r="S262" s="235"/>
      <c r="T262" s="235"/>
      <c r="U262" s="235"/>
      <c r="V262" s="236"/>
      <c r="W262" s="235"/>
      <c r="X262" s="235"/>
      <c r="Y262" s="235"/>
      <c r="Z262" s="235"/>
      <c r="AA262" s="235"/>
      <c r="AB262" s="235"/>
      <c r="AC262" s="235"/>
      <c r="AD262" s="235"/>
      <c r="AE262" s="235"/>
      <c r="AF262" s="235"/>
      <c r="AG262" s="235"/>
      <c r="AH262" s="235"/>
      <c r="AI262" s="235"/>
      <c r="AJ262" s="235"/>
      <c r="AK262" s="235"/>
      <c r="AL262" s="235"/>
      <c r="AM262" s="235"/>
      <c r="AN262" s="235"/>
      <c r="AO262" s="205"/>
      <c r="AP262" s="198"/>
      <c r="AQ262" s="233"/>
      <c r="AR262" s="244"/>
      <c r="AS262" s="198"/>
      <c r="AT262" s="198"/>
      <c r="AU262" s="198"/>
      <c r="AV262" s="198"/>
      <c r="AW262" s="198"/>
      <c r="AX262" s="198"/>
      <c r="AY262" s="198"/>
      <c r="AZ262" s="198"/>
      <c r="BA262" s="198"/>
      <c r="BB262" s="198"/>
      <c r="BC262" s="198"/>
      <c r="BD262" s="198"/>
      <c r="BE262" s="198"/>
      <c r="BF262" s="198"/>
      <c r="BG262" s="198"/>
      <c r="BH262" s="198"/>
      <c r="BI262" s="198"/>
      <c r="BJ262" s="198"/>
      <c r="BK262" s="198"/>
      <c r="BL262" s="198"/>
      <c r="BM262" s="198"/>
      <c r="BN262" s="198"/>
      <c r="BO262" s="198"/>
      <c r="BP262" s="198"/>
      <c r="BQ262" s="198"/>
      <c r="BR262" s="198"/>
      <c r="BS262" s="198"/>
      <c r="BT262" s="198"/>
      <c r="BU262" s="198"/>
    </row>
    <row r="263" spans="1:73" ht="15.75" customHeight="1" x14ac:dyDescent="0.25">
      <c r="A263" s="234"/>
      <c r="B263" s="235"/>
      <c r="C263" s="235"/>
      <c r="D263" s="235"/>
      <c r="E263" s="235"/>
      <c r="F263" s="235"/>
      <c r="G263" s="235"/>
      <c r="H263" s="235"/>
      <c r="I263" s="235"/>
      <c r="J263" s="235"/>
      <c r="K263" s="235"/>
      <c r="L263" s="236"/>
      <c r="M263" s="235"/>
      <c r="N263" s="235"/>
      <c r="O263" s="235"/>
      <c r="P263" s="235"/>
      <c r="Q263" s="235"/>
      <c r="R263" s="235"/>
      <c r="S263" s="235"/>
      <c r="T263" s="235"/>
      <c r="U263" s="235"/>
      <c r="V263" s="236"/>
      <c r="W263" s="235"/>
      <c r="X263" s="235"/>
      <c r="Y263" s="235"/>
      <c r="Z263" s="235"/>
      <c r="AA263" s="235"/>
      <c r="AB263" s="235"/>
      <c r="AC263" s="235"/>
      <c r="AD263" s="235"/>
      <c r="AE263" s="235"/>
      <c r="AF263" s="235"/>
      <c r="AG263" s="235"/>
      <c r="AH263" s="235"/>
      <c r="AI263" s="235"/>
      <c r="AJ263" s="235"/>
      <c r="AK263" s="235"/>
      <c r="AL263" s="235"/>
      <c r="AM263" s="235"/>
      <c r="AN263" s="235"/>
      <c r="AO263" s="205"/>
      <c r="AP263" s="198"/>
      <c r="AQ263" s="233"/>
      <c r="AR263" s="244"/>
      <c r="AS263" s="198"/>
      <c r="AT263" s="198"/>
      <c r="AU263" s="198"/>
      <c r="AV263" s="198"/>
      <c r="AW263" s="198"/>
      <c r="AX263" s="198"/>
      <c r="AY263" s="198"/>
      <c r="AZ263" s="198"/>
      <c r="BA263" s="198"/>
      <c r="BB263" s="198"/>
      <c r="BC263" s="198"/>
      <c r="BD263" s="198"/>
      <c r="BE263" s="198"/>
      <c r="BF263" s="198"/>
      <c r="BG263" s="198"/>
      <c r="BH263" s="198"/>
      <c r="BI263" s="198"/>
      <c r="BJ263" s="198"/>
      <c r="BK263" s="198"/>
      <c r="BL263" s="198"/>
      <c r="BM263" s="198"/>
      <c r="BN263" s="198"/>
      <c r="BO263" s="198"/>
      <c r="BP263" s="198"/>
      <c r="BQ263" s="198"/>
      <c r="BR263" s="198"/>
      <c r="BS263" s="198"/>
      <c r="BT263" s="198"/>
      <c r="BU263" s="198"/>
    </row>
    <row r="264" spans="1:73" ht="15.75" customHeight="1" x14ac:dyDescent="0.25">
      <c r="A264" s="234"/>
      <c r="B264" s="235"/>
      <c r="C264" s="235"/>
      <c r="D264" s="235"/>
      <c r="E264" s="235"/>
      <c r="F264" s="235"/>
      <c r="G264" s="235"/>
      <c r="H264" s="235"/>
      <c r="I264" s="235"/>
      <c r="J264" s="235"/>
      <c r="K264" s="235"/>
      <c r="L264" s="236"/>
      <c r="M264" s="235"/>
      <c r="N264" s="235"/>
      <c r="O264" s="235"/>
      <c r="P264" s="235"/>
      <c r="Q264" s="235"/>
      <c r="R264" s="235"/>
      <c r="S264" s="235"/>
      <c r="T264" s="235"/>
      <c r="U264" s="235"/>
      <c r="V264" s="236"/>
      <c r="W264" s="235"/>
      <c r="X264" s="235"/>
      <c r="Y264" s="235"/>
      <c r="Z264" s="235"/>
      <c r="AA264" s="235"/>
      <c r="AB264" s="235"/>
      <c r="AC264" s="235"/>
      <c r="AD264" s="235"/>
      <c r="AE264" s="235"/>
      <c r="AF264" s="235"/>
      <c r="AG264" s="235"/>
      <c r="AH264" s="235"/>
      <c r="AI264" s="235"/>
      <c r="AJ264" s="235"/>
      <c r="AK264" s="235"/>
      <c r="AL264" s="235"/>
      <c r="AM264" s="235"/>
      <c r="AN264" s="235"/>
      <c r="AO264" s="205"/>
      <c r="AP264" s="198"/>
      <c r="AQ264" s="233"/>
      <c r="AR264" s="244"/>
      <c r="AS264" s="198"/>
      <c r="AT264" s="198"/>
      <c r="AU264" s="198"/>
      <c r="AV264" s="198"/>
      <c r="AW264" s="198"/>
      <c r="AX264" s="198"/>
      <c r="AY264" s="198"/>
      <c r="AZ264" s="198"/>
      <c r="BA264" s="198"/>
      <c r="BB264" s="198"/>
      <c r="BC264" s="198"/>
      <c r="BD264" s="198"/>
      <c r="BE264" s="198"/>
      <c r="BF264" s="198"/>
      <c r="BG264" s="198"/>
      <c r="BH264" s="198"/>
      <c r="BI264" s="198"/>
      <c r="BJ264" s="198"/>
      <c r="BK264" s="198"/>
      <c r="BL264" s="198"/>
      <c r="BM264" s="198"/>
      <c r="BN264" s="198"/>
      <c r="BO264" s="198"/>
      <c r="BP264" s="198"/>
      <c r="BQ264" s="198"/>
      <c r="BR264" s="198"/>
      <c r="BS264" s="198"/>
      <c r="BT264" s="198"/>
      <c r="BU264" s="198"/>
    </row>
    <row r="265" spans="1:73" ht="15.75" customHeight="1" x14ac:dyDescent="0.25">
      <c r="A265" s="234"/>
      <c r="B265" s="235"/>
      <c r="C265" s="235"/>
      <c r="D265" s="235"/>
      <c r="E265" s="235"/>
      <c r="F265" s="235"/>
      <c r="G265" s="235"/>
      <c r="H265" s="235"/>
      <c r="I265" s="235"/>
      <c r="J265" s="235"/>
      <c r="K265" s="235"/>
      <c r="L265" s="236"/>
      <c r="M265" s="235"/>
      <c r="N265" s="235"/>
      <c r="O265" s="235"/>
      <c r="P265" s="235"/>
      <c r="Q265" s="235"/>
      <c r="R265" s="235"/>
      <c r="S265" s="235"/>
      <c r="T265" s="235"/>
      <c r="U265" s="235"/>
      <c r="V265" s="236"/>
      <c r="W265" s="235"/>
      <c r="X265" s="235"/>
      <c r="Y265" s="235"/>
      <c r="Z265" s="235"/>
      <c r="AA265" s="235"/>
      <c r="AB265" s="235"/>
      <c r="AC265" s="235"/>
      <c r="AD265" s="235"/>
      <c r="AE265" s="235"/>
      <c r="AF265" s="235"/>
      <c r="AG265" s="235"/>
      <c r="AH265" s="235"/>
      <c r="AI265" s="235"/>
      <c r="AJ265" s="235"/>
      <c r="AK265" s="235"/>
      <c r="AL265" s="235"/>
      <c r="AM265" s="235"/>
      <c r="AN265" s="235"/>
      <c r="AO265" s="205"/>
      <c r="AP265" s="198"/>
      <c r="AQ265" s="233"/>
      <c r="AR265" s="244"/>
      <c r="AS265" s="198"/>
      <c r="AT265" s="198"/>
      <c r="AU265" s="198"/>
      <c r="AV265" s="198"/>
      <c r="AW265" s="198"/>
      <c r="AX265" s="198"/>
      <c r="AY265" s="198"/>
      <c r="AZ265" s="198"/>
      <c r="BA265" s="198"/>
      <c r="BB265" s="198"/>
      <c r="BC265" s="198"/>
      <c r="BD265" s="198"/>
      <c r="BE265" s="198"/>
      <c r="BF265" s="198"/>
      <c r="BG265" s="198"/>
      <c r="BH265" s="198"/>
      <c r="BI265" s="198"/>
      <c r="BJ265" s="198"/>
      <c r="BK265" s="198"/>
      <c r="BL265" s="198"/>
      <c r="BM265" s="198"/>
      <c r="BN265" s="198"/>
      <c r="BO265" s="198"/>
      <c r="BP265" s="198"/>
      <c r="BQ265" s="198"/>
      <c r="BR265" s="198"/>
      <c r="BS265" s="198"/>
      <c r="BT265" s="198"/>
      <c r="BU265" s="198"/>
    </row>
    <row r="266" spans="1:73" ht="15.75" customHeight="1" x14ac:dyDescent="0.25">
      <c r="A266" s="234"/>
      <c r="B266" s="235"/>
      <c r="C266" s="235"/>
      <c r="D266" s="235"/>
      <c r="E266" s="235"/>
      <c r="F266" s="235"/>
      <c r="G266" s="235"/>
      <c r="H266" s="235"/>
      <c r="I266" s="235"/>
      <c r="J266" s="235"/>
      <c r="K266" s="235"/>
      <c r="L266" s="236"/>
      <c r="M266" s="235"/>
      <c r="N266" s="235"/>
      <c r="O266" s="235"/>
      <c r="P266" s="235"/>
      <c r="Q266" s="235"/>
      <c r="R266" s="235"/>
      <c r="S266" s="235"/>
      <c r="T266" s="235"/>
      <c r="U266" s="235"/>
      <c r="V266" s="236"/>
      <c r="W266" s="235"/>
      <c r="X266" s="235"/>
      <c r="Y266" s="235"/>
      <c r="Z266" s="235"/>
      <c r="AA266" s="235"/>
      <c r="AB266" s="235"/>
      <c r="AC266" s="235"/>
      <c r="AD266" s="235"/>
      <c r="AE266" s="235"/>
      <c r="AF266" s="235"/>
      <c r="AG266" s="235"/>
      <c r="AH266" s="235"/>
      <c r="AI266" s="235"/>
      <c r="AJ266" s="235"/>
      <c r="AK266" s="235"/>
      <c r="AL266" s="235"/>
      <c r="AM266" s="235"/>
      <c r="AN266" s="235"/>
      <c r="AO266" s="205"/>
      <c r="AP266" s="198"/>
      <c r="AQ266" s="233"/>
      <c r="AR266" s="244"/>
      <c r="AS266" s="198"/>
      <c r="AT266" s="198"/>
      <c r="AU266" s="198"/>
      <c r="AV266" s="198"/>
      <c r="AW266" s="198"/>
      <c r="AX266" s="198"/>
      <c r="AY266" s="198"/>
      <c r="AZ266" s="198"/>
      <c r="BA266" s="198"/>
      <c r="BB266" s="198"/>
      <c r="BC266" s="198"/>
      <c r="BD266" s="198"/>
      <c r="BE266" s="198"/>
      <c r="BF266" s="198"/>
      <c r="BG266" s="198"/>
      <c r="BH266" s="198"/>
      <c r="BI266" s="198"/>
      <c r="BJ266" s="198"/>
      <c r="BK266" s="198"/>
      <c r="BL266" s="198"/>
      <c r="BM266" s="198"/>
      <c r="BN266" s="198"/>
      <c r="BO266" s="198"/>
      <c r="BP266" s="198"/>
      <c r="BQ266" s="198"/>
      <c r="BR266" s="198"/>
      <c r="BS266" s="198"/>
      <c r="BT266" s="198"/>
      <c r="BU266" s="198"/>
    </row>
    <row r="267" spans="1:73" ht="15.75" customHeight="1" x14ac:dyDescent="0.25">
      <c r="A267" s="234"/>
      <c r="B267" s="235"/>
      <c r="C267" s="235"/>
      <c r="D267" s="235"/>
      <c r="E267" s="235"/>
      <c r="F267" s="235"/>
      <c r="G267" s="235"/>
      <c r="H267" s="235"/>
      <c r="I267" s="235"/>
      <c r="J267" s="235"/>
      <c r="K267" s="235"/>
      <c r="L267" s="236"/>
      <c r="M267" s="235"/>
      <c r="N267" s="235"/>
      <c r="O267" s="235"/>
      <c r="P267" s="235"/>
      <c r="Q267" s="235"/>
      <c r="R267" s="235"/>
      <c r="S267" s="235"/>
      <c r="T267" s="235"/>
      <c r="U267" s="235"/>
      <c r="V267" s="236"/>
      <c r="W267" s="235"/>
      <c r="X267" s="235"/>
      <c r="Y267" s="235"/>
      <c r="Z267" s="235"/>
      <c r="AA267" s="235"/>
      <c r="AB267" s="235"/>
      <c r="AC267" s="235"/>
      <c r="AD267" s="235"/>
      <c r="AE267" s="235"/>
      <c r="AF267" s="235"/>
      <c r="AG267" s="235"/>
      <c r="AH267" s="235"/>
      <c r="AI267" s="235"/>
      <c r="AJ267" s="235"/>
      <c r="AK267" s="235"/>
      <c r="AL267" s="235"/>
      <c r="AM267" s="235"/>
      <c r="AN267" s="235"/>
      <c r="AO267" s="205"/>
      <c r="AP267" s="198"/>
      <c r="AQ267" s="233"/>
      <c r="AR267" s="244"/>
      <c r="AS267" s="198"/>
      <c r="AT267" s="198"/>
      <c r="AU267" s="198"/>
      <c r="AV267" s="198"/>
      <c r="AW267" s="198"/>
      <c r="AX267" s="198"/>
      <c r="AY267" s="198"/>
      <c r="AZ267" s="198"/>
      <c r="BA267" s="198"/>
      <c r="BB267" s="198"/>
      <c r="BC267" s="198"/>
      <c r="BD267" s="198"/>
      <c r="BE267" s="198"/>
      <c r="BF267" s="198"/>
      <c r="BG267" s="198"/>
      <c r="BH267" s="198"/>
      <c r="BI267" s="198"/>
      <c r="BJ267" s="198"/>
      <c r="BK267" s="198"/>
      <c r="BL267" s="198"/>
      <c r="BM267" s="198"/>
      <c r="BN267" s="198"/>
      <c r="BO267" s="198"/>
      <c r="BP267" s="198"/>
      <c r="BQ267" s="198"/>
      <c r="BR267" s="198"/>
      <c r="BS267" s="198"/>
      <c r="BT267" s="198"/>
      <c r="BU267" s="198"/>
    </row>
    <row r="268" spans="1:73" ht="15.75" customHeight="1" x14ac:dyDescent="0.25">
      <c r="A268" s="234"/>
      <c r="B268" s="235"/>
      <c r="C268" s="235"/>
      <c r="D268" s="235"/>
      <c r="E268" s="235"/>
      <c r="F268" s="235"/>
      <c r="G268" s="235"/>
      <c r="H268" s="235"/>
      <c r="I268" s="235"/>
      <c r="J268" s="235"/>
      <c r="K268" s="235"/>
      <c r="L268" s="236"/>
      <c r="M268" s="235"/>
      <c r="N268" s="235"/>
      <c r="O268" s="235"/>
      <c r="P268" s="235"/>
      <c r="Q268" s="235"/>
      <c r="R268" s="235"/>
      <c r="S268" s="235"/>
      <c r="T268" s="235"/>
      <c r="U268" s="235"/>
      <c r="V268" s="236"/>
      <c r="W268" s="235"/>
      <c r="X268" s="235"/>
      <c r="Y268" s="235"/>
      <c r="Z268" s="235"/>
      <c r="AA268" s="235"/>
      <c r="AB268" s="235"/>
      <c r="AC268" s="235"/>
      <c r="AD268" s="235"/>
      <c r="AE268" s="235"/>
      <c r="AF268" s="235"/>
      <c r="AG268" s="235"/>
      <c r="AH268" s="235"/>
      <c r="AI268" s="235"/>
      <c r="AJ268" s="235"/>
      <c r="AK268" s="235"/>
      <c r="AL268" s="235"/>
      <c r="AM268" s="235"/>
      <c r="AN268" s="235"/>
      <c r="AO268" s="205"/>
      <c r="AP268" s="198"/>
      <c r="AQ268" s="233"/>
      <c r="AR268" s="244"/>
      <c r="AS268" s="198"/>
      <c r="AT268" s="198"/>
      <c r="AU268" s="198"/>
      <c r="AV268" s="198"/>
      <c r="AW268" s="198"/>
      <c r="AX268" s="198"/>
      <c r="AY268" s="198"/>
      <c r="AZ268" s="198"/>
      <c r="BA268" s="198"/>
      <c r="BB268" s="198"/>
      <c r="BC268" s="198"/>
      <c r="BD268" s="198"/>
      <c r="BE268" s="198"/>
      <c r="BF268" s="198"/>
      <c r="BG268" s="198"/>
      <c r="BH268" s="198"/>
      <c r="BI268" s="198"/>
      <c r="BJ268" s="198"/>
      <c r="BK268" s="198"/>
      <c r="BL268" s="198"/>
      <c r="BM268" s="198"/>
      <c r="BN268" s="198"/>
      <c r="BO268" s="198"/>
      <c r="BP268" s="198"/>
      <c r="BQ268" s="198"/>
      <c r="BR268" s="198"/>
      <c r="BS268" s="198"/>
      <c r="BT268" s="198"/>
      <c r="BU268" s="198"/>
    </row>
    <row r="269" spans="1:73" ht="15.75" customHeight="1" x14ac:dyDescent="0.25">
      <c r="A269" s="234"/>
      <c r="B269" s="235"/>
      <c r="C269" s="235"/>
      <c r="D269" s="235"/>
      <c r="E269" s="235"/>
      <c r="F269" s="235"/>
      <c r="G269" s="235"/>
      <c r="H269" s="235"/>
      <c r="I269" s="235"/>
      <c r="J269" s="235"/>
      <c r="K269" s="235"/>
      <c r="L269" s="236"/>
      <c r="M269" s="235"/>
      <c r="N269" s="235"/>
      <c r="O269" s="235"/>
      <c r="P269" s="235"/>
      <c r="Q269" s="235"/>
      <c r="R269" s="235"/>
      <c r="S269" s="235"/>
      <c r="T269" s="235"/>
      <c r="U269" s="235"/>
      <c r="V269" s="236"/>
      <c r="W269" s="235"/>
      <c r="X269" s="235"/>
      <c r="Y269" s="235"/>
      <c r="Z269" s="235"/>
      <c r="AA269" s="235"/>
      <c r="AB269" s="235"/>
      <c r="AC269" s="235"/>
      <c r="AD269" s="235"/>
      <c r="AE269" s="235"/>
      <c r="AF269" s="235"/>
      <c r="AG269" s="235"/>
      <c r="AH269" s="235"/>
      <c r="AI269" s="235"/>
      <c r="AJ269" s="235"/>
      <c r="AK269" s="235"/>
      <c r="AL269" s="235"/>
      <c r="AM269" s="235"/>
      <c r="AN269" s="235"/>
      <c r="AO269" s="205"/>
      <c r="AP269" s="198"/>
      <c r="AQ269" s="233"/>
      <c r="AR269" s="244"/>
      <c r="AS269" s="198"/>
      <c r="AT269" s="198"/>
      <c r="AU269" s="198"/>
      <c r="AV269" s="198"/>
      <c r="AW269" s="198"/>
      <c r="AX269" s="198"/>
      <c r="AY269" s="198"/>
      <c r="AZ269" s="198"/>
      <c r="BA269" s="198"/>
      <c r="BB269" s="198"/>
      <c r="BC269" s="198"/>
      <c r="BD269" s="198"/>
      <c r="BE269" s="198"/>
      <c r="BF269" s="198"/>
      <c r="BG269" s="198"/>
      <c r="BH269" s="198"/>
      <c r="BI269" s="198"/>
      <c r="BJ269" s="198"/>
      <c r="BK269" s="198"/>
      <c r="BL269" s="198"/>
      <c r="BM269" s="198"/>
      <c r="BN269" s="198"/>
      <c r="BO269" s="198"/>
      <c r="BP269" s="198"/>
      <c r="BQ269" s="198"/>
      <c r="BR269" s="198"/>
      <c r="BS269" s="198"/>
      <c r="BT269" s="198"/>
      <c r="BU269" s="198"/>
    </row>
    <row r="270" spans="1:73" ht="15.75" customHeight="1" x14ac:dyDescent="0.25">
      <c r="A270" s="234"/>
      <c r="B270" s="235"/>
      <c r="C270" s="235"/>
      <c r="D270" s="235"/>
      <c r="E270" s="235"/>
      <c r="F270" s="235"/>
      <c r="G270" s="235"/>
      <c r="H270" s="235"/>
      <c r="I270" s="235"/>
      <c r="J270" s="235"/>
      <c r="K270" s="235"/>
      <c r="L270" s="236"/>
      <c r="M270" s="235"/>
      <c r="N270" s="235"/>
      <c r="O270" s="235"/>
      <c r="P270" s="235"/>
      <c r="Q270" s="235"/>
      <c r="R270" s="235"/>
      <c r="S270" s="235"/>
      <c r="T270" s="235"/>
      <c r="U270" s="235"/>
      <c r="V270" s="236"/>
      <c r="W270" s="235"/>
      <c r="X270" s="235"/>
      <c r="Y270" s="235"/>
      <c r="Z270" s="235"/>
      <c r="AA270" s="235"/>
      <c r="AB270" s="235"/>
      <c r="AC270" s="235"/>
      <c r="AD270" s="235"/>
      <c r="AE270" s="235"/>
      <c r="AF270" s="235"/>
      <c r="AG270" s="235"/>
      <c r="AH270" s="235"/>
      <c r="AI270" s="235"/>
      <c r="AJ270" s="235"/>
      <c r="AK270" s="235"/>
      <c r="AL270" s="235"/>
      <c r="AM270" s="235"/>
      <c r="AN270" s="235"/>
      <c r="AO270" s="205"/>
      <c r="AP270" s="198"/>
      <c r="AQ270" s="233"/>
      <c r="AR270" s="244"/>
      <c r="AS270" s="198"/>
      <c r="AT270" s="198"/>
      <c r="AU270" s="198"/>
      <c r="AV270" s="198"/>
      <c r="AW270" s="198"/>
      <c r="AX270" s="198"/>
      <c r="AY270" s="198"/>
      <c r="AZ270" s="198"/>
      <c r="BA270" s="198"/>
      <c r="BB270" s="198"/>
      <c r="BC270" s="198"/>
      <c r="BD270" s="198"/>
      <c r="BE270" s="198"/>
      <c r="BF270" s="198"/>
      <c r="BG270" s="198"/>
      <c r="BH270" s="198"/>
      <c r="BI270" s="198"/>
      <c r="BJ270" s="198"/>
      <c r="BK270" s="198"/>
      <c r="BL270" s="198"/>
      <c r="BM270" s="198"/>
      <c r="BN270" s="198"/>
      <c r="BO270" s="198"/>
      <c r="BP270" s="198"/>
      <c r="BQ270" s="198"/>
      <c r="BR270" s="198"/>
      <c r="BS270" s="198"/>
      <c r="BT270" s="198"/>
      <c r="BU270" s="198"/>
    </row>
    <row r="271" spans="1:73" ht="15.75" customHeight="1" x14ac:dyDescent="0.25">
      <c r="A271" s="234"/>
      <c r="B271" s="235"/>
      <c r="C271" s="235"/>
      <c r="D271" s="235"/>
      <c r="E271" s="235"/>
      <c r="F271" s="235"/>
      <c r="G271" s="235"/>
      <c r="H271" s="235"/>
      <c r="I271" s="235"/>
      <c r="J271" s="235"/>
      <c r="K271" s="235"/>
      <c r="L271" s="236"/>
      <c r="M271" s="235"/>
      <c r="N271" s="235"/>
      <c r="O271" s="235"/>
      <c r="P271" s="235"/>
      <c r="Q271" s="235"/>
      <c r="R271" s="235"/>
      <c r="S271" s="235"/>
      <c r="T271" s="235"/>
      <c r="U271" s="235"/>
      <c r="V271" s="236"/>
      <c r="W271" s="235"/>
      <c r="X271" s="235"/>
      <c r="Y271" s="235"/>
      <c r="Z271" s="235"/>
      <c r="AA271" s="235"/>
      <c r="AB271" s="235"/>
      <c r="AC271" s="235"/>
      <c r="AD271" s="235"/>
      <c r="AE271" s="235"/>
      <c r="AF271" s="235"/>
      <c r="AG271" s="235"/>
      <c r="AH271" s="235"/>
      <c r="AI271" s="235"/>
      <c r="AJ271" s="235"/>
      <c r="AK271" s="235"/>
      <c r="AL271" s="235"/>
      <c r="AM271" s="235"/>
      <c r="AN271" s="235"/>
      <c r="AO271" s="205"/>
      <c r="AP271" s="198"/>
      <c r="AQ271" s="233"/>
      <c r="AR271" s="244"/>
      <c r="AS271" s="198"/>
      <c r="AT271" s="198"/>
      <c r="AU271" s="198"/>
      <c r="AV271" s="198"/>
      <c r="AW271" s="198"/>
      <c r="AX271" s="198"/>
      <c r="AY271" s="198"/>
      <c r="AZ271" s="198"/>
      <c r="BA271" s="198"/>
      <c r="BB271" s="198"/>
      <c r="BC271" s="198"/>
      <c r="BD271" s="198"/>
      <c r="BE271" s="198"/>
      <c r="BF271" s="198"/>
      <c r="BG271" s="198"/>
      <c r="BH271" s="198"/>
      <c r="BI271" s="198"/>
      <c r="BJ271" s="198"/>
      <c r="BK271" s="198"/>
      <c r="BL271" s="198"/>
      <c r="BM271" s="198"/>
      <c r="BN271" s="198"/>
      <c r="BO271" s="198"/>
      <c r="BP271" s="198"/>
      <c r="BQ271" s="198"/>
      <c r="BR271" s="198"/>
      <c r="BS271" s="198"/>
      <c r="BT271" s="198"/>
      <c r="BU271" s="198"/>
    </row>
    <row r="272" spans="1:73" ht="15.75" customHeight="1" x14ac:dyDescent="0.25">
      <c r="A272" s="234"/>
      <c r="B272" s="235"/>
      <c r="C272" s="235"/>
      <c r="D272" s="235"/>
      <c r="E272" s="235"/>
      <c r="F272" s="235"/>
      <c r="G272" s="235"/>
      <c r="H272" s="235"/>
      <c r="I272" s="235"/>
      <c r="J272" s="235"/>
      <c r="K272" s="235"/>
      <c r="L272" s="236"/>
      <c r="M272" s="235"/>
      <c r="N272" s="235"/>
      <c r="O272" s="235"/>
      <c r="P272" s="235"/>
      <c r="Q272" s="235"/>
      <c r="R272" s="235"/>
      <c r="S272" s="235"/>
      <c r="T272" s="235"/>
      <c r="U272" s="235"/>
      <c r="V272" s="236"/>
      <c r="W272" s="235"/>
      <c r="X272" s="235"/>
      <c r="Y272" s="235"/>
      <c r="Z272" s="235"/>
      <c r="AA272" s="235"/>
      <c r="AB272" s="235"/>
      <c r="AC272" s="235"/>
      <c r="AD272" s="235"/>
      <c r="AE272" s="235"/>
      <c r="AF272" s="235"/>
      <c r="AG272" s="235"/>
      <c r="AH272" s="235"/>
      <c r="AI272" s="235"/>
      <c r="AJ272" s="235"/>
      <c r="AK272" s="235"/>
      <c r="AL272" s="235"/>
      <c r="AM272" s="235"/>
      <c r="AN272" s="235"/>
      <c r="AO272" s="205"/>
      <c r="AP272" s="198"/>
      <c r="AQ272" s="233"/>
      <c r="AR272" s="244"/>
      <c r="AS272" s="198"/>
      <c r="AT272" s="198"/>
      <c r="AU272" s="198"/>
      <c r="AV272" s="198"/>
      <c r="AW272" s="198"/>
      <c r="AX272" s="198"/>
      <c r="AY272" s="198"/>
      <c r="AZ272" s="198"/>
      <c r="BA272" s="198"/>
      <c r="BB272" s="198"/>
      <c r="BC272" s="198"/>
      <c r="BD272" s="198"/>
      <c r="BE272" s="198"/>
      <c r="BF272" s="198"/>
      <c r="BG272" s="198"/>
      <c r="BH272" s="198"/>
      <c r="BI272" s="198"/>
      <c r="BJ272" s="198"/>
      <c r="BK272" s="198"/>
      <c r="BL272" s="198"/>
      <c r="BM272" s="198"/>
      <c r="BN272" s="198"/>
      <c r="BO272" s="198"/>
      <c r="BP272" s="198"/>
      <c r="BQ272" s="198"/>
      <c r="BR272" s="198"/>
      <c r="BS272" s="198"/>
      <c r="BT272" s="198"/>
      <c r="BU272" s="198"/>
    </row>
    <row r="273" spans="1:73" ht="15.75" customHeight="1" x14ac:dyDescent="0.25">
      <c r="A273" s="234"/>
      <c r="B273" s="235"/>
      <c r="C273" s="235"/>
      <c r="D273" s="235"/>
      <c r="E273" s="235"/>
      <c r="F273" s="235"/>
      <c r="G273" s="235"/>
      <c r="H273" s="235"/>
      <c r="I273" s="235"/>
      <c r="J273" s="235"/>
      <c r="K273" s="235"/>
      <c r="L273" s="236"/>
      <c r="M273" s="235"/>
      <c r="N273" s="235"/>
      <c r="O273" s="235"/>
      <c r="P273" s="235"/>
      <c r="Q273" s="235"/>
      <c r="R273" s="235"/>
      <c r="S273" s="235"/>
      <c r="T273" s="235"/>
      <c r="U273" s="235"/>
      <c r="V273" s="236"/>
      <c r="W273" s="235"/>
      <c r="X273" s="235"/>
      <c r="Y273" s="235"/>
      <c r="Z273" s="235"/>
      <c r="AA273" s="235"/>
      <c r="AB273" s="235"/>
      <c r="AC273" s="235"/>
      <c r="AD273" s="235"/>
      <c r="AE273" s="235"/>
      <c r="AF273" s="235"/>
      <c r="AG273" s="235"/>
      <c r="AH273" s="235"/>
      <c r="AI273" s="235"/>
      <c r="AJ273" s="235"/>
      <c r="AK273" s="235"/>
      <c r="AL273" s="235"/>
      <c r="AM273" s="235"/>
      <c r="AN273" s="235"/>
      <c r="AO273" s="205"/>
      <c r="AP273" s="198"/>
      <c r="AQ273" s="233"/>
      <c r="AR273" s="244"/>
      <c r="AS273" s="198"/>
      <c r="AT273" s="198"/>
      <c r="AU273" s="198"/>
      <c r="AV273" s="198"/>
      <c r="AW273" s="198"/>
      <c r="AX273" s="198"/>
      <c r="AY273" s="198"/>
      <c r="AZ273" s="198"/>
      <c r="BA273" s="198"/>
      <c r="BB273" s="198"/>
      <c r="BC273" s="198"/>
      <c r="BD273" s="198"/>
      <c r="BE273" s="198"/>
      <c r="BF273" s="198"/>
      <c r="BG273" s="198"/>
      <c r="BH273" s="198"/>
      <c r="BI273" s="198"/>
      <c r="BJ273" s="198"/>
      <c r="BK273" s="198"/>
      <c r="BL273" s="198"/>
      <c r="BM273" s="198"/>
      <c r="BN273" s="198"/>
      <c r="BO273" s="198"/>
      <c r="BP273" s="198"/>
      <c r="BQ273" s="198"/>
      <c r="BR273" s="198"/>
      <c r="BS273" s="198"/>
      <c r="BT273" s="198"/>
      <c r="BU273" s="198"/>
    </row>
    <row r="274" spans="1:73" ht="15.75" customHeight="1" x14ac:dyDescent="0.25">
      <c r="A274" s="234"/>
      <c r="B274" s="235"/>
      <c r="C274" s="235"/>
      <c r="D274" s="235"/>
      <c r="E274" s="235"/>
      <c r="F274" s="235"/>
      <c r="G274" s="235"/>
      <c r="H274" s="235"/>
      <c r="I274" s="235"/>
      <c r="J274" s="235"/>
      <c r="K274" s="235"/>
      <c r="L274" s="236"/>
      <c r="M274" s="235"/>
      <c r="N274" s="235"/>
      <c r="O274" s="235"/>
      <c r="P274" s="235"/>
      <c r="Q274" s="235"/>
      <c r="R274" s="235"/>
      <c r="S274" s="235"/>
      <c r="T274" s="235"/>
      <c r="U274" s="235"/>
      <c r="V274" s="236"/>
      <c r="W274" s="235"/>
      <c r="X274" s="235"/>
      <c r="Y274" s="235"/>
      <c r="Z274" s="235"/>
      <c r="AA274" s="235"/>
      <c r="AB274" s="235"/>
      <c r="AC274" s="235"/>
      <c r="AD274" s="235"/>
      <c r="AE274" s="235"/>
      <c r="AF274" s="235"/>
      <c r="AG274" s="235"/>
      <c r="AH274" s="235"/>
      <c r="AI274" s="235"/>
      <c r="AJ274" s="235"/>
      <c r="AK274" s="235"/>
      <c r="AL274" s="235"/>
      <c r="AM274" s="235"/>
      <c r="AN274" s="235"/>
      <c r="AO274" s="205"/>
      <c r="AP274" s="198"/>
      <c r="AQ274" s="233"/>
      <c r="AR274" s="244"/>
      <c r="AS274" s="198"/>
      <c r="AT274" s="198"/>
      <c r="AU274" s="198"/>
      <c r="AV274" s="198"/>
      <c r="AW274" s="198"/>
      <c r="AX274" s="198"/>
      <c r="AY274" s="198"/>
      <c r="AZ274" s="198"/>
      <c r="BA274" s="198"/>
      <c r="BB274" s="198"/>
      <c r="BC274" s="198"/>
      <c r="BD274" s="198"/>
      <c r="BE274" s="198"/>
      <c r="BF274" s="198"/>
      <c r="BG274" s="198"/>
      <c r="BH274" s="198"/>
      <c r="BI274" s="198"/>
      <c r="BJ274" s="198"/>
      <c r="BK274" s="198"/>
      <c r="BL274" s="198"/>
      <c r="BM274" s="198"/>
      <c r="BN274" s="198"/>
      <c r="BO274" s="198"/>
      <c r="BP274" s="198"/>
      <c r="BQ274" s="198"/>
      <c r="BR274" s="198"/>
      <c r="BS274" s="198"/>
      <c r="BT274" s="198"/>
      <c r="BU274" s="198"/>
    </row>
    <row r="275" spans="1:73" ht="15.75" customHeight="1" x14ac:dyDescent="0.25">
      <c r="A275" s="234"/>
      <c r="B275" s="235"/>
      <c r="C275" s="235"/>
      <c r="D275" s="235"/>
      <c r="E275" s="235"/>
      <c r="F275" s="235"/>
      <c r="G275" s="235"/>
      <c r="H275" s="235"/>
      <c r="I275" s="235"/>
      <c r="J275" s="235"/>
      <c r="K275" s="235"/>
      <c r="L275" s="236"/>
      <c r="M275" s="235"/>
      <c r="N275" s="235"/>
      <c r="O275" s="235"/>
      <c r="P275" s="235"/>
      <c r="Q275" s="235"/>
      <c r="R275" s="235"/>
      <c r="S275" s="235"/>
      <c r="T275" s="235"/>
      <c r="U275" s="235"/>
      <c r="V275" s="236"/>
      <c r="W275" s="235"/>
      <c r="X275" s="235"/>
      <c r="Y275" s="235"/>
      <c r="Z275" s="235"/>
      <c r="AA275" s="235"/>
      <c r="AB275" s="235"/>
      <c r="AC275" s="235"/>
      <c r="AD275" s="235"/>
      <c r="AE275" s="235"/>
      <c r="AF275" s="235"/>
      <c r="AG275" s="235"/>
      <c r="AH275" s="235"/>
      <c r="AI275" s="235"/>
      <c r="AJ275" s="235"/>
      <c r="AK275" s="235"/>
      <c r="AL275" s="235"/>
      <c r="AM275" s="235"/>
      <c r="AN275" s="235"/>
      <c r="AO275" s="205"/>
      <c r="AP275" s="198"/>
      <c r="AQ275" s="233"/>
      <c r="AR275" s="244"/>
      <c r="AS275" s="198"/>
      <c r="AT275" s="198"/>
      <c r="AU275" s="198"/>
      <c r="AV275" s="198"/>
      <c r="AW275" s="198"/>
      <c r="AX275" s="198"/>
      <c r="AY275" s="198"/>
      <c r="AZ275" s="198"/>
      <c r="BA275" s="198"/>
      <c r="BB275" s="198"/>
      <c r="BC275" s="198"/>
      <c r="BD275" s="198"/>
      <c r="BE275" s="198"/>
      <c r="BF275" s="198"/>
      <c r="BG275" s="198"/>
      <c r="BH275" s="198"/>
      <c r="BI275" s="198"/>
      <c r="BJ275" s="198"/>
      <c r="BK275" s="198"/>
      <c r="BL275" s="198"/>
      <c r="BM275" s="198"/>
      <c r="BN275" s="198"/>
      <c r="BO275" s="198"/>
      <c r="BP275" s="198"/>
      <c r="BQ275" s="198"/>
      <c r="BR275" s="198"/>
      <c r="BS275" s="198"/>
      <c r="BT275" s="198"/>
      <c r="BU275" s="198"/>
    </row>
    <row r="276" spans="1:73" ht="15.75" customHeight="1" x14ac:dyDescent="0.25">
      <c r="A276" s="234"/>
      <c r="B276" s="235"/>
      <c r="C276" s="235"/>
      <c r="D276" s="235"/>
      <c r="E276" s="235"/>
      <c r="F276" s="235"/>
      <c r="G276" s="235"/>
      <c r="H276" s="235"/>
      <c r="I276" s="235"/>
      <c r="J276" s="235"/>
      <c r="K276" s="235"/>
      <c r="L276" s="236"/>
      <c r="M276" s="235"/>
      <c r="N276" s="235"/>
      <c r="O276" s="235"/>
      <c r="P276" s="235"/>
      <c r="Q276" s="235"/>
      <c r="R276" s="235"/>
      <c r="S276" s="235"/>
      <c r="T276" s="235"/>
      <c r="U276" s="235"/>
      <c r="V276" s="236"/>
      <c r="W276" s="235"/>
      <c r="X276" s="235"/>
      <c r="Y276" s="235"/>
      <c r="Z276" s="235"/>
      <c r="AA276" s="235"/>
      <c r="AB276" s="235"/>
      <c r="AC276" s="235"/>
      <c r="AD276" s="235"/>
      <c r="AE276" s="235"/>
      <c r="AF276" s="235"/>
      <c r="AG276" s="235"/>
      <c r="AH276" s="235"/>
      <c r="AI276" s="235"/>
      <c r="AJ276" s="235"/>
      <c r="AK276" s="235"/>
      <c r="AL276" s="235"/>
      <c r="AM276" s="235"/>
      <c r="AN276" s="235"/>
      <c r="AO276" s="205"/>
      <c r="AP276" s="198"/>
      <c r="AQ276" s="233"/>
      <c r="AR276" s="244"/>
      <c r="AS276" s="198"/>
      <c r="AT276" s="198"/>
      <c r="AU276" s="198"/>
      <c r="AV276" s="198"/>
      <c r="AW276" s="198"/>
      <c r="AX276" s="198"/>
      <c r="AY276" s="198"/>
      <c r="AZ276" s="198"/>
      <c r="BA276" s="198"/>
      <c r="BB276" s="198"/>
      <c r="BC276" s="198"/>
      <c r="BD276" s="198"/>
      <c r="BE276" s="198"/>
      <c r="BF276" s="198"/>
      <c r="BG276" s="198"/>
      <c r="BH276" s="198"/>
      <c r="BI276" s="198"/>
      <c r="BJ276" s="198"/>
      <c r="BK276" s="198"/>
      <c r="BL276" s="198"/>
      <c r="BM276" s="198"/>
      <c r="BN276" s="198"/>
      <c r="BO276" s="198"/>
      <c r="BP276" s="198"/>
      <c r="BQ276" s="198"/>
      <c r="BR276" s="198"/>
      <c r="BS276" s="198"/>
      <c r="BT276" s="198"/>
      <c r="BU276" s="198"/>
    </row>
    <row r="277" spans="1:73" ht="15.75" customHeight="1" x14ac:dyDescent="0.25">
      <c r="A277" s="234"/>
      <c r="B277" s="235"/>
      <c r="C277" s="235"/>
      <c r="D277" s="235"/>
      <c r="E277" s="235"/>
      <c r="F277" s="235"/>
      <c r="G277" s="235"/>
      <c r="H277" s="235"/>
      <c r="I277" s="235"/>
      <c r="J277" s="235"/>
      <c r="K277" s="235"/>
      <c r="L277" s="236"/>
      <c r="M277" s="235"/>
      <c r="N277" s="235"/>
      <c r="O277" s="235"/>
      <c r="P277" s="235"/>
      <c r="Q277" s="235"/>
      <c r="R277" s="235"/>
      <c r="S277" s="235"/>
      <c r="T277" s="235"/>
      <c r="U277" s="235"/>
      <c r="V277" s="236"/>
      <c r="W277" s="235"/>
      <c r="X277" s="235"/>
      <c r="Y277" s="235"/>
      <c r="Z277" s="235"/>
      <c r="AA277" s="235"/>
      <c r="AB277" s="235"/>
      <c r="AC277" s="235"/>
      <c r="AD277" s="235"/>
      <c r="AE277" s="235"/>
      <c r="AF277" s="235"/>
      <c r="AG277" s="235"/>
      <c r="AH277" s="235"/>
      <c r="AI277" s="235"/>
      <c r="AJ277" s="235"/>
      <c r="AK277" s="235"/>
      <c r="AL277" s="235"/>
      <c r="AM277" s="235"/>
      <c r="AN277" s="235"/>
      <c r="AO277" s="205"/>
      <c r="AP277" s="198"/>
      <c r="AQ277" s="233"/>
      <c r="AR277" s="244"/>
      <c r="AS277" s="198"/>
      <c r="AT277" s="198"/>
      <c r="AU277" s="198"/>
      <c r="AV277" s="198"/>
      <c r="AW277" s="198"/>
      <c r="AX277" s="198"/>
      <c r="AY277" s="198"/>
      <c r="AZ277" s="198"/>
      <c r="BA277" s="198"/>
      <c r="BB277" s="198"/>
      <c r="BC277" s="198"/>
      <c r="BD277" s="198"/>
      <c r="BE277" s="198"/>
      <c r="BF277" s="198"/>
      <c r="BG277" s="198"/>
      <c r="BH277" s="198"/>
      <c r="BI277" s="198"/>
      <c r="BJ277" s="198"/>
      <c r="BK277" s="198"/>
      <c r="BL277" s="198"/>
      <c r="BM277" s="198"/>
      <c r="BN277" s="198"/>
      <c r="BO277" s="198"/>
      <c r="BP277" s="198"/>
      <c r="BQ277" s="198"/>
      <c r="BR277" s="198"/>
      <c r="BS277" s="198"/>
      <c r="BT277" s="198"/>
      <c r="BU277" s="198"/>
    </row>
    <row r="278" spans="1:73" ht="15.75" customHeight="1" x14ac:dyDescent="0.25">
      <c r="A278" s="234"/>
      <c r="B278" s="235"/>
      <c r="C278" s="235"/>
      <c r="D278" s="235"/>
      <c r="E278" s="235"/>
      <c r="F278" s="235"/>
      <c r="G278" s="235"/>
      <c r="H278" s="235"/>
      <c r="I278" s="235"/>
      <c r="J278" s="235"/>
      <c r="K278" s="235"/>
      <c r="L278" s="236"/>
      <c r="M278" s="235"/>
      <c r="N278" s="235"/>
      <c r="O278" s="235"/>
      <c r="P278" s="235"/>
      <c r="Q278" s="235"/>
      <c r="R278" s="235"/>
      <c r="S278" s="235"/>
      <c r="T278" s="235"/>
      <c r="U278" s="235"/>
      <c r="V278" s="236"/>
      <c r="W278" s="235"/>
      <c r="X278" s="235"/>
      <c r="Y278" s="235"/>
      <c r="Z278" s="235"/>
      <c r="AA278" s="235"/>
      <c r="AB278" s="235"/>
      <c r="AC278" s="235"/>
      <c r="AD278" s="235"/>
      <c r="AE278" s="235"/>
      <c r="AF278" s="235"/>
      <c r="AG278" s="235"/>
      <c r="AH278" s="235"/>
      <c r="AI278" s="235"/>
      <c r="AJ278" s="235"/>
      <c r="AK278" s="235"/>
      <c r="AL278" s="235"/>
      <c r="AM278" s="235"/>
      <c r="AN278" s="235"/>
      <c r="AO278" s="205"/>
      <c r="AP278" s="198"/>
      <c r="AQ278" s="233"/>
      <c r="AR278" s="244"/>
      <c r="AS278" s="198"/>
      <c r="AT278" s="198"/>
      <c r="AU278" s="198"/>
      <c r="AV278" s="198"/>
      <c r="AW278" s="198"/>
      <c r="AX278" s="198"/>
      <c r="AY278" s="198"/>
      <c r="AZ278" s="198"/>
      <c r="BA278" s="198"/>
      <c r="BB278" s="198"/>
      <c r="BC278" s="198"/>
      <c r="BD278" s="198"/>
      <c r="BE278" s="198"/>
      <c r="BF278" s="198"/>
      <c r="BG278" s="198"/>
      <c r="BH278" s="198"/>
      <c r="BI278" s="198"/>
      <c r="BJ278" s="198"/>
      <c r="BK278" s="198"/>
      <c r="BL278" s="198"/>
      <c r="BM278" s="198"/>
      <c r="BN278" s="198"/>
      <c r="BO278" s="198"/>
      <c r="BP278" s="198"/>
      <c r="BQ278" s="198"/>
      <c r="BR278" s="198"/>
      <c r="BS278" s="198"/>
      <c r="BT278" s="198"/>
      <c r="BU278" s="198"/>
    </row>
    <row r="279" spans="1:73" ht="15.75" customHeight="1" x14ac:dyDescent="0.25">
      <c r="A279" s="234"/>
      <c r="B279" s="235"/>
      <c r="C279" s="235"/>
      <c r="D279" s="235"/>
      <c r="E279" s="235"/>
      <c r="F279" s="235"/>
      <c r="G279" s="235"/>
      <c r="H279" s="235"/>
      <c r="I279" s="235"/>
      <c r="J279" s="235"/>
      <c r="K279" s="235"/>
      <c r="L279" s="236"/>
      <c r="M279" s="235"/>
      <c r="N279" s="235"/>
      <c r="O279" s="235"/>
      <c r="P279" s="235"/>
      <c r="Q279" s="235"/>
      <c r="R279" s="235"/>
      <c r="S279" s="235"/>
      <c r="T279" s="235"/>
      <c r="U279" s="235"/>
      <c r="V279" s="236"/>
      <c r="W279" s="235"/>
      <c r="X279" s="235"/>
      <c r="Y279" s="235"/>
      <c r="Z279" s="235"/>
      <c r="AA279" s="235"/>
      <c r="AB279" s="235"/>
      <c r="AC279" s="235"/>
      <c r="AD279" s="235"/>
      <c r="AE279" s="235"/>
      <c r="AF279" s="235"/>
      <c r="AG279" s="235"/>
      <c r="AH279" s="235"/>
      <c r="AI279" s="235"/>
      <c r="AJ279" s="235"/>
      <c r="AK279" s="235"/>
      <c r="AL279" s="235"/>
      <c r="AM279" s="235"/>
      <c r="AN279" s="235"/>
      <c r="AO279" s="205"/>
      <c r="AP279" s="198"/>
      <c r="AQ279" s="233"/>
      <c r="AR279" s="244"/>
      <c r="AS279" s="198"/>
      <c r="AT279" s="198"/>
      <c r="AU279" s="198"/>
      <c r="AV279" s="198"/>
      <c r="AW279" s="198"/>
      <c r="AX279" s="198"/>
      <c r="AY279" s="198"/>
      <c r="AZ279" s="198"/>
      <c r="BA279" s="198"/>
      <c r="BB279" s="198"/>
      <c r="BC279" s="198"/>
      <c r="BD279" s="198"/>
      <c r="BE279" s="198"/>
      <c r="BF279" s="198"/>
      <c r="BG279" s="198"/>
      <c r="BH279" s="198"/>
      <c r="BI279" s="198"/>
      <c r="BJ279" s="198"/>
      <c r="BK279" s="198"/>
      <c r="BL279" s="198"/>
      <c r="BM279" s="198"/>
      <c r="BN279" s="198"/>
      <c r="BO279" s="198"/>
      <c r="BP279" s="198"/>
      <c r="BQ279" s="198"/>
      <c r="BR279" s="198"/>
      <c r="BS279" s="198"/>
      <c r="BT279" s="198"/>
      <c r="BU279" s="198"/>
    </row>
    <row r="280" spans="1:73" ht="15.75" customHeight="1" x14ac:dyDescent="0.25">
      <c r="A280" s="234"/>
      <c r="B280" s="235"/>
      <c r="C280" s="235"/>
      <c r="D280" s="235"/>
      <c r="E280" s="235"/>
      <c r="F280" s="235"/>
      <c r="G280" s="235"/>
      <c r="H280" s="235"/>
      <c r="I280" s="235"/>
      <c r="J280" s="235"/>
      <c r="K280" s="235"/>
      <c r="L280" s="236"/>
      <c r="M280" s="235"/>
      <c r="N280" s="235"/>
      <c r="O280" s="235"/>
      <c r="P280" s="235"/>
      <c r="Q280" s="235"/>
      <c r="R280" s="235"/>
      <c r="S280" s="235"/>
      <c r="T280" s="235"/>
      <c r="U280" s="235"/>
      <c r="V280" s="236"/>
      <c r="W280" s="235"/>
      <c r="X280" s="235"/>
      <c r="Y280" s="235"/>
      <c r="Z280" s="235"/>
      <c r="AA280" s="235"/>
      <c r="AB280" s="235"/>
      <c r="AC280" s="235"/>
      <c r="AD280" s="235"/>
      <c r="AE280" s="235"/>
      <c r="AF280" s="235"/>
      <c r="AG280" s="235"/>
      <c r="AH280" s="235"/>
      <c r="AI280" s="235"/>
      <c r="AJ280" s="235"/>
      <c r="AK280" s="235"/>
      <c r="AL280" s="235"/>
      <c r="AM280" s="235"/>
      <c r="AN280" s="235"/>
      <c r="AO280" s="205"/>
      <c r="AP280" s="198"/>
      <c r="AQ280" s="233"/>
      <c r="AR280" s="244"/>
      <c r="AS280" s="198"/>
      <c r="AT280" s="198"/>
      <c r="AU280" s="198"/>
      <c r="AV280" s="198"/>
      <c r="AW280" s="198"/>
      <c r="AX280" s="198"/>
      <c r="AY280" s="198"/>
      <c r="AZ280" s="198"/>
      <c r="BA280" s="198"/>
      <c r="BB280" s="198"/>
      <c r="BC280" s="198"/>
      <c r="BD280" s="198"/>
      <c r="BE280" s="198"/>
      <c r="BF280" s="198"/>
      <c r="BG280" s="198"/>
      <c r="BH280" s="198"/>
      <c r="BI280" s="198"/>
      <c r="BJ280" s="198"/>
      <c r="BK280" s="198"/>
      <c r="BL280" s="198"/>
      <c r="BM280" s="198"/>
      <c r="BN280" s="198"/>
      <c r="BO280" s="198"/>
      <c r="BP280" s="198"/>
      <c r="BQ280" s="198"/>
      <c r="BR280" s="198"/>
      <c r="BS280" s="198"/>
      <c r="BT280" s="198"/>
      <c r="BU280" s="198"/>
    </row>
    <row r="281" spans="1:73" ht="15.75" customHeight="1" x14ac:dyDescent="0.25">
      <c r="A281" s="234"/>
      <c r="B281" s="235"/>
      <c r="C281" s="235"/>
      <c r="D281" s="235"/>
      <c r="E281" s="235"/>
      <c r="F281" s="235"/>
      <c r="G281" s="235"/>
      <c r="H281" s="235"/>
      <c r="I281" s="235"/>
      <c r="J281" s="235"/>
      <c r="K281" s="235"/>
      <c r="L281" s="236"/>
      <c r="M281" s="235"/>
      <c r="N281" s="235"/>
      <c r="O281" s="235"/>
      <c r="P281" s="235"/>
      <c r="Q281" s="235"/>
      <c r="R281" s="235"/>
      <c r="S281" s="235"/>
      <c r="T281" s="235"/>
      <c r="U281" s="235"/>
      <c r="V281" s="236"/>
      <c r="W281" s="235"/>
      <c r="X281" s="235"/>
      <c r="Y281" s="235"/>
      <c r="Z281" s="235"/>
      <c r="AA281" s="235"/>
      <c r="AB281" s="235"/>
      <c r="AC281" s="235"/>
      <c r="AD281" s="235"/>
      <c r="AE281" s="235"/>
      <c r="AF281" s="235"/>
      <c r="AG281" s="235"/>
      <c r="AH281" s="235"/>
      <c r="AI281" s="235"/>
      <c r="AJ281" s="235"/>
      <c r="AK281" s="235"/>
      <c r="AL281" s="235"/>
      <c r="AM281" s="235"/>
      <c r="AN281" s="235"/>
      <c r="AO281" s="205"/>
      <c r="AP281" s="198"/>
      <c r="AQ281" s="233"/>
      <c r="AR281" s="244"/>
      <c r="AS281" s="198"/>
      <c r="AT281" s="198"/>
      <c r="AU281" s="198"/>
      <c r="AV281" s="198"/>
      <c r="AW281" s="198"/>
      <c r="AX281" s="198"/>
      <c r="AY281" s="198"/>
      <c r="AZ281" s="198"/>
      <c r="BA281" s="198"/>
      <c r="BB281" s="198"/>
      <c r="BC281" s="198"/>
      <c r="BD281" s="198"/>
      <c r="BE281" s="198"/>
      <c r="BF281" s="198"/>
      <c r="BG281" s="198"/>
      <c r="BH281" s="198"/>
      <c r="BI281" s="198"/>
      <c r="BJ281" s="198"/>
      <c r="BK281" s="198"/>
      <c r="BL281" s="198"/>
      <c r="BM281" s="198"/>
      <c r="BN281" s="198"/>
      <c r="BO281" s="198"/>
      <c r="BP281" s="198"/>
      <c r="BQ281" s="198"/>
      <c r="BR281" s="198"/>
      <c r="BS281" s="198"/>
      <c r="BT281" s="198"/>
      <c r="BU281" s="198"/>
    </row>
    <row r="282" spans="1:73" ht="15.75" customHeight="1" x14ac:dyDescent="0.25">
      <c r="A282" s="234"/>
      <c r="B282" s="235"/>
      <c r="C282" s="235"/>
      <c r="D282" s="235"/>
      <c r="E282" s="235"/>
      <c r="F282" s="235"/>
      <c r="G282" s="235"/>
      <c r="H282" s="235"/>
      <c r="I282" s="235"/>
      <c r="J282" s="235"/>
      <c r="K282" s="235"/>
      <c r="L282" s="236"/>
      <c r="M282" s="235"/>
      <c r="N282" s="235"/>
      <c r="O282" s="235"/>
      <c r="P282" s="235"/>
      <c r="Q282" s="235"/>
      <c r="R282" s="235"/>
      <c r="S282" s="235"/>
      <c r="T282" s="235"/>
      <c r="U282" s="235"/>
      <c r="V282" s="236"/>
      <c r="W282" s="235"/>
      <c r="X282" s="235"/>
      <c r="Y282" s="235"/>
      <c r="Z282" s="235"/>
      <c r="AA282" s="235"/>
      <c r="AB282" s="235"/>
      <c r="AC282" s="235"/>
      <c r="AD282" s="235"/>
      <c r="AE282" s="235"/>
      <c r="AF282" s="235"/>
      <c r="AG282" s="235"/>
      <c r="AH282" s="235"/>
      <c r="AI282" s="235"/>
      <c r="AJ282" s="235"/>
      <c r="AK282" s="235"/>
      <c r="AL282" s="235"/>
      <c r="AM282" s="235"/>
      <c r="AN282" s="235"/>
      <c r="AO282" s="205"/>
      <c r="AP282" s="198"/>
      <c r="AQ282" s="233"/>
      <c r="AR282" s="244"/>
      <c r="AS282" s="198"/>
      <c r="AT282" s="198"/>
      <c r="AU282" s="198"/>
      <c r="AV282" s="198"/>
      <c r="AW282" s="198"/>
      <c r="AX282" s="198"/>
      <c r="AY282" s="198"/>
      <c r="AZ282" s="198"/>
      <c r="BA282" s="198"/>
      <c r="BB282" s="198"/>
      <c r="BC282" s="198"/>
      <c r="BD282" s="198"/>
      <c r="BE282" s="198"/>
      <c r="BF282" s="198"/>
      <c r="BG282" s="198"/>
      <c r="BH282" s="198"/>
      <c r="BI282" s="198"/>
      <c r="BJ282" s="198"/>
      <c r="BK282" s="198"/>
      <c r="BL282" s="198"/>
      <c r="BM282" s="198"/>
      <c r="BN282" s="198"/>
      <c r="BO282" s="198"/>
      <c r="BP282" s="198"/>
      <c r="BQ282" s="198"/>
      <c r="BR282" s="198"/>
      <c r="BS282" s="198"/>
      <c r="BT282" s="198"/>
      <c r="BU282" s="198"/>
    </row>
    <row r="283" spans="1:73" ht="15.75" customHeight="1" x14ac:dyDescent="0.25">
      <c r="A283" s="234"/>
      <c r="B283" s="235"/>
      <c r="C283" s="235"/>
      <c r="D283" s="235"/>
      <c r="E283" s="235"/>
      <c r="F283" s="235"/>
      <c r="G283" s="235"/>
      <c r="H283" s="235"/>
      <c r="I283" s="235"/>
      <c r="J283" s="235"/>
      <c r="K283" s="235"/>
      <c r="L283" s="236"/>
      <c r="M283" s="235"/>
      <c r="N283" s="235"/>
      <c r="O283" s="235"/>
      <c r="P283" s="235"/>
      <c r="Q283" s="235"/>
      <c r="R283" s="235"/>
      <c r="S283" s="235"/>
      <c r="T283" s="235"/>
      <c r="U283" s="235"/>
      <c r="V283" s="236"/>
      <c r="W283" s="235"/>
      <c r="X283" s="235"/>
      <c r="Y283" s="235"/>
      <c r="Z283" s="235"/>
      <c r="AA283" s="235"/>
      <c r="AB283" s="235"/>
      <c r="AC283" s="235"/>
      <c r="AD283" s="235"/>
      <c r="AE283" s="235"/>
      <c r="AF283" s="235"/>
      <c r="AG283" s="235"/>
      <c r="AH283" s="235"/>
      <c r="AI283" s="235"/>
      <c r="AJ283" s="235"/>
      <c r="AK283" s="235"/>
      <c r="AL283" s="235"/>
      <c r="AM283" s="235"/>
      <c r="AN283" s="235"/>
      <c r="AO283" s="205"/>
      <c r="AP283" s="198"/>
      <c r="AQ283" s="233"/>
      <c r="AR283" s="244"/>
      <c r="AS283" s="198"/>
      <c r="AT283" s="198"/>
      <c r="AU283" s="198"/>
      <c r="AV283" s="198"/>
      <c r="AW283" s="198"/>
      <c r="AX283" s="198"/>
      <c r="AY283" s="198"/>
      <c r="AZ283" s="198"/>
      <c r="BA283" s="198"/>
      <c r="BB283" s="198"/>
      <c r="BC283" s="198"/>
      <c r="BD283" s="198"/>
      <c r="BE283" s="198"/>
      <c r="BF283" s="198"/>
      <c r="BG283" s="198"/>
      <c r="BH283" s="198"/>
      <c r="BI283" s="198"/>
      <c r="BJ283" s="198"/>
      <c r="BK283" s="198"/>
      <c r="BL283" s="198"/>
      <c r="BM283" s="198"/>
      <c r="BN283" s="198"/>
      <c r="BO283" s="198"/>
      <c r="BP283" s="198"/>
      <c r="BQ283" s="198"/>
      <c r="BR283" s="198"/>
      <c r="BS283" s="198"/>
      <c r="BT283" s="198"/>
      <c r="BU283" s="198"/>
    </row>
    <row r="284" spans="1:73" ht="15.75" customHeight="1" x14ac:dyDescent="0.25">
      <c r="A284" s="234"/>
      <c r="B284" s="235"/>
      <c r="C284" s="235"/>
      <c r="D284" s="235"/>
      <c r="E284" s="235"/>
      <c r="F284" s="235"/>
      <c r="G284" s="235"/>
      <c r="H284" s="235"/>
      <c r="I284" s="235"/>
      <c r="J284" s="235"/>
      <c r="K284" s="235"/>
      <c r="L284" s="236"/>
      <c r="M284" s="235"/>
      <c r="N284" s="235"/>
      <c r="O284" s="235"/>
      <c r="P284" s="235"/>
      <c r="Q284" s="235"/>
      <c r="R284" s="235"/>
      <c r="S284" s="235"/>
      <c r="T284" s="235"/>
      <c r="U284" s="235"/>
      <c r="V284" s="236"/>
      <c r="W284" s="235"/>
      <c r="X284" s="235"/>
      <c r="Y284" s="235"/>
      <c r="Z284" s="235"/>
      <c r="AA284" s="235"/>
      <c r="AB284" s="235"/>
      <c r="AC284" s="235"/>
      <c r="AD284" s="235"/>
      <c r="AE284" s="235"/>
      <c r="AF284" s="235"/>
      <c r="AG284" s="235"/>
      <c r="AH284" s="235"/>
      <c r="AI284" s="235"/>
      <c r="AJ284" s="235"/>
      <c r="AK284" s="235"/>
      <c r="AL284" s="235"/>
      <c r="AM284" s="235"/>
      <c r="AN284" s="235"/>
      <c r="AO284" s="205"/>
      <c r="AP284" s="198"/>
      <c r="AQ284" s="233"/>
      <c r="AR284" s="244"/>
      <c r="AS284" s="198"/>
      <c r="AT284" s="198"/>
      <c r="AU284" s="198"/>
      <c r="AV284" s="198"/>
      <c r="AW284" s="198"/>
      <c r="AX284" s="198"/>
      <c r="AY284" s="198"/>
      <c r="AZ284" s="198"/>
      <c r="BA284" s="198"/>
      <c r="BB284" s="198"/>
      <c r="BC284" s="198"/>
      <c r="BD284" s="198"/>
      <c r="BE284" s="198"/>
      <c r="BF284" s="198"/>
      <c r="BG284" s="198"/>
      <c r="BH284" s="198"/>
      <c r="BI284" s="198"/>
      <c r="BJ284" s="198"/>
      <c r="BK284" s="198"/>
      <c r="BL284" s="198"/>
      <c r="BM284" s="198"/>
      <c r="BN284" s="198"/>
      <c r="BO284" s="198"/>
      <c r="BP284" s="198"/>
      <c r="BQ284" s="198"/>
      <c r="BR284" s="198"/>
      <c r="BS284" s="198"/>
      <c r="BT284" s="198"/>
      <c r="BU284" s="198"/>
    </row>
    <row r="285" spans="1:73" ht="15.75" customHeight="1" x14ac:dyDescent="0.25">
      <c r="A285" s="234"/>
      <c r="B285" s="235"/>
      <c r="C285" s="235"/>
      <c r="D285" s="235"/>
      <c r="E285" s="235"/>
      <c r="F285" s="235"/>
      <c r="G285" s="235"/>
      <c r="H285" s="235"/>
      <c r="I285" s="235"/>
      <c r="J285" s="235"/>
      <c r="K285" s="235"/>
      <c r="L285" s="236"/>
      <c r="M285" s="235"/>
      <c r="N285" s="235"/>
      <c r="O285" s="235"/>
      <c r="P285" s="235"/>
      <c r="Q285" s="235"/>
      <c r="R285" s="235"/>
      <c r="S285" s="235"/>
      <c r="T285" s="235"/>
      <c r="U285" s="235"/>
      <c r="V285" s="236"/>
      <c r="W285" s="235"/>
      <c r="X285" s="235"/>
      <c r="Y285" s="235"/>
      <c r="Z285" s="235"/>
      <c r="AA285" s="235"/>
      <c r="AB285" s="235"/>
      <c r="AC285" s="235"/>
      <c r="AD285" s="235"/>
      <c r="AE285" s="235"/>
      <c r="AF285" s="235"/>
      <c r="AG285" s="235"/>
      <c r="AH285" s="235"/>
      <c r="AI285" s="235"/>
      <c r="AJ285" s="235"/>
      <c r="AK285" s="235"/>
      <c r="AL285" s="235"/>
      <c r="AM285" s="235"/>
      <c r="AN285" s="235"/>
      <c r="AO285" s="205"/>
      <c r="AP285" s="198"/>
      <c r="AQ285" s="233"/>
      <c r="AR285" s="244"/>
      <c r="AS285" s="198"/>
      <c r="AT285" s="198"/>
      <c r="AU285" s="198"/>
      <c r="AV285" s="198"/>
      <c r="AW285" s="198"/>
      <c r="AX285" s="198"/>
      <c r="AY285" s="198"/>
      <c r="AZ285" s="198"/>
      <c r="BA285" s="198"/>
      <c r="BB285" s="198"/>
      <c r="BC285" s="198"/>
      <c r="BD285" s="198"/>
      <c r="BE285" s="198"/>
      <c r="BF285" s="198"/>
      <c r="BG285" s="198"/>
      <c r="BH285" s="198"/>
      <c r="BI285" s="198"/>
      <c r="BJ285" s="198"/>
      <c r="BK285" s="198"/>
      <c r="BL285" s="198"/>
      <c r="BM285" s="198"/>
      <c r="BN285" s="198"/>
      <c r="BO285" s="198"/>
      <c r="BP285" s="198"/>
      <c r="BQ285" s="198"/>
      <c r="BR285" s="198"/>
      <c r="BS285" s="198"/>
      <c r="BT285" s="198"/>
      <c r="BU285" s="198"/>
    </row>
    <row r="286" spans="1:73" ht="15.75" customHeight="1" x14ac:dyDescent="0.25">
      <c r="A286" s="234"/>
      <c r="B286" s="235"/>
      <c r="C286" s="235"/>
      <c r="D286" s="235"/>
      <c r="E286" s="235"/>
      <c r="F286" s="235"/>
      <c r="G286" s="235"/>
      <c r="H286" s="235"/>
      <c r="I286" s="235"/>
      <c r="J286" s="235"/>
      <c r="K286" s="235"/>
      <c r="L286" s="236"/>
      <c r="M286" s="235"/>
      <c r="N286" s="235"/>
      <c r="O286" s="235"/>
      <c r="P286" s="235"/>
      <c r="Q286" s="235"/>
      <c r="R286" s="235"/>
      <c r="S286" s="235"/>
      <c r="T286" s="235"/>
      <c r="U286" s="235"/>
      <c r="V286" s="236"/>
      <c r="W286" s="235"/>
      <c r="X286" s="235"/>
      <c r="Y286" s="235"/>
      <c r="Z286" s="235"/>
      <c r="AA286" s="235"/>
      <c r="AB286" s="235"/>
      <c r="AC286" s="235"/>
      <c r="AD286" s="235"/>
      <c r="AE286" s="235"/>
      <c r="AF286" s="235"/>
      <c r="AG286" s="235"/>
      <c r="AH286" s="235"/>
      <c r="AI286" s="235"/>
      <c r="AJ286" s="235"/>
      <c r="AK286" s="235"/>
      <c r="AL286" s="235"/>
      <c r="AM286" s="235"/>
      <c r="AN286" s="235"/>
      <c r="AO286" s="205"/>
      <c r="AP286" s="198"/>
      <c r="AQ286" s="233"/>
      <c r="AR286" s="244"/>
      <c r="AS286" s="198"/>
      <c r="AT286" s="198"/>
      <c r="AU286" s="198"/>
      <c r="AV286" s="198"/>
      <c r="AW286" s="198"/>
      <c r="AX286" s="198"/>
      <c r="AY286" s="198"/>
      <c r="AZ286" s="198"/>
      <c r="BA286" s="198"/>
      <c r="BB286" s="198"/>
      <c r="BC286" s="198"/>
      <c r="BD286" s="198"/>
      <c r="BE286" s="198"/>
      <c r="BF286" s="198"/>
      <c r="BG286" s="198"/>
      <c r="BH286" s="198"/>
      <c r="BI286" s="198"/>
      <c r="BJ286" s="198"/>
      <c r="BK286" s="198"/>
      <c r="BL286" s="198"/>
      <c r="BM286" s="198"/>
      <c r="BN286" s="198"/>
      <c r="BO286" s="198"/>
      <c r="BP286" s="198"/>
      <c r="BQ286" s="198"/>
      <c r="BR286" s="198"/>
      <c r="BS286" s="198"/>
      <c r="BT286" s="198"/>
      <c r="BU286" s="198"/>
    </row>
    <row r="287" spans="1:73" ht="15.75" customHeight="1" x14ac:dyDescent="0.25">
      <c r="A287" s="234"/>
      <c r="B287" s="235"/>
      <c r="C287" s="235"/>
      <c r="D287" s="235"/>
      <c r="E287" s="235"/>
      <c r="F287" s="235"/>
      <c r="G287" s="235"/>
      <c r="H287" s="235"/>
      <c r="I287" s="235"/>
      <c r="J287" s="235"/>
      <c r="K287" s="235"/>
      <c r="L287" s="236"/>
      <c r="M287" s="235"/>
      <c r="N287" s="235"/>
      <c r="O287" s="235"/>
      <c r="P287" s="235"/>
      <c r="Q287" s="235"/>
      <c r="R287" s="235"/>
      <c r="S287" s="235"/>
      <c r="T287" s="235"/>
      <c r="U287" s="235"/>
      <c r="V287" s="236"/>
      <c r="W287" s="235"/>
      <c r="X287" s="235"/>
      <c r="Y287" s="235"/>
      <c r="Z287" s="235"/>
      <c r="AA287" s="235"/>
      <c r="AB287" s="235"/>
      <c r="AC287" s="235"/>
      <c r="AD287" s="235"/>
      <c r="AE287" s="235"/>
      <c r="AF287" s="235"/>
      <c r="AG287" s="235"/>
      <c r="AH287" s="235"/>
      <c r="AI287" s="235"/>
      <c r="AJ287" s="235"/>
      <c r="AK287" s="235"/>
      <c r="AL287" s="235"/>
      <c r="AM287" s="235"/>
      <c r="AN287" s="235"/>
      <c r="AO287" s="205"/>
      <c r="AP287" s="198"/>
      <c r="AQ287" s="233"/>
      <c r="AR287" s="244"/>
      <c r="AS287" s="198"/>
      <c r="AT287" s="198"/>
      <c r="AU287" s="198"/>
      <c r="AV287" s="198"/>
      <c r="AW287" s="198"/>
      <c r="AX287" s="198"/>
      <c r="AY287" s="198"/>
      <c r="AZ287" s="198"/>
      <c r="BA287" s="198"/>
      <c r="BB287" s="198"/>
      <c r="BC287" s="198"/>
      <c r="BD287" s="198"/>
      <c r="BE287" s="198"/>
      <c r="BF287" s="198"/>
      <c r="BG287" s="198"/>
      <c r="BH287" s="198"/>
      <c r="BI287" s="198"/>
      <c r="BJ287" s="198"/>
      <c r="BK287" s="198"/>
      <c r="BL287" s="198"/>
      <c r="BM287" s="198"/>
      <c r="BN287" s="198"/>
      <c r="BO287" s="198"/>
      <c r="BP287" s="198"/>
      <c r="BQ287" s="198"/>
      <c r="BR287" s="198"/>
      <c r="BS287" s="198"/>
      <c r="BT287" s="198"/>
      <c r="BU287" s="198"/>
    </row>
    <row r="288" spans="1:73" ht="15.75" customHeight="1" x14ac:dyDescent="0.25">
      <c r="A288" s="234"/>
      <c r="B288" s="235"/>
      <c r="C288" s="235"/>
      <c r="D288" s="235"/>
      <c r="E288" s="235"/>
      <c r="F288" s="235"/>
      <c r="G288" s="235"/>
      <c r="H288" s="235"/>
      <c r="I288" s="235"/>
      <c r="J288" s="235"/>
      <c r="K288" s="235"/>
      <c r="L288" s="236"/>
      <c r="M288" s="235"/>
      <c r="N288" s="235"/>
      <c r="O288" s="235"/>
      <c r="P288" s="235"/>
      <c r="Q288" s="235"/>
      <c r="R288" s="235"/>
      <c r="S288" s="235"/>
      <c r="T288" s="235"/>
      <c r="U288" s="235"/>
      <c r="V288" s="236"/>
      <c r="W288" s="235"/>
      <c r="X288" s="235"/>
      <c r="Y288" s="235"/>
      <c r="Z288" s="235"/>
      <c r="AA288" s="235"/>
      <c r="AB288" s="235"/>
      <c r="AC288" s="235"/>
      <c r="AD288" s="235"/>
      <c r="AE288" s="235"/>
      <c r="AF288" s="235"/>
      <c r="AG288" s="235"/>
      <c r="AH288" s="235"/>
      <c r="AI288" s="235"/>
      <c r="AJ288" s="235"/>
      <c r="AK288" s="235"/>
      <c r="AL288" s="235"/>
      <c r="AM288" s="235"/>
      <c r="AN288" s="235"/>
      <c r="AO288" s="205"/>
      <c r="AP288" s="198"/>
      <c r="AQ288" s="233"/>
      <c r="AR288" s="244"/>
      <c r="AS288" s="198"/>
      <c r="AT288" s="198"/>
      <c r="AU288" s="198"/>
      <c r="AV288" s="198"/>
      <c r="AW288" s="198"/>
      <c r="AX288" s="198"/>
      <c r="AY288" s="198"/>
      <c r="AZ288" s="198"/>
      <c r="BA288" s="198"/>
      <c r="BB288" s="198"/>
      <c r="BC288" s="198"/>
      <c r="BD288" s="198"/>
      <c r="BE288" s="198"/>
      <c r="BF288" s="198"/>
      <c r="BG288" s="198"/>
      <c r="BH288" s="198"/>
      <c r="BI288" s="198"/>
      <c r="BJ288" s="198"/>
      <c r="BK288" s="198"/>
      <c r="BL288" s="198"/>
      <c r="BM288" s="198"/>
      <c r="BN288" s="198"/>
      <c r="BO288" s="198"/>
      <c r="BP288" s="198"/>
      <c r="BQ288" s="198"/>
      <c r="BR288" s="198"/>
      <c r="BS288" s="198"/>
      <c r="BT288" s="198"/>
      <c r="BU288" s="198"/>
    </row>
    <row r="289" spans="1:73" ht="15.75" customHeight="1" x14ac:dyDescent="0.25">
      <c r="A289" s="234"/>
      <c r="B289" s="235"/>
      <c r="C289" s="235"/>
      <c r="D289" s="235"/>
      <c r="E289" s="235"/>
      <c r="F289" s="235"/>
      <c r="G289" s="235"/>
      <c r="H289" s="235"/>
      <c r="I289" s="235"/>
      <c r="J289" s="235"/>
      <c r="K289" s="235"/>
      <c r="L289" s="236"/>
      <c r="M289" s="235"/>
      <c r="N289" s="235"/>
      <c r="O289" s="235"/>
      <c r="P289" s="235"/>
      <c r="Q289" s="235"/>
      <c r="R289" s="235"/>
      <c r="S289" s="235"/>
      <c r="T289" s="235"/>
      <c r="U289" s="235"/>
      <c r="V289" s="236"/>
      <c r="W289" s="235"/>
      <c r="X289" s="235"/>
      <c r="Y289" s="235"/>
      <c r="Z289" s="235"/>
      <c r="AA289" s="235"/>
      <c r="AB289" s="235"/>
      <c r="AC289" s="235"/>
      <c r="AD289" s="235"/>
      <c r="AE289" s="235"/>
      <c r="AF289" s="235"/>
      <c r="AG289" s="235"/>
      <c r="AH289" s="235"/>
      <c r="AI289" s="235"/>
      <c r="AJ289" s="235"/>
      <c r="AK289" s="235"/>
      <c r="AL289" s="235"/>
      <c r="AM289" s="235"/>
      <c r="AN289" s="235"/>
      <c r="AO289" s="205"/>
      <c r="AP289" s="198"/>
      <c r="AQ289" s="233"/>
      <c r="AR289" s="244"/>
      <c r="AS289" s="198"/>
      <c r="AT289" s="198"/>
      <c r="AU289" s="198"/>
      <c r="AV289" s="198"/>
      <c r="AW289" s="198"/>
      <c r="AX289" s="198"/>
      <c r="AY289" s="198"/>
      <c r="AZ289" s="198"/>
      <c r="BA289" s="198"/>
      <c r="BB289" s="198"/>
      <c r="BC289" s="198"/>
      <c r="BD289" s="198"/>
      <c r="BE289" s="198"/>
      <c r="BF289" s="198"/>
      <c r="BG289" s="198"/>
      <c r="BH289" s="198"/>
      <c r="BI289" s="198"/>
      <c r="BJ289" s="198"/>
      <c r="BK289" s="198"/>
      <c r="BL289" s="198"/>
      <c r="BM289" s="198"/>
      <c r="BN289" s="198"/>
      <c r="BO289" s="198"/>
      <c r="BP289" s="198"/>
      <c r="BQ289" s="198"/>
      <c r="BR289" s="198"/>
      <c r="BS289" s="198"/>
      <c r="BT289" s="198"/>
      <c r="BU289" s="198"/>
    </row>
    <row r="290" spans="1:73" ht="15.75" customHeight="1" x14ac:dyDescent="0.25">
      <c r="A290" s="234"/>
      <c r="B290" s="235"/>
      <c r="C290" s="235"/>
      <c r="D290" s="235"/>
      <c r="E290" s="235"/>
      <c r="F290" s="235"/>
      <c r="G290" s="235"/>
      <c r="H290" s="235"/>
      <c r="I290" s="235"/>
      <c r="J290" s="235"/>
      <c r="K290" s="235"/>
      <c r="L290" s="236"/>
      <c r="M290" s="235"/>
      <c r="N290" s="235"/>
      <c r="O290" s="235"/>
      <c r="P290" s="235"/>
      <c r="Q290" s="235"/>
      <c r="R290" s="235"/>
      <c r="S290" s="235"/>
      <c r="T290" s="235"/>
      <c r="U290" s="235"/>
      <c r="V290" s="236"/>
      <c r="W290" s="235"/>
      <c r="X290" s="235"/>
      <c r="Y290" s="235"/>
      <c r="Z290" s="235"/>
      <c r="AA290" s="235"/>
      <c r="AB290" s="235"/>
      <c r="AC290" s="235"/>
      <c r="AD290" s="235"/>
      <c r="AE290" s="235"/>
      <c r="AF290" s="235"/>
      <c r="AG290" s="235"/>
      <c r="AH290" s="235"/>
      <c r="AI290" s="235"/>
      <c r="AJ290" s="235"/>
      <c r="AK290" s="235"/>
      <c r="AL290" s="235"/>
      <c r="AM290" s="235"/>
      <c r="AN290" s="235"/>
      <c r="AO290" s="205"/>
      <c r="AP290" s="198"/>
      <c r="AQ290" s="233"/>
      <c r="AR290" s="244"/>
      <c r="AS290" s="198"/>
      <c r="AT290" s="198"/>
      <c r="AU290" s="198"/>
      <c r="AV290" s="198"/>
      <c r="AW290" s="198"/>
      <c r="AX290" s="198"/>
      <c r="AY290" s="198"/>
      <c r="AZ290" s="198"/>
      <c r="BA290" s="198"/>
      <c r="BB290" s="198"/>
      <c r="BC290" s="198"/>
      <c r="BD290" s="198"/>
      <c r="BE290" s="198"/>
      <c r="BF290" s="198"/>
      <c r="BG290" s="198"/>
      <c r="BH290" s="198"/>
      <c r="BI290" s="198"/>
      <c r="BJ290" s="198"/>
      <c r="BK290" s="198"/>
      <c r="BL290" s="198"/>
      <c r="BM290" s="198"/>
      <c r="BN290" s="198"/>
      <c r="BO290" s="198"/>
      <c r="BP290" s="198"/>
      <c r="BQ290" s="198"/>
      <c r="BR290" s="198"/>
      <c r="BS290" s="198"/>
      <c r="BT290" s="198"/>
      <c r="BU290" s="198"/>
    </row>
    <row r="291" spans="1:73" ht="15.75" customHeight="1" x14ac:dyDescent="0.25">
      <c r="A291" s="234"/>
      <c r="B291" s="235"/>
      <c r="C291" s="235"/>
      <c r="D291" s="235"/>
      <c r="E291" s="235"/>
      <c r="F291" s="235"/>
      <c r="G291" s="235"/>
      <c r="H291" s="235"/>
      <c r="I291" s="235"/>
      <c r="J291" s="235"/>
      <c r="K291" s="235"/>
      <c r="L291" s="236"/>
      <c r="M291" s="235"/>
      <c r="N291" s="235"/>
      <c r="O291" s="235"/>
      <c r="P291" s="235"/>
      <c r="Q291" s="235"/>
      <c r="R291" s="235"/>
      <c r="S291" s="235"/>
      <c r="T291" s="235"/>
      <c r="U291" s="235"/>
      <c r="V291" s="236"/>
      <c r="W291" s="235"/>
      <c r="X291" s="235"/>
      <c r="Y291" s="235"/>
      <c r="Z291" s="235"/>
      <c r="AA291" s="235"/>
      <c r="AB291" s="235"/>
      <c r="AC291" s="235"/>
      <c r="AD291" s="235"/>
      <c r="AE291" s="235"/>
      <c r="AF291" s="235"/>
      <c r="AG291" s="235"/>
      <c r="AH291" s="235"/>
      <c r="AI291" s="235"/>
      <c r="AJ291" s="235"/>
      <c r="AK291" s="235"/>
      <c r="AL291" s="235"/>
      <c r="AM291" s="235"/>
      <c r="AN291" s="235"/>
      <c r="AO291" s="205"/>
      <c r="AP291" s="198"/>
      <c r="AQ291" s="233"/>
      <c r="AR291" s="244"/>
      <c r="AS291" s="198"/>
      <c r="AT291" s="198"/>
      <c r="AU291" s="198"/>
      <c r="AV291" s="198"/>
      <c r="AW291" s="198"/>
      <c r="AX291" s="198"/>
      <c r="AY291" s="198"/>
      <c r="AZ291" s="198"/>
      <c r="BA291" s="198"/>
      <c r="BB291" s="198"/>
      <c r="BC291" s="198"/>
      <c r="BD291" s="198"/>
      <c r="BE291" s="198"/>
      <c r="BF291" s="198"/>
      <c r="BG291" s="198"/>
      <c r="BH291" s="198"/>
      <c r="BI291" s="198"/>
      <c r="BJ291" s="198"/>
      <c r="BK291" s="198"/>
      <c r="BL291" s="198"/>
      <c r="BM291" s="198"/>
      <c r="BN291" s="198"/>
      <c r="BO291" s="198"/>
      <c r="BP291" s="198"/>
      <c r="BQ291" s="198"/>
      <c r="BR291" s="198"/>
      <c r="BS291" s="198"/>
      <c r="BT291" s="198"/>
      <c r="BU291" s="198"/>
    </row>
    <row r="292" spans="1:73" ht="15.75" customHeight="1" x14ac:dyDescent="0.25">
      <c r="A292" s="234"/>
      <c r="B292" s="235"/>
      <c r="C292" s="235"/>
      <c r="D292" s="235"/>
      <c r="E292" s="235"/>
      <c r="F292" s="235"/>
      <c r="G292" s="235"/>
      <c r="H292" s="235"/>
      <c r="I292" s="235"/>
      <c r="J292" s="235"/>
      <c r="K292" s="235"/>
      <c r="L292" s="236"/>
      <c r="M292" s="235"/>
      <c r="N292" s="235"/>
      <c r="O292" s="235"/>
      <c r="P292" s="235"/>
      <c r="Q292" s="235"/>
      <c r="R292" s="235"/>
      <c r="S292" s="235"/>
      <c r="T292" s="235"/>
      <c r="U292" s="235"/>
      <c r="V292" s="236"/>
      <c r="W292" s="235"/>
      <c r="X292" s="235"/>
      <c r="Y292" s="235"/>
      <c r="Z292" s="235"/>
      <c r="AA292" s="235"/>
      <c r="AB292" s="235"/>
      <c r="AC292" s="235"/>
      <c r="AD292" s="235"/>
      <c r="AE292" s="235"/>
      <c r="AF292" s="235"/>
      <c r="AG292" s="235"/>
      <c r="AH292" s="235"/>
      <c r="AI292" s="235"/>
      <c r="AJ292" s="235"/>
      <c r="AK292" s="235"/>
      <c r="AL292" s="235"/>
      <c r="AM292" s="235"/>
      <c r="AN292" s="235"/>
      <c r="AO292" s="205"/>
      <c r="AP292" s="198"/>
      <c r="AQ292" s="233"/>
      <c r="AR292" s="244"/>
      <c r="AS292" s="198"/>
      <c r="AT292" s="198"/>
      <c r="AU292" s="198"/>
      <c r="AV292" s="198"/>
      <c r="AW292" s="198"/>
      <c r="AX292" s="198"/>
      <c r="AY292" s="198"/>
      <c r="AZ292" s="198"/>
      <c r="BA292" s="198"/>
      <c r="BB292" s="198"/>
      <c r="BC292" s="198"/>
      <c r="BD292" s="198"/>
      <c r="BE292" s="198"/>
      <c r="BF292" s="198"/>
      <c r="BG292" s="198"/>
      <c r="BH292" s="198"/>
      <c r="BI292" s="198"/>
      <c r="BJ292" s="198"/>
      <c r="BK292" s="198"/>
      <c r="BL292" s="198"/>
      <c r="BM292" s="198"/>
      <c r="BN292" s="198"/>
      <c r="BO292" s="198"/>
      <c r="BP292" s="198"/>
      <c r="BQ292" s="198"/>
      <c r="BR292" s="198"/>
      <c r="BS292" s="198"/>
      <c r="BT292" s="198"/>
      <c r="BU292" s="198"/>
    </row>
    <row r="293" spans="1:73" ht="15.75" customHeight="1" x14ac:dyDescent="0.25">
      <c r="A293" s="234"/>
      <c r="B293" s="235"/>
      <c r="C293" s="235"/>
      <c r="D293" s="235"/>
      <c r="E293" s="235"/>
      <c r="F293" s="235"/>
      <c r="G293" s="235"/>
      <c r="H293" s="235"/>
      <c r="I293" s="235"/>
      <c r="J293" s="235"/>
      <c r="K293" s="235"/>
      <c r="L293" s="236"/>
      <c r="M293" s="235"/>
      <c r="N293" s="235"/>
      <c r="O293" s="235"/>
      <c r="P293" s="235"/>
      <c r="Q293" s="235"/>
      <c r="R293" s="235"/>
      <c r="S293" s="235"/>
      <c r="T293" s="235"/>
      <c r="U293" s="235"/>
      <c r="V293" s="236"/>
      <c r="W293" s="235"/>
      <c r="X293" s="235"/>
      <c r="Y293" s="235"/>
      <c r="Z293" s="235"/>
      <c r="AA293" s="235"/>
      <c r="AB293" s="235"/>
      <c r="AC293" s="235"/>
      <c r="AD293" s="235"/>
      <c r="AE293" s="235"/>
      <c r="AF293" s="235"/>
      <c r="AG293" s="235"/>
      <c r="AH293" s="235"/>
      <c r="AI293" s="235"/>
      <c r="AJ293" s="235"/>
      <c r="AK293" s="235"/>
      <c r="AL293" s="235"/>
      <c r="AM293" s="235"/>
      <c r="AN293" s="235"/>
      <c r="AO293" s="205"/>
      <c r="AP293" s="198"/>
      <c r="AQ293" s="233"/>
      <c r="AR293" s="244"/>
      <c r="AS293" s="198"/>
      <c r="AT293" s="198"/>
      <c r="AU293" s="198"/>
      <c r="AV293" s="198"/>
      <c r="AW293" s="198"/>
      <c r="AX293" s="198"/>
      <c r="AY293" s="198"/>
      <c r="AZ293" s="198"/>
      <c r="BA293" s="198"/>
      <c r="BB293" s="198"/>
      <c r="BC293" s="198"/>
      <c r="BD293" s="198"/>
      <c r="BE293" s="198"/>
      <c r="BF293" s="198"/>
      <c r="BG293" s="198"/>
      <c r="BH293" s="198"/>
      <c r="BI293" s="198"/>
      <c r="BJ293" s="198"/>
      <c r="BK293" s="198"/>
      <c r="BL293" s="198"/>
      <c r="BM293" s="198"/>
      <c r="BN293" s="198"/>
      <c r="BO293" s="198"/>
      <c r="BP293" s="198"/>
      <c r="BQ293" s="198"/>
      <c r="BR293" s="198"/>
      <c r="BS293" s="198"/>
      <c r="BT293" s="198"/>
      <c r="BU293" s="198"/>
    </row>
    <row r="294" spans="1:73" ht="15.75" customHeight="1" x14ac:dyDescent="0.25">
      <c r="A294" s="234"/>
      <c r="B294" s="235"/>
      <c r="C294" s="235"/>
      <c r="D294" s="235"/>
      <c r="E294" s="235"/>
      <c r="F294" s="235"/>
      <c r="G294" s="235"/>
      <c r="H294" s="235"/>
      <c r="I294" s="235"/>
      <c r="J294" s="235"/>
      <c r="K294" s="235"/>
      <c r="L294" s="236"/>
      <c r="M294" s="235"/>
      <c r="N294" s="235"/>
      <c r="O294" s="235"/>
      <c r="P294" s="235"/>
      <c r="Q294" s="235"/>
      <c r="R294" s="235"/>
      <c r="S294" s="235"/>
      <c r="T294" s="235"/>
      <c r="U294" s="235"/>
      <c r="V294" s="236"/>
      <c r="W294" s="235"/>
      <c r="X294" s="235"/>
      <c r="Y294" s="235"/>
      <c r="Z294" s="235"/>
      <c r="AA294" s="235"/>
      <c r="AB294" s="235"/>
      <c r="AC294" s="235"/>
      <c r="AD294" s="235"/>
      <c r="AE294" s="235"/>
      <c r="AF294" s="235"/>
      <c r="AG294" s="235"/>
      <c r="AH294" s="235"/>
      <c r="AI294" s="235"/>
      <c r="AJ294" s="235"/>
      <c r="AK294" s="235"/>
      <c r="AL294" s="235"/>
      <c r="AM294" s="235"/>
      <c r="AN294" s="235"/>
      <c r="AO294" s="205"/>
      <c r="AP294" s="198"/>
      <c r="AQ294" s="233"/>
      <c r="AR294" s="244"/>
      <c r="AS294" s="198"/>
      <c r="AT294" s="198"/>
      <c r="AU294" s="198"/>
      <c r="AV294" s="198"/>
      <c r="AW294" s="198"/>
      <c r="AX294" s="198"/>
      <c r="AY294" s="198"/>
      <c r="AZ294" s="198"/>
      <c r="BA294" s="198"/>
      <c r="BB294" s="198"/>
      <c r="BC294" s="198"/>
      <c r="BD294" s="198"/>
      <c r="BE294" s="198"/>
      <c r="BF294" s="198"/>
      <c r="BG294" s="198"/>
      <c r="BH294" s="198"/>
      <c r="BI294" s="198"/>
      <c r="BJ294" s="198"/>
      <c r="BK294" s="198"/>
      <c r="BL294" s="198"/>
      <c r="BM294" s="198"/>
      <c r="BN294" s="198"/>
      <c r="BO294" s="198"/>
      <c r="BP294" s="198"/>
      <c r="BQ294" s="198"/>
      <c r="BR294" s="198"/>
      <c r="BS294" s="198"/>
      <c r="BT294" s="198"/>
      <c r="BU294" s="198"/>
    </row>
    <row r="295" spans="1:73" ht="15.75" customHeight="1" x14ac:dyDescent="0.25">
      <c r="A295" s="234"/>
      <c r="B295" s="235"/>
      <c r="C295" s="235"/>
      <c r="D295" s="235"/>
      <c r="E295" s="235"/>
      <c r="F295" s="235"/>
      <c r="G295" s="235"/>
      <c r="H295" s="235"/>
      <c r="I295" s="235"/>
      <c r="J295" s="235"/>
      <c r="K295" s="235"/>
      <c r="L295" s="236"/>
      <c r="M295" s="235"/>
      <c r="N295" s="235"/>
      <c r="O295" s="235"/>
      <c r="P295" s="235"/>
      <c r="Q295" s="235"/>
      <c r="R295" s="235"/>
      <c r="S295" s="235"/>
      <c r="T295" s="235"/>
      <c r="U295" s="235"/>
      <c r="V295" s="236"/>
      <c r="W295" s="235"/>
      <c r="X295" s="235"/>
      <c r="Y295" s="235"/>
      <c r="Z295" s="235"/>
      <c r="AA295" s="235"/>
      <c r="AB295" s="235"/>
      <c r="AC295" s="235"/>
      <c r="AD295" s="235"/>
      <c r="AE295" s="235"/>
      <c r="AF295" s="235"/>
      <c r="AG295" s="235"/>
      <c r="AH295" s="235"/>
      <c r="AI295" s="235"/>
      <c r="AJ295" s="235"/>
      <c r="AK295" s="235"/>
      <c r="AL295" s="235"/>
      <c r="AM295" s="235"/>
      <c r="AN295" s="235"/>
      <c r="AO295" s="205"/>
      <c r="AP295" s="198"/>
      <c r="AQ295" s="233"/>
      <c r="AR295" s="244"/>
      <c r="AS295" s="198"/>
      <c r="AT295" s="198"/>
      <c r="AU295" s="198"/>
      <c r="AV295" s="198"/>
      <c r="AW295" s="198"/>
      <c r="AX295" s="198"/>
      <c r="AY295" s="198"/>
      <c r="AZ295" s="198"/>
      <c r="BA295" s="198"/>
      <c r="BB295" s="198"/>
      <c r="BC295" s="198"/>
      <c r="BD295" s="198"/>
      <c r="BE295" s="198"/>
      <c r="BF295" s="198"/>
      <c r="BG295" s="198"/>
      <c r="BH295" s="198"/>
      <c r="BI295" s="198"/>
      <c r="BJ295" s="198"/>
      <c r="BK295" s="198"/>
      <c r="BL295" s="198"/>
      <c r="BM295" s="198"/>
      <c r="BN295" s="198"/>
      <c r="BO295" s="198"/>
      <c r="BP295" s="198"/>
      <c r="BQ295" s="198"/>
      <c r="BR295" s="198"/>
      <c r="BS295" s="198"/>
      <c r="BT295" s="198"/>
      <c r="BU295" s="198"/>
    </row>
    <row r="296" spans="1:73" ht="15.75" customHeight="1" x14ac:dyDescent="0.25">
      <c r="A296" s="234"/>
      <c r="B296" s="235"/>
      <c r="C296" s="235"/>
      <c r="D296" s="235"/>
      <c r="E296" s="235"/>
      <c r="F296" s="235"/>
      <c r="G296" s="235"/>
      <c r="H296" s="235"/>
      <c r="I296" s="235"/>
      <c r="J296" s="235"/>
      <c r="K296" s="235"/>
      <c r="L296" s="236"/>
      <c r="M296" s="235"/>
      <c r="N296" s="235"/>
      <c r="O296" s="235"/>
      <c r="P296" s="235"/>
      <c r="Q296" s="235"/>
      <c r="R296" s="235"/>
      <c r="S296" s="235"/>
      <c r="T296" s="235"/>
      <c r="U296" s="235"/>
      <c r="V296" s="236"/>
      <c r="W296" s="235"/>
      <c r="X296" s="235"/>
      <c r="Y296" s="235"/>
      <c r="Z296" s="235"/>
      <c r="AA296" s="235"/>
      <c r="AB296" s="235"/>
      <c r="AC296" s="235"/>
      <c r="AD296" s="235"/>
      <c r="AE296" s="235"/>
      <c r="AF296" s="235"/>
      <c r="AG296" s="235"/>
      <c r="AH296" s="235"/>
      <c r="AI296" s="235"/>
      <c r="AJ296" s="235"/>
      <c r="AK296" s="235"/>
      <c r="AL296" s="235"/>
      <c r="AM296" s="235"/>
      <c r="AN296" s="235"/>
      <c r="AO296" s="205"/>
      <c r="AP296" s="198"/>
      <c r="AQ296" s="233"/>
      <c r="AR296" s="244"/>
      <c r="AS296" s="198"/>
      <c r="AT296" s="198"/>
      <c r="AU296" s="198"/>
      <c r="AV296" s="198"/>
      <c r="AW296" s="198"/>
      <c r="AX296" s="198"/>
      <c r="AY296" s="198"/>
      <c r="AZ296" s="198"/>
      <c r="BA296" s="198"/>
      <c r="BB296" s="198"/>
      <c r="BC296" s="198"/>
      <c r="BD296" s="198"/>
      <c r="BE296" s="198"/>
      <c r="BF296" s="198"/>
      <c r="BG296" s="198"/>
      <c r="BH296" s="198"/>
      <c r="BI296" s="198"/>
      <c r="BJ296" s="198"/>
      <c r="BK296" s="198"/>
      <c r="BL296" s="198"/>
      <c r="BM296" s="198"/>
      <c r="BN296" s="198"/>
      <c r="BO296" s="198"/>
      <c r="BP296" s="198"/>
      <c r="BQ296" s="198"/>
      <c r="BR296" s="198"/>
      <c r="BS296" s="198"/>
      <c r="BT296" s="198"/>
      <c r="BU296" s="198"/>
    </row>
    <row r="297" spans="1:73" ht="15.75" customHeight="1" x14ac:dyDescent="0.25">
      <c r="A297" s="234"/>
      <c r="B297" s="235"/>
      <c r="C297" s="235"/>
      <c r="D297" s="235"/>
      <c r="E297" s="235"/>
      <c r="F297" s="235"/>
      <c r="G297" s="235"/>
      <c r="H297" s="235"/>
      <c r="I297" s="235"/>
      <c r="J297" s="235"/>
      <c r="K297" s="235"/>
      <c r="L297" s="236"/>
      <c r="M297" s="235"/>
      <c r="N297" s="235"/>
      <c r="O297" s="235"/>
      <c r="P297" s="235"/>
      <c r="Q297" s="235"/>
      <c r="R297" s="235"/>
      <c r="S297" s="235"/>
      <c r="T297" s="235"/>
      <c r="U297" s="235"/>
      <c r="V297" s="236"/>
      <c r="W297" s="235"/>
      <c r="X297" s="235"/>
      <c r="Y297" s="235"/>
      <c r="Z297" s="235"/>
      <c r="AA297" s="235"/>
      <c r="AB297" s="235"/>
      <c r="AC297" s="235"/>
      <c r="AD297" s="235"/>
      <c r="AE297" s="235"/>
      <c r="AF297" s="235"/>
      <c r="AG297" s="235"/>
      <c r="AH297" s="235"/>
      <c r="AI297" s="235"/>
      <c r="AJ297" s="235"/>
      <c r="AK297" s="235"/>
      <c r="AL297" s="235"/>
      <c r="AM297" s="235"/>
      <c r="AN297" s="235"/>
      <c r="AO297" s="205"/>
      <c r="AP297" s="198"/>
      <c r="AQ297" s="233"/>
      <c r="AR297" s="244"/>
      <c r="AS297" s="198"/>
      <c r="AT297" s="198"/>
      <c r="AU297" s="198"/>
      <c r="AV297" s="198"/>
      <c r="AW297" s="198"/>
      <c r="AX297" s="198"/>
      <c r="AY297" s="198"/>
      <c r="AZ297" s="198"/>
      <c r="BA297" s="198"/>
      <c r="BB297" s="198"/>
      <c r="BC297" s="198"/>
      <c r="BD297" s="198"/>
      <c r="BE297" s="198"/>
      <c r="BF297" s="198"/>
      <c r="BG297" s="198"/>
      <c r="BH297" s="198"/>
      <c r="BI297" s="198"/>
      <c r="BJ297" s="198"/>
      <c r="BK297" s="198"/>
      <c r="BL297" s="198"/>
      <c r="BM297" s="198"/>
      <c r="BN297" s="198"/>
      <c r="BO297" s="198"/>
      <c r="BP297" s="198"/>
      <c r="BQ297" s="198"/>
      <c r="BR297" s="198"/>
      <c r="BS297" s="198"/>
      <c r="BT297" s="198"/>
      <c r="BU297" s="198"/>
    </row>
    <row r="298" spans="1:73" ht="15.75" customHeight="1" x14ac:dyDescent="0.25">
      <c r="A298" s="234"/>
      <c r="B298" s="235"/>
      <c r="C298" s="235"/>
      <c r="D298" s="235"/>
      <c r="E298" s="235"/>
      <c r="F298" s="235"/>
      <c r="G298" s="235"/>
      <c r="H298" s="235"/>
      <c r="I298" s="235"/>
      <c r="J298" s="235"/>
      <c r="K298" s="235"/>
      <c r="L298" s="236"/>
      <c r="M298" s="235"/>
      <c r="N298" s="235"/>
      <c r="O298" s="235"/>
      <c r="P298" s="235"/>
      <c r="Q298" s="235"/>
      <c r="R298" s="235"/>
      <c r="S298" s="235"/>
      <c r="T298" s="235"/>
      <c r="U298" s="235"/>
      <c r="V298" s="236"/>
      <c r="W298" s="235"/>
      <c r="X298" s="235"/>
      <c r="Y298" s="235"/>
      <c r="Z298" s="235"/>
      <c r="AA298" s="235"/>
      <c r="AB298" s="235"/>
      <c r="AC298" s="235"/>
      <c r="AD298" s="235"/>
      <c r="AE298" s="235"/>
      <c r="AF298" s="235"/>
      <c r="AG298" s="235"/>
      <c r="AH298" s="235"/>
      <c r="AI298" s="235"/>
      <c r="AJ298" s="235"/>
      <c r="AK298" s="235"/>
      <c r="AL298" s="235"/>
      <c r="AM298" s="235"/>
      <c r="AN298" s="235"/>
      <c r="AO298" s="205"/>
      <c r="AP298" s="198"/>
      <c r="AQ298" s="233"/>
      <c r="AR298" s="244"/>
      <c r="AS298" s="198"/>
      <c r="AT298" s="198"/>
      <c r="AU298" s="198"/>
      <c r="AV298" s="198"/>
      <c r="AW298" s="198"/>
      <c r="AX298" s="198"/>
      <c r="AY298" s="198"/>
      <c r="AZ298" s="198"/>
      <c r="BA298" s="198"/>
      <c r="BB298" s="198"/>
      <c r="BC298" s="198"/>
      <c r="BD298" s="198"/>
      <c r="BE298" s="198"/>
      <c r="BF298" s="198"/>
      <c r="BG298" s="198"/>
      <c r="BH298" s="198"/>
      <c r="BI298" s="198"/>
      <c r="BJ298" s="198"/>
      <c r="BK298" s="198"/>
      <c r="BL298" s="198"/>
      <c r="BM298" s="198"/>
      <c r="BN298" s="198"/>
      <c r="BO298" s="198"/>
      <c r="BP298" s="198"/>
      <c r="BQ298" s="198"/>
      <c r="BR298" s="198"/>
      <c r="BS298" s="198"/>
      <c r="BT298" s="198"/>
      <c r="BU298" s="198"/>
    </row>
    <row r="299" spans="1:73" ht="15.75" customHeight="1" x14ac:dyDescent="0.25">
      <c r="A299" s="234"/>
      <c r="B299" s="235"/>
      <c r="C299" s="235"/>
      <c r="D299" s="235"/>
      <c r="E299" s="235"/>
      <c r="F299" s="235"/>
      <c r="G299" s="235"/>
      <c r="H299" s="235"/>
      <c r="I299" s="235"/>
      <c r="J299" s="235"/>
      <c r="K299" s="235"/>
      <c r="L299" s="236"/>
      <c r="M299" s="235"/>
      <c r="N299" s="235"/>
      <c r="O299" s="235"/>
      <c r="P299" s="235"/>
      <c r="Q299" s="235"/>
      <c r="R299" s="235"/>
      <c r="S299" s="235"/>
      <c r="T299" s="235"/>
      <c r="U299" s="235"/>
      <c r="V299" s="236"/>
      <c r="W299" s="235"/>
      <c r="X299" s="235"/>
      <c r="Y299" s="235"/>
      <c r="Z299" s="235"/>
      <c r="AA299" s="235"/>
      <c r="AB299" s="235"/>
      <c r="AC299" s="235"/>
      <c r="AD299" s="235"/>
      <c r="AE299" s="235"/>
      <c r="AF299" s="235"/>
      <c r="AG299" s="235"/>
      <c r="AH299" s="235"/>
      <c r="AI299" s="235"/>
      <c r="AJ299" s="235"/>
      <c r="AK299" s="235"/>
      <c r="AL299" s="235"/>
      <c r="AM299" s="235"/>
      <c r="AN299" s="235"/>
      <c r="AO299" s="205"/>
      <c r="AP299" s="198"/>
      <c r="AQ299" s="233"/>
      <c r="AR299" s="244"/>
      <c r="AS299" s="198"/>
      <c r="AT299" s="198"/>
      <c r="AU299" s="198"/>
      <c r="AV299" s="198"/>
      <c r="AW299" s="198"/>
      <c r="AX299" s="198"/>
      <c r="AY299" s="198"/>
      <c r="AZ299" s="198"/>
      <c r="BA299" s="198"/>
      <c r="BB299" s="198"/>
      <c r="BC299" s="198"/>
      <c r="BD299" s="198"/>
      <c r="BE299" s="198"/>
      <c r="BF299" s="198"/>
      <c r="BG299" s="198"/>
      <c r="BH299" s="198"/>
      <c r="BI299" s="198"/>
      <c r="BJ299" s="198"/>
      <c r="BK299" s="198"/>
      <c r="BL299" s="198"/>
      <c r="BM299" s="198"/>
      <c r="BN299" s="198"/>
      <c r="BO299" s="198"/>
      <c r="BP299" s="198"/>
      <c r="BQ299" s="198"/>
      <c r="BR299" s="198"/>
      <c r="BS299" s="198"/>
      <c r="BT299" s="198"/>
      <c r="BU299" s="198"/>
    </row>
    <row r="300" spans="1:73" ht="15.75" customHeight="1" x14ac:dyDescent="0.25">
      <c r="A300" s="234"/>
      <c r="B300" s="235"/>
      <c r="C300" s="235"/>
      <c r="D300" s="235"/>
      <c r="E300" s="235"/>
      <c r="F300" s="235"/>
      <c r="G300" s="235"/>
      <c r="H300" s="235"/>
      <c r="I300" s="235"/>
      <c r="J300" s="235"/>
      <c r="K300" s="235"/>
      <c r="L300" s="236"/>
      <c r="M300" s="235"/>
      <c r="N300" s="235"/>
      <c r="O300" s="235"/>
      <c r="P300" s="235"/>
      <c r="Q300" s="235"/>
      <c r="R300" s="235"/>
      <c r="S300" s="235"/>
      <c r="T300" s="235"/>
      <c r="U300" s="235"/>
      <c r="V300" s="236"/>
      <c r="W300" s="235"/>
      <c r="X300" s="235"/>
      <c r="Y300" s="235"/>
      <c r="Z300" s="235"/>
      <c r="AA300" s="235"/>
      <c r="AB300" s="235"/>
      <c r="AC300" s="235"/>
      <c r="AD300" s="235"/>
      <c r="AE300" s="235"/>
      <c r="AF300" s="235"/>
      <c r="AG300" s="235"/>
      <c r="AH300" s="235"/>
      <c r="AI300" s="235"/>
      <c r="AJ300" s="235"/>
      <c r="AK300" s="235"/>
      <c r="AL300" s="235"/>
      <c r="AM300" s="235"/>
      <c r="AN300" s="235"/>
      <c r="AO300" s="205"/>
      <c r="AP300" s="198"/>
      <c r="AQ300" s="233"/>
      <c r="AR300" s="244"/>
      <c r="AS300" s="198"/>
      <c r="AT300" s="198"/>
      <c r="AU300" s="198"/>
      <c r="AV300" s="198"/>
      <c r="AW300" s="198"/>
      <c r="AX300" s="198"/>
      <c r="AY300" s="198"/>
      <c r="AZ300" s="198"/>
      <c r="BA300" s="198"/>
      <c r="BB300" s="198"/>
      <c r="BC300" s="198"/>
      <c r="BD300" s="198"/>
      <c r="BE300" s="198"/>
      <c r="BF300" s="198"/>
      <c r="BG300" s="198"/>
      <c r="BH300" s="198"/>
      <c r="BI300" s="198"/>
      <c r="BJ300" s="198"/>
      <c r="BK300" s="198"/>
      <c r="BL300" s="198"/>
      <c r="BM300" s="198"/>
      <c r="BN300" s="198"/>
      <c r="BO300" s="198"/>
      <c r="BP300" s="198"/>
      <c r="BQ300" s="198"/>
      <c r="BR300" s="198"/>
      <c r="BS300" s="198"/>
      <c r="BT300" s="198"/>
      <c r="BU300" s="198"/>
    </row>
    <row r="301" spans="1:73" ht="15.75" customHeight="1" x14ac:dyDescent="0.25">
      <c r="A301" s="234"/>
      <c r="B301" s="235"/>
      <c r="C301" s="235"/>
      <c r="D301" s="235"/>
      <c r="E301" s="235"/>
      <c r="F301" s="235"/>
      <c r="G301" s="235"/>
      <c r="H301" s="235"/>
      <c r="I301" s="235"/>
      <c r="J301" s="235"/>
      <c r="K301" s="235"/>
      <c r="L301" s="236"/>
      <c r="M301" s="235"/>
      <c r="N301" s="235"/>
      <c r="O301" s="235"/>
      <c r="P301" s="235"/>
      <c r="Q301" s="235"/>
      <c r="R301" s="235"/>
      <c r="S301" s="235"/>
      <c r="T301" s="235"/>
      <c r="U301" s="235"/>
      <c r="V301" s="236"/>
      <c r="W301" s="235"/>
      <c r="X301" s="235"/>
      <c r="Y301" s="235"/>
      <c r="Z301" s="235"/>
      <c r="AA301" s="235"/>
      <c r="AB301" s="235"/>
      <c r="AC301" s="235"/>
      <c r="AD301" s="235"/>
      <c r="AE301" s="235"/>
      <c r="AF301" s="235"/>
      <c r="AG301" s="235"/>
      <c r="AH301" s="235"/>
      <c r="AI301" s="235"/>
      <c r="AJ301" s="235"/>
      <c r="AK301" s="235"/>
      <c r="AL301" s="235"/>
      <c r="AM301" s="235"/>
      <c r="AN301" s="235"/>
      <c r="AO301" s="205"/>
      <c r="AP301" s="198"/>
      <c r="AQ301" s="233"/>
      <c r="AR301" s="244"/>
      <c r="AS301" s="198"/>
      <c r="AT301" s="198"/>
      <c r="AU301" s="198"/>
      <c r="AV301" s="198"/>
      <c r="AW301" s="198"/>
      <c r="AX301" s="198"/>
      <c r="AY301" s="198"/>
      <c r="AZ301" s="198"/>
      <c r="BA301" s="198"/>
      <c r="BB301" s="198"/>
      <c r="BC301" s="198"/>
      <c r="BD301" s="198"/>
      <c r="BE301" s="198"/>
      <c r="BF301" s="198"/>
      <c r="BG301" s="198"/>
      <c r="BH301" s="198"/>
      <c r="BI301" s="198"/>
      <c r="BJ301" s="198"/>
      <c r="BK301" s="198"/>
      <c r="BL301" s="198"/>
      <c r="BM301" s="198"/>
      <c r="BN301" s="198"/>
      <c r="BO301" s="198"/>
      <c r="BP301" s="198"/>
      <c r="BQ301" s="198"/>
      <c r="BR301" s="198"/>
      <c r="BS301" s="198"/>
      <c r="BT301" s="198"/>
      <c r="BU301" s="198"/>
    </row>
    <row r="302" spans="1:73" ht="15.75" customHeight="1" x14ac:dyDescent="0.25">
      <c r="A302" s="234"/>
      <c r="B302" s="235"/>
      <c r="C302" s="235"/>
      <c r="D302" s="235"/>
      <c r="E302" s="235"/>
      <c r="F302" s="235"/>
      <c r="G302" s="235"/>
      <c r="H302" s="235"/>
      <c r="I302" s="235"/>
      <c r="J302" s="235"/>
      <c r="K302" s="235"/>
      <c r="L302" s="236"/>
      <c r="M302" s="235"/>
      <c r="N302" s="235"/>
      <c r="O302" s="235"/>
      <c r="P302" s="235"/>
      <c r="Q302" s="235"/>
      <c r="R302" s="235"/>
      <c r="S302" s="235"/>
      <c r="T302" s="235"/>
      <c r="U302" s="235"/>
      <c r="V302" s="236"/>
      <c r="W302" s="235"/>
      <c r="X302" s="235"/>
      <c r="Y302" s="235"/>
      <c r="Z302" s="235"/>
      <c r="AA302" s="235"/>
      <c r="AB302" s="235"/>
      <c r="AC302" s="235"/>
      <c r="AD302" s="235"/>
      <c r="AE302" s="235"/>
      <c r="AF302" s="235"/>
      <c r="AG302" s="235"/>
      <c r="AH302" s="235"/>
      <c r="AI302" s="235"/>
      <c r="AJ302" s="235"/>
      <c r="AK302" s="235"/>
      <c r="AL302" s="235"/>
      <c r="AM302" s="235"/>
      <c r="AN302" s="235"/>
      <c r="AO302" s="205"/>
      <c r="AP302" s="198"/>
      <c r="AQ302" s="233"/>
      <c r="AR302" s="244"/>
      <c r="AS302" s="198"/>
      <c r="AT302" s="198"/>
      <c r="AU302" s="198"/>
      <c r="AV302" s="198"/>
      <c r="AW302" s="198"/>
      <c r="AX302" s="198"/>
      <c r="AY302" s="198"/>
      <c r="AZ302" s="198"/>
      <c r="BA302" s="198"/>
      <c r="BB302" s="198"/>
      <c r="BC302" s="198"/>
      <c r="BD302" s="198"/>
      <c r="BE302" s="198"/>
      <c r="BF302" s="198"/>
      <c r="BG302" s="198"/>
      <c r="BH302" s="198"/>
      <c r="BI302" s="198"/>
      <c r="BJ302" s="198"/>
      <c r="BK302" s="198"/>
      <c r="BL302" s="198"/>
      <c r="BM302" s="198"/>
      <c r="BN302" s="198"/>
      <c r="BO302" s="198"/>
      <c r="BP302" s="198"/>
      <c r="BQ302" s="198"/>
      <c r="BR302" s="198"/>
      <c r="BS302" s="198"/>
      <c r="BT302" s="198"/>
      <c r="BU302" s="198"/>
    </row>
    <row r="303" spans="1:73" ht="15.75" customHeight="1" x14ac:dyDescent="0.25">
      <c r="A303" s="234"/>
      <c r="B303" s="235"/>
      <c r="C303" s="235"/>
      <c r="D303" s="235"/>
      <c r="E303" s="235"/>
      <c r="F303" s="235"/>
      <c r="G303" s="235"/>
      <c r="H303" s="235"/>
      <c r="I303" s="235"/>
      <c r="J303" s="235"/>
      <c r="K303" s="235"/>
      <c r="L303" s="236"/>
      <c r="M303" s="235"/>
      <c r="N303" s="235"/>
      <c r="O303" s="235"/>
      <c r="P303" s="235"/>
      <c r="Q303" s="235"/>
      <c r="R303" s="235"/>
      <c r="S303" s="235"/>
      <c r="T303" s="235"/>
      <c r="U303" s="235"/>
      <c r="V303" s="236"/>
      <c r="W303" s="235"/>
      <c r="X303" s="235"/>
      <c r="Y303" s="235"/>
      <c r="Z303" s="235"/>
      <c r="AA303" s="235"/>
      <c r="AB303" s="235"/>
      <c r="AC303" s="235"/>
      <c r="AD303" s="235"/>
      <c r="AE303" s="235"/>
      <c r="AF303" s="235"/>
      <c r="AG303" s="235"/>
      <c r="AH303" s="235"/>
      <c r="AI303" s="235"/>
      <c r="AJ303" s="235"/>
      <c r="AK303" s="235"/>
      <c r="AL303" s="235"/>
      <c r="AM303" s="235"/>
      <c r="AN303" s="235"/>
      <c r="AO303" s="205"/>
      <c r="AP303" s="198"/>
      <c r="AQ303" s="233"/>
      <c r="AR303" s="244"/>
      <c r="AS303" s="198"/>
      <c r="AT303" s="198"/>
      <c r="AU303" s="198"/>
      <c r="AV303" s="198"/>
      <c r="AW303" s="198"/>
      <c r="AX303" s="198"/>
      <c r="AY303" s="198"/>
      <c r="AZ303" s="198"/>
      <c r="BA303" s="198"/>
      <c r="BB303" s="198"/>
      <c r="BC303" s="198"/>
      <c r="BD303" s="198"/>
      <c r="BE303" s="198"/>
      <c r="BF303" s="198"/>
      <c r="BG303" s="198"/>
      <c r="BH303" s="198"/>
      <c r="BI303" s="198"/>
      <c r="BJ303" s="198"/>
      <c r="BK303" s="198"/>
      <c r="BL303" s="198"/>
      <c r="BM303" s="198"/>
      <c r="BN303" s="198"/>
      <c r="BO303" s="198"/>
      <c r="BP303" s="198"/>
      <c r="BQ303" s="198"/>
      <c r="BR303" s="198"/>
      <c r="BS303" s="198"/>
      <c r="BT303" s="198"/>
      <c r="BU303" s="198"/>
    </row>
    <row r="304" spans="1:73" ht="15.75" customHeight="1" x14ac:dyDescent="0.25">
      <c r="A304" s="234"/>
      <c r="B304" s="235"/>
      <c r="C304" s="235"/>
      <c r="D304" s="235"/>
      <c r="E304" s="235"/>
      <c r="F304" s="235"/>
      <c r="G304" s="235"/>
      <c r="H304" s="235"/>
      <c r="I304" s="235"/>
      <c r="J304" s="235"/>
      <c r="K304" s="235"/>
      <c r="L304" s="236"/>
      <c r="M304" s="235"/>
      <c r="N304" s="235"/>
      <c r="O304" s="235"/>
      <c r="P304" s="235"/>
      <c r="Q304" s="235"/>
      <c r="R304" s="235"/>
      <c r="S304" s="235"/>
      <c r="T304" s="235"/>
      <c r="U304" s="235"/>
      <c r="V304" s="236"/>
      <c r="W304" s="235"/>
      <c r="X304" s="235"/>
      <c r="Y304" s="235"/>
      <c r="Z304" s="235"/>
      <c r="AA304" s="235"/>
      <c r="AB304" s="235"/>
      <c r="AC304" s="235"/>
      <c r="AD304" s="235"/>
      <c r="AE304" s="235"/>
      <c r="AF304" s="235"/>
      <c r="AG304" s="235"/>
      <c r="AH304" s="235"/>
      <c r="AI304" s="235"/>
      <c r="AJ304" s="235"/>
      <c r="AK304" s="235"/>
      <c r="AL304" s="235"/>
      <c r="AM304" s="235"/>
      <c r="AN304" s="235"/>
      <c r="AO304" s="205"/>
      <c r="AP304" s="198"/>
      <c r="AQ304" s="233"/>
      <c r="AR304" s="244"/>
      <c r="AS304" s="198"/>
      <c r="AT304" s="198"/>
      <c r="AU304" s="198"/>
      <c r="AV304" s="198"/>
      <c r="AW304" s="198"/>
      <c r="AX304" s="198"/>
      <c r="AY304" s="198"/>
      <c r="AZ304" s="198"/>
      <c r="BA304" s="198"/>
      <c r="BB304" s="198"/>
      <c r="BC304" s="198"/>
      <c r="BD304" s="198"/>
      <c r="BE304" s="198"/>
      <c r="BF304" s="198"/>
      <c r="BG304" s="198"/>
      <c r="BH304" s="198"/>
      <c r="BI304" s="198"/>
      <c r="BJ304" s="198"/>
      <c r="BK304" s="198"/>
      <c r="BL304" s="198"/>
      <c r="BM304" s="198"/>
      <c r="BN304" s="198"/>
      <c r="BO304" s="198"/>
      <c r="BP304" s="198"/>
      <c r="BQ304" s="198"/>
      <c r="BR304" s="198"/>
      <c r="BS304" s="198"/>
      <c r="BT304" s="198"/>
      <c r="BU304" s="198"/>
    </row>
    <row r="305" spans="1:73" ht="15.75" customHeight="1" x14ac:dyDescent="0.25">
      <c r="A305" s="234"/>
      <c r="B305" s="235"/>
      <c r="C305" s="235"/>
      <c r="D305" s="235"/>
      <c r="E305" s="235"/>
      <c r="F305" s="235"/>
      <c r="G305" s="235"/>
      <c r="H305" s="235"/>
      <c r="I305" s="235"/>
      <c r="J305" s="235"/>
      <c r="K305" s="235"/>
      <c r="L305" s="236"/>
      <c r="M305" s="235"/>
      <c r="N305" s="235"/>
      <c r="O305" s="235"/>
      <c r="P305" s="235"/>
      <c r="Q305" s="235"/>
      <c r="R305" s="235"/>
      <c r="S305" s="235"/>
      <c r="T305" s="235"/>
      <c r="U305" s="235"/>
      <c r="V305" s="236"/>
      <c r="W305" s="235"/>
      <c r="X305" s="235"/>
      <c r="Y305" s="235"/>
      <c r="Z305" s="235"/>
      <c r="AA305" s="235"/>
      <c r="AB305" s="235"/>
      <c r="AC305" s="235"/>
      <c r="AD305" s="235"/>
      <c r="AE305" s="235"/>
      <c r="AF305" s="235"/>
      <c r="AG305" s="235"/>
      <c r="AH305" s="235"/>
      <c r="AI305" s="235"/>
      <c r="AJ305" s="235"/>
      <c r="AK305" s="235"/>
      <c r="AL305" s="235"/>
      <c r="AM305" s="235"/>
      <c r="AN305" s="235"/>
      <c r="AO305" s="205"/>
      <c r="AP305" s="198"/>
      <c r="AQ305" s="233"/>
      <c r="AR305" s="244"/>
      <c r="AS305" s="198"/>
      <c r="AT305" s="198"/>
      <c r="AU305" s="198"/>
      <c r="AV305" s="198"/>
      <c r="AW305" s="198"/>
      <c r="AX305" s="198"/>
      <c r="AY305" s="198"/>
      <c r="AZ305" s="198"/>
      <c r="BA305" s="198"/>
      <c r="BB305" s="198"/>
      <c r="BC305" s="198"/>
      <c r="BD305" s="198"/>
      <c r="BE305" s="198"/>
      <c r="BF305" s="198"/>
      <c r="BG305" s="198"/>
      <c r="BH305" s="198"/>
      <c r="BI305" s="198"/>
      <c r="BJ305" s="198"/>
      <c r="BK305" s="198"/>
      <c r="BL305" s="198"/>
      <c r="BM305" s="198"/>
      <c r="BN305" s="198"/>
      <c r="BO305" s="198"/>
      <c r="BP305" s="198"/>
      <c r="BQ305" s="198"/>
      <c r="BR305" s="198"/>
      <c r="BS305" s="198"/>
      <c r="BT305" s="198"/>
      <c r="BU305" s="198"/>
    </row>
    <row r="306" spans="1:73" ht="15.75" customHeight="1" x14ac:dyDescent="0.25">
      <c r="A306" s="234"/>
      <c r="B306" s="235"/>
      <c r="C306" s="235"/>
      <c r="D306" s="235"/>
      <c r="E306" s="235"/>
      <c r="F306" s="235"/>
      <c r="G306" s="235"/>
      <c r="H306" s="235"/>
      <c r="I306" s="235"/>
      <c r="J306" s="235"/>
      <c r="K306" s="235"/>
      <c r="L306" s="236"/>
      <c r="M306" s="235"/>
      <c r="N306" s="235"/>
      <c r="O306" s="235"/>
      <c r="P306" s="235"/>
      <c r="Q306" s="235"/>
      <c r="R306" s="235"/>
      <c r="S306" s="235"/>
      <c r="T306" s="235"/>
      <c r="U306" s="235"/>
      <c r="V306" s="236"/>
      <c r="W306" s="235"/>
      <c r="X306" s="235"/>
      <c r="Y306" s="235"/>
      <c r="Z306" s="235"/>
      <c r="AA306" s="235"/>
      <c r="AB306" s="235"/>
      <c r="AC306" s="235"/>
      <c r="AD306" s="235"/>
      <c r="AE306" s="235"/>
      <c r="AF306" s="235"/>
      <c r="AG306" s="235"/>
      <c r="AH306" s="235"/>
      <c r="AI306" s="235"/>
      <c r="AJ306" s="235"/>
      <c r="AK306" s="235"/>
      <c r="AL306" s="235"/>
      <c r="AM306" s="235"/>
      <c r="AN306" s="235"/>
      <c r="AO306" s="205"/>
      <c r="AP306" s="198"/>
      <c r="AQ306" s="233"/>
      <c r="AR306" s="244"/>
      <c r="AS306" s="198"/>
      <c r="AT306" s="198"/>
      <c r="AU306" s="198"/>
      <c r="AV306" s="198"/>
      <c r="AW306" s="198"/>
      <c r="AX306" s="198"/>
      <c r="AY306" s="198"/>
      <c r="AZ306" s="198"/>
      <c r="BA306" s="198"/>
      <c r="BB306" s="198"/>
      <c r="BC306" s="198"/>
      <c r="BD306" s="198"/>
      <c r="BE306" s="198"/>
      <c r="BF306" s="198"/>
      <c r="BG306" s="198"/>
      <c r="BH306" s="198"/>
      <c r="BI306" s="198"/>
      <c r="BJ306" s="198"/>
      <c r="BK306" s="198"/>
      <c r="BL306" s="198"/>
      <c r="BM306" s="198"/>
      <c r="BN306" s="198"/>
      <c r="BO306" s="198"/>
      <c r="BP306" s="198"/>
      <c r="BQ306" s="198"/>
      <c r="BR306" s="198"/>
      <c r="BS306" s="198"/>
      <c r="BT306" s="198"/>
      <c r="BU306" s="198"/>
    </row>
    <row r="307" spans="1:73" ht="15.75" customHeight="1" x14ac:dyDescent="0.25">
      <c r="A307" s="234"/>
      <c r="B307" s="235"/>
      <c r="C307" s="235"/>
      <c r="D307" s="235"/>
      <c r="E307" s="235"/>
      <c r="F307" s="235"/>
      <c r="G307" s="235"/>
      <c r="H307" s="235"/>
      <c r="I307" s="235"/>
      <c r="J307" s="235"/>
      <c r="K307" s="235"/>
      <c r="L307" s="236"/>
      <c r="M307" s="235"/>
      <c r="N307" s="235"/>
      <c r="O307" s="235"/>
      <c r="P307" s="235"/>
      <c r="Q307" s="235"/>
      <c r="R307" s="235"/>
      <c r="S307" s="235"/>
      <c r="T307" s="235"/>
      <c r="U307" s="235"/>
      <c r="V307" s="236"/>
      <c r="W307" s="235"/>
      <c r="X307" s="235"/>
      <c r="Y307" s="235"/>
      <c r="Z307" s="235"/>
      <c r="AA307" s="235"/>
      <c r="AB307" s="235"/>
      <c r="AC307" s="235"/>
      <c r="AD307" s="235"/>
      <c r="AE307" s="235"/>
      <c r="AF307" s="235"/>
      <c r="AG307" s="235"/>
      <c r="AH307" s="235"/>
      <c r="AI307" s="235"/>
      <c r="AJ307" s="235"/>
      <c r="AK307" s="235"/>
      <c r="AL307" s="235"/>
      <c r="AM307" s="235"/>
      <c r="AN307" s="235"/>
      <c r="AO307" s="205"/>
      <c r="AP307" s="198"/>
      <c r="AQ307" s="233"/>
      <c r="AR307" s="244"/>
      <c r="AS307" s="198"/>
      <c r="AT307" s="198"/>
      <c r="AU307" s="198"/>
      <c r="AV307" s="198"/>
      <c r="AW307" s="198"/>
      <c r="AX307" s="198"/>
      <c r="AY307" s="198"/>
      <c r="AZ307" s="198"/>
      <c r="BA307" s="198"/>
      <c r="BB307" s="198"/>
      <c r="BC307" s="198"/>
      <c r="BD307" s="198"/>
      <c r="BE307" s="198"/>
      <c r="BF307" s="198"/>
      <c r="BG307" s="198"/>
      <c r="BH307" s="198"/>
      <c r="BI307" s="198"/>
      <c r="BJ307" s="198"/>
      <c r="BK307" s="198"/>
      <c r="BL307" s="198"/>
      <c r="BM307" s="198"/>
      <c r="BN307" s="198"/>
      <c r="BO307" s="198"/>
      <c r="BP307" s="198"/>
      <c r="BQ307" s="198"/>
      <c r="BR307" s="198"/>
      <c r="BS307" s="198"/>
      <c r="BT307" s="198"/>
      <c r="BU307" s="198"/>
    </row>
    <row r="308" spans="1:73" ht="15.75" customHeight="1" x14ac:dyDescent="0.25">
      <c r="A308" s="234"/>
      <c r="B308" s="235"/>
      <c r="C308" s="235"/>
      <c r="D308" s="235"/>
      <c r="E308" s="235"/>
      <c r="F308" s="235"/>
      <c r="G308" s="235"/>
      <c r="H308" s="235"/>
      <c r="I308" s="235"/>
      <c r="J308" s="235"/>
      <c r="K308" s="235"/>
      <c r="L308" s="236"/>
      <c r="M308" s="235"/>
      <c r="N308" s="235"/>
      <c r="O308" s="235"/>
      <c r="P308" s="235"/>
      <c r="Q308" s="235"/>
      <c r="R308" s="235"/>
      <c r="S308" s="235"/>
      <c r="T308" s="235"/>
      <c r="U308" s="235"/>
      <c r="V308" s="236"/>
      <c r="W308" s="235"/>
      <c r="X308" s="235"/>
      <c r="Y308" s="235"/>
      <c r="Z308" s="235"/>
      <c r="AA308" s="235"/>
      <c r="AB308" s="235"/>
      <c r="AC308" s="235"/>
      <c r="AD308" s="235"/>
      <c r="AE308" s="235"/>
      <c r="AF308" s="235"/>
      <c r="AG308" s="235"/>
      <c r="AH308" s="235"/>
      <c r="AI308" s="235"/>
      <c r="AJ308" s="235"/>
      <c r="AK308" s="235"/>
      <c r="AL308" s="235"/>
      <c r="AM308" s="235"/>
      <c r="AN308" s="235"/>
      <c r="AO308" s="205"/>
      <c r="AP308" s="198"/>
      <c r="AQ308" s="233"/>
      <c r="AR308" s="244"/>
      <c r="AS308" s="198"/>
      <c r="AT308" s="198"/>
      <c r="AU308" s="198"/>
      <c r="AV308" s="198"/>
      <c r="AW308" s="198"/>
      <c r="AX308" s="198"/>
      <c r="AY308" s="198"/>
      <c r="AZ308" s="198"/>
      <c r="BA308" s="198"/>
      <c r="BB308" s="198"/>
      <c r="BC308" s="198"/>
      <c r="BD308" s="198"/>
      <c r="BE308" s="198"/>
      <c r="BF308" s="198"/>
      <c r="BG308" s="198"/>
      <c r="BH308" s="198"/>
      <c r="BI308" s="198"/>
      <c r="BJ308" s="198"/>
      <c r="BK308" s="198"/>
      <c r="BL308" s="198"/>
      <c r="BM308" s="198"/>
      <c r="BN308" s="198"/>
      <c r="BO308" s="198"/>
      <c r="BP308" s="198"/>
      <c r="BQ308" s="198"/>
      <c r="BR308" s="198"/>
      <c r="BS308" s="198"/>
      <c r="BT308" s="198"/>
      <c r="BU308" s="198"/>
    </row>
    <row r="309" spans="1:73" ht="15.75" customHeight="1" x14ac:dyDescent="0.25">
      <c r="A309" s="234"/>
      <c r="B309" s="235"/>
      <c r="C309" s="235"/>
      <c r="D309" s="235"/>
      <c r="E309" s="235"/>
      <c r="F309" s="235"/>
      <c r="G309" s="235"/>
      <c r="H309" s="235"/>
      <c r="I309" s="235"/>
      <c r="J309" s="235"/>
      <c r="K309" s="235"/>
      <c r="L309" s="236"/>
      <c r="M309" s="235"/>
      <c r="N309" s="235"/>
      <c r="O309" s="235"/>
      <c r="P309" s="235"/>
      <c r="Q309" s="235"/>
      <c r="R309" s="235"/>
      <c r="S309" s="235"/>
      <c r="T309" s="235"/>
      <c r="U309" s="235"/>
      <c r="V309" s="236"/>
      <c r="W309" s="235"/>
      <c r="X309" s="235"/>
      <c r="Y309" s="235"/>
      <c r="Z309" s="235"/>
      <c r="AA309" s="235"/>
      <c r="AB309" s="235"/>
      <c r="AC309" s="235"/>
      <c r="AD309" s="235"/>
      <c r="AE309" s="235"/>
      <c r="AF309" s="235"/>
      <c r="AG309" s="235"/>
      <c r="AH309" s="235"/>
      <c r="AI309" s="235"/>
      <c r="AJ309" s="235"/>
      <c r="AK309" s="235"/>
      <c r="AL309" s="235"/>
      <c r="AM309" s="235"/>
      <c r="AN309" s="235"/>
      <c r="AO309" s="205"/>
      <c r="AP309" s="198"/>
      <c r="AQ309" s="233"/>
      <c r="AR309" s="244"/>
      <c r="AS309" s="198"/>
      <c r="AT309" s="198"/>
      <c r="AU309" s="198"/>
      <c r="AV309" s="198"/>
      <c r="AW309" s="198"/>
      <c r="AX309" s="198"/>
      <c r="AY309" s="198"/>
      <c r="AZ309" s="198"/>
      <c r="BA309" s="198"/>
      <c r="BB309" s="198"/>
      <c r="BC309" s="198"/>
      <c r="BD309" s="198"/>
      <c r="BE309" s="198"/>
      <c r="BF309" s="198"/>
      <c r="BG309" s="198"/>
      <c r="BH309" s="198"/>
      <c r="BI309" s="198"/>
      <c r="BJ309" s="198"/>
      <c r="BK309" s="198"/>
      <c r="BL309" s="198"/>
      <c r="BM309" s="198"/>
      <c r="BN309" s="198"/>
      <c r="BO309" s="198"/>
      <c r="BP309" s="198"/>
      <c r="BQ309" s="198"/>
      <c r="BR309" s="198"/>
      <c r="BS309" s="198"/>
      <c r="BT309" s="198"/>
      <c r="BU309" s="198"/>
    </row>
    <row r="310" spans="1:73" ht="15.75" customHeight="1" x14ac:dyDescent="0.25">
      <c r="A310" s="234"/>
      <c r="B310" s="235"/>
      <c r="C310" s="235"/>
      <c r="D310" s="235"/>
      <c r="E310" s="235"/>
      <c r="F310" s="235"/>
      <c r="G310" s="235"/>
      <c r="H310" s="235"/>
      <c r="I310" s="235"/>
      <c r="J310" s="235"/>
      <c r="K310" s="235"/>
      <c r="L310" s="236"/>
      <c r="M310" s="235"/>
      <c r="N310" s="235"/>
      <c r="O310" s="235"/>
      <c r="P310" s="235"/>
      <c r="Q310" s="235"/>
      <c r="R310" s="235"/>
      <c r="S310" s="235"/>
      <c r="T310" s="235"/>
      <c r="U310" s="235"/>
      <c r="V310" s="236"/>
      <c r="W310" s="235"/>
      <c r="X310" s="235"/>
      <c r="Y310" s="235"/>
      <c r="Z310" s="235"/>
      <c r="AA310" s="235"/>
      <c r="AB310" s="235"/>
      <c r="AC310" s="235"/>
      <c r="AD310" s="235"/>
      <c r="AE310" s="235"/>
      <c r="AF310" s="235"/>
      <c r="AG310" s="235"/>
      <c r="AH310" s="235"/>
      <c r="AI310" s="235"/>
      <c r="AJ310" s="235"/>
      <c r="AK310" s="235"/>
      <c r="AL310" s="235"/>
      <c r="AM310" s="235"/>
      <c r="AN310" s="235"/>
      <c r="AO310" s="205"/>
      <c r="AP310" s="198"/>
      <c r="AQ310" s="233"/>
      <c r="AR310" s="244"/>
      <c r="AS310" s="198"/>
      <c r="AT310" s="198"/>
      <c r="AU310" s="198"/>
      <c r="AV310" s="198"/>
      <c r="AW310" s="198"/>
      <c r="AX310" s="198"/>
      <c r="AY310" s="198"/>
      <c r="AZ310" s="198"/>
      <c r="BA310" s="198"/>
      <c r="BB310" s="198"/>
      <c r="BC310" s="198"/>
      <c r="BD310" s="198"/>
      <c r="BE310" s="198"/>
      <c r="BF310" s="198"/>
      <c r="BG310" s="198"/>
      <c r="BH310" s="198"/>
      <c r="BI310" s="198"/>
      <c r="BJ310" s="198"/>
      <c r="BK310" s="198"/>
      <c r="BL310" s="198"/>
      <c r="BM310" s="198"/>
      <c r="BN310" s="198"/>
      <c r="BO310" s="198"/>
      <c r="BP310" s="198"/>
      <c r="BQ310" s="198"/>
      <c r="BR310" s="198"/>
      <c r="BS310" s="198"/>
      <c r="BT310" s="198"/>
      <c r="BU310" s="198"/>
    </row>
    <row r="311" spans="1:73" ht="15.75" customHeight="1" x14ac:dyDescent="0.25">
      <c r="A311" s="234"/>
      <c r="B311" s="235"/>
      <c r="C311" s="235"/>
      <c r="D311" s="235"/>
      <c r="E311" s="235"/>
      <c r="F311" s="235"/>
      <c r="G311" s="235"/>
      <c r="H311" s="235"/>
      <c r="I311" s="235"/>
      <c r="J311" s="235"/>
      <c r="K311" s="235"/>
      <c r="L311" s="236"/>
      <c r="M311" s="235"/>
      <c r="N311" s="235"/>
      <c r="O311" s="235"/>
      <c r="P311" s="235"/>
      <c r="Q311" s="235"/>
      <c r="R311" s="235"/>
      <c r="S311" s="235"/>
      <c r="T311" s="235"/>
      <c r="U311" s="235"/>
      <c r="V311" s="236"/>
      <c r="W311" s="235"/>
      <c r="X311" s="235"/>
      <c r="Y311" s="235"/>
      <c r="Z311" s="235"/>
      <c r="AA311" s="235"/>
      <c r="AB311" s="235"/>
      <c r="AC311" s="235"/>
      <c r="AD311" s="235"/>
      <c r="AE311" s="235"/>
      <c r="AF311" s="235"/>
      <c r="AG311" s="235"/>
      <c r="AH311" s="235"/>
      <c r="AI311" s="235"/>
      <c r="AJ311" s="235"/>
      <c r="AK311" s="235"/>
      <c r="AL311" s="235"/>
      <c r="AM311" s="235"/>
      <c r="AN311" s="235"/>
      <c r="AO311" s="205"/>
      <c r="AP311" s="198"/>
      <c r="AQ311" s="233"/>
      <c r="AR311" s="244"/>
      <c r="AS311" s="198"/>
      <c r="AT311" s="198"/>
      <c r="AU311" s="198"/>
      <c r="AV311" s="198"/>
      <c r="AW311" s="198"/>
      <c r="AX311" s="198"/>
      <c r="AY311" s="198"/>
      <c r="AZ311" s="198"/>
      <c r="BA311" s="198"/>
      <c r="BB311" s="198"/>
      <c r="BC311" s="198"/>
      <c r="BD311" s="198"/>
      <c r="BE311" s="198"/>
      <c r="BF311" s="198"/>
      <c r="BG311" s="198"/>
      <c r="BH311" s="198"/>
      <c r="BI311" s="198"/>
      <c r="BJ311" s="198"/>
      <c r="BK311" s="198"/>
      <c r="BL311" s="198"/>
      <c r="BM311" s="198"/>
      <c r="BN311" s="198"/>
      <c r="BO311" s="198"/>
      <c r="BP311" s="198"/>
      <c r="BQ311" s="198"/>
      <c r="BR311" s="198"/>
      <c r="BS311" s="198"/>
      <c r="BT311" s="198"/>
      <c r="BU311" s="198"/>
    </row>
    <row r="312" spans="1:73" ht="15.75" customHeight="1" x14ac:dyDescent="0.25">
      <c r="A312" s="234"/>
      <c r="B312" s="235"/>
      <c r="C312" s="235"/>
      <c r="D312" s="235"/>
      <c r="E312" s="235"/>
      <c r="F312" s="235"/>
      <c r="G312" s="235"/>
      <c r="H312" s="235"/>
      <c r="I312" s="235"/>
      <c r="J312" s="235"/>
      <c r="K312" s="235"/>
      <c r="L312" s="236"/>
      <c r="M312" s="235"/>
      <c r="N312" s="235"/>
      <c r="O312" s="235"/>
      <c r="P312" s="235"/>
      <c r="Q312" s="235"/>
      <c r="R312" s="235"/>
      <c r="S312" s="235"/>
      <c r="T312" s="235"/>
      <c r="U312" s="235"/>
      <c r="V312" s="236"/>
      <c r="W312" s="235"/>
      <c r="X312" s="235"/>
      <c r="Y312" s="235"/>
      <c r="Z312" s="235"/>
      <c r="AA312" s="235"/>
      <c r="AB312" s="235"/>
      <c r="AC312" s="235"/>
      <c r="AD312" s="235"/>
      <c r="AE312" s="235"/>
      <c r="AF312" s="235"/>
      <c r="AG312" s="235"/>
      <c r="AH312" s="235"/>
      <c r="AI312" s="235"/>
      <c r="AJ312" s="235"/>
      <c r="AK312" s="235"/>
      <c r="AL312" s="235"/>
      <c r="AM312" s="235"/>
      <c r="AN312" s="235"/>
      <c r="AO312" s="205"/>
      <c r="AP312" s="198"/>
      <c r="AQ312" s="233"/>
      <c r="AR312" s="244"/>
      <c r="AS312" s="198"/>
      <c r="AT312" s="198"/>
      <c r="AU312" s="198"/>
      <c r="AV312" s="198"/>
      <c r="AW312" s="198"/>
      <c r="AX312" s="198"/>
      <c r="AY312" s="198"/>
      <c r="AZ312" s="198"/>
      <c r="BA312" s="198"/>
      <c r="BB312" s="198"/>
      <c r="BC312" s="198"/>
      <c r="BD312" s="198"/>
      <c r="BE312" s="198"/>
      <c r="BF312" s="198"/>
      <c r="BG312" s="198"/>
      <c r="BH312" s="198"/>
      <c r="BI312" s="198"/>
      <c r="BJ312" s="198"/>
      <c r="BK312" s="198"/>
      <c r="BL312" s="198"/>
      <c r="BM312" s="198"/>
      <c r="BN312" s="198"/>
      <c r="BO312" s="198"/>
      <c r="BP312" s="198"/>
      <c r="BQ312" s="198"/>
      <c r="BR312" s="198"/>
      <c r="BS312" s="198"/>
      <c r="BT312" s="198"/>
      <c r="BU312" s="198"/>
    </row>
    <row r="313" spans="1:73" ht="15.75" customHeight="1" x14ac:dyDescent="0.25">
      <c r="A313" s="234"/>
      <c r="B313" s="235"/>
      <c r="C313" s="235"/>
      <c r="D313" s="235"/>
      <c r="E313" s="235"/>
      <c r="F313" s="235"/>
      <c r="G313" s="235"/>
      <c r="H313" s="235"/>
      <c r="I313" s="235"/>
      <c r="J313" s="235"/>
      <c r="K313" s="235"/>
      <c r="L313" s="236"/>
      <c r="M313" s="235"/>
      <c r="N313" s="235"/>
      <c r="O313" s="235"/>
      <c r="P313" s="235"/>
      <c r="Q313" s="235"/>
      <c r="R313" s="235"/>
      <c r="S313" s="235"/>
      <c r="T313" s="235"/>
      <c r="U313" s="235"/>
      <c r="V313" s="236"/>
      <c r="W313" s="235"/>
      <c r="X313" s="235"/>
      <c r="Y313" s="235"/>
      <c r="Z313" s="235"/>
      <c r="AA313" s="235"/>
      <c r="AB313" s="235"/>
      <c r="AC313" s="235"/>
      <c r="AD313" s="235"/>
      <c r="AE313" s="235"/>
      <c r="AF313" s="235"/>
      <c r="AG313" s="235"/>
      <c r="AH313" s="235"/>
      <c r="AI313" s="235"/>
      <c r="AJ313" s="235"/>
      <c r="AK313" s="235"/>
      <c r="AL313" s="235"/>
      <c r="AM313" s="235"/>
      <c r="AN313" s="235"/>
      <c r="AO313" s="205"/>
      <c r="AP313" s="198"/>
      <c r="AQ313" s="233"/>
      <c r="AR313" s="244"/>
      <c r="AS313" s="198"/>
      <c r="AT313" s="198"/>
      <c r="AU313" s="198"/>
      <c r="AV313" s="198"/>
      <c r="AW313" s="198"/>
      <c r="AX313" s="198"/>
      <c r="AY313" s="198"/>
      <c r="AZ313" s="198"/>
      <c r="BA313" s="198"/>
      <c r="BB313" s="198"/>
      <c r="BC313" s="198"/>
      <c r="BD313" s="198"/>
      <c r="BE313" s="198"/>
      <c r="BF313" s="198"/>
      <c r="BG313" s="198"/>
      <c r="BH313" s="198"/>
      <c r="BI313" s="198"/>
      <c r="BJ313" s="198"/>
      <c r="BK313" s="198"/>
      <c r="BL313" s="198"/>
      <c r="BM313" s="198"/>
      <c r="BN313" s="198"/>
      <c r="BO313" s="198"/>
      <c r="BP313" s="198"/>
      <c r="BQ313" s="198"/>
      <c r="BR313" s="198"/>
      <c r="BS313" s="198"/>
      <c r="BT313" s="198"/>
      <c r="BU313" s="198"/>
    </row>
    <row r="314" spans="1:73" ht="15.75" customHeight="1" x14ac:dyDescent="0.25">
      <c r="A314" s="234"/>
      <c r="B314" s="235"/>
      <c r="C314" s="235"/>
      <c r="D314" s="235"/>
      <c r="E314" s="235"/>
      <c r="F314" s="235"/>
      <c r="G314" s="235"/>
      <c r="H314" s="235"/>
      <c r="I314" s="235"/>
      <c r="J314" s="235"/>
      <c r="K314" s="235"/>
      <c r="L314" s="236"/>
      <c r="M314" s="235"/>
      <c r="N314" s="235"/>
      <c r="O314" s="235"/>
      <c r="P314" s="235"/>
      <c r="Q314" s="235"/>
      <c r="R314" s="235"/>
      <c r="S314" s="235"/>
      <c r="T314" s="235"/>
      <c r="U314" s="235"/>
      <c r="V314" s="236"/>
      <c r="W314" s="235"/>
      <c r="X314" s="235"/>
      <c r="Y314" s="235"/>
      <c r="Z314" s="235"/>
      <c r="AA314" s="235"/>
      <c r="AB314" s="235"/>
      <c r="AC314" s="235"/>
      <c r="AD314" s="235"/>
      <c r="AE314" s="235"/>
      <c r="AF314" s="235"/>
      <c r="AG314" s="235"/>
      <c r="AH314" s="235"/>
      <c r="AI314" s="235"/>
      <c r="AJ314" s="235"/>
      <c r="AK314" s="235"/>
      <c r="AL314" s="235"/>
      <c r="AM314" s="235"/>
      <c r="AN314" s="235"/>
      <c r="AO314" s="205"/>
      <c r="AP314" s="198"/>
      <c r="AQ314" s="233"/>
      <c r="AR314" s="244"/>
      <c r="AS314" s="198"/>
      <c r="AT314" s="198"/>
      <c r="AU314" s="198"/>
      <c r="AV314" s="198"/>
      <c r="AW314" s="198"/>
      <c r="AX314" s="198"/>
      <c r="AY314" s="198"/>
      <c r="AZ314" s="198"/>
      <c r="BA314" s="198"/>
      <c r="BB314" s="198"/>
      <c r="BC314" s="198"/>
      <c r="BD314" s="198"/>
      <c r="BE314" s="198"/>
      <c r="BF314" s="198"/>
      <c r="BG314" s="198"/>
      <c r="BH314" s="198"/>
      <c r="BI314" s="198"/>
      <c r="BJ314" s="198"/>
      <c r="BK314" s="198"/>
      <c r="BL314" s="198"/>
      <c r="BM314" s="198"/>
      <c r="BN314" s="198"/>
      <c r="BO314" s="198"/>
      <c r="BP314" s="198"/>
      <c r="BQ314" s="198"/>
      <c r="BR314" s="198"/>
      <c r="BS314" s="198"/>
      <c r="BT314" s="198"/>
      <c r="BU314" s="198"/>
    </row>
    <row r="315" spans="1:73" ht="15.75" customHeight="1" x14ac:dyDescent="0.25">
      <c r="A315" s="234"/>
      <c r="B315" s="235"/>
      <c r="C315" s="235"/>
      <c r="D315" s="235"/>
      <c r="E315" s="235"/>
      <c r="F315" s="235"/>
      <c r="G315" s="235"/>
      <c r="H315" s="235"/>
      <c r="I315" s="235"/>
      <c r="J315" s="235"/>
      <c r="K315" s="235"/>
      <c r="L315" s="236"/>
      <c r="M315" s="235"/>
      <c r="N315" s="235"/>
      <c r="O315" s="235"/>
      <c r="P315" s="235"/>
      <c r="Q315" s="235"/>
      <c r="R315" s="235"/>
      <c r="S315" s="235"/>
      <c r="T315" s="235"/>
      <c r="U315" s="235"/>
      <c r="V315" s="236"/>
      <c r="W315" s="235"/>
      <c r="X315" s="235"/>
      <c r="Y315" s="235"/>
      <c r="Z315" s="235"/>
      <c r="AA315" s="235"/>
      <c r="AB315" s="235"/>
      <c r="AC315" s="235"/>
      <c r="AD315" s="235"/>
      <c r="AE315" s="235"/>
      <c r="AF315" s="235"/>
      <c r="AG315" s="235"/>
      <c r="AH315" s="235"/>
      <c r="AI315" s="235"/>
      <c r="AJ315" s="235"/>
      <c r="AK315" s="235"/>
      <c r="AL315" s="235"/>
      <c r="AM315" s="235"/>
      <c r="AN315" s="235"/>
      <c r="AO315" s="205"/>
      <c r="AP315" s="198"/>
      <c r="AQ315" s="233"/>
      <c r="AR315" s="244"/>
      <c r="AS315" s="198"/>
      <c r="AT315" s="198"/>
      <c r="AU315" s="198"/>
      <c r="AV315" s="198"/>
      <c r="AW315" s="198"/>
      <c r="AX315" s="198"/>
      <c r="AY315" s="198"/>
      <c r="AZ315" s="198"/>
      <c r="BA315" s="198"/>
      <c r="BB315" s="198"/>
      <c r="BC315" s="198"/>
      <c r="BD315" s="198"/>
      <c r="BE315" s="198"/>
      <c r="BF315" s="198"/>
      <c r="BG315" s="198"/>
      <c r="BH315" s="198"/>
      <c r="BI315" s="198"/>
      <c r="BJ315" s="198"/>
      <c r="BK315" s="198"/>
      <c r="BL315" s="198"/>
      <c r="BM315" s="198"/>
      <c r="BN315" s="198"/>
      <c r="BO315" s="198"/>
      <c r="BP315" s="198"/>
      <c r="BQ315" s="198"/>
      <c r="BR315" s="198"/>
      <c r="BS315" s="198"/>
      <c r="BT315" s="198"/>
      <c r="BU315" s="198"/>
    </row>
    <row r="316" spans="1:73" ht="15.75" customHeight="1" x14ac:dyDescent="0.25">
      <c r="A316" s="234"/>
      <c r="B316" s="235"/>
      <c r="C316" s="235"/>
      <c r="D316" s="235"/>
      <c r="E316" s="235"/>
      <c r="F316" s="235"/>
      <c r="G316" s="235"/>
      <c r="H316" s="235"/>
      <c r="I316" s="235"/>
      <c r="J316" s="235"/>
      <c r="K316" s="235"/>
      <c r="L316" s="236"/>
      <c r="M316" s="235"/>
      <c r="N316" s="235"/>
      <c r="O316" s="235"/>
      <c r="P316" s="235"/>
      <c r="Q316" s="235"/>
      <c r="R316" s="235"/>
      <c r="S316" s="235"/>
      <c r="T316" s="235"/>
      <c r="U316" s="235"/>
      <c r="V316" s="236"/>
      <c r="W316" s="235"/>
      <c r="X316" s="235"/>
      <c r="Y316" s="235"/>
      <c r="Z316" s="235"/>
      <c r="AA316" s="235"/>
      <c r="AB316" s="235"/>
      <c r="AC316" s="235"/>
      <c r="AD316" s="235"/>
      <c r="AE316" s="235"/>
      <c r="AF316" s="235"/>
      <c r="AG316" s="235"/>
      <c r="AH316" s="235"/>
      <c r="AI316" s="235"/>
      <c r="AJ316" s="235"/>
      <c r="AK316" s="235"/>
      <c r="AL316" s="235"/>
      <c r="AM316" s="235"/>
      <c r="AN316" s="235"/>
      <c r="AO316" s="205"/>
      <c r="AP316" s="198"/>
      <c r="AQ316" s="233"/>
      <c r="AR316" s="244"/>
      <c r="AS316" s="198"/>
      <c r="AT316" s="198"/>
      <c r="AU316" s="198"/>
      <c r="AV316" s="198"/>
      <c r="AW316" s="198"/>
      <c r="AX316" s="198"/>
      <c r="AY316" s="198"/>
      <c r="AZ316" s="198"/>
      <c r="BA316" s="198"/>
      <c r="BB316" s="198"/>
      <c r="BC316" s="198"/>
      <c r="BD316" s="198"/>
      <c r="BE316" s="198"/>
      <c r="BF316" s="198"/>
      <c r="BG316" s="198"/>
      <c r="BH316" s="198"/>
      <c r="BI316" s="198"/>
      <c r="BJ316" s="198"/>
      <c r="BK316" s="198"/>
      <c r="BL316" s="198"/>
      <c r="BM316" s="198"/>
      <c r="BN316" s="198"/>
      <c r="BO316" s="198"/>
      <c r="BP316" s="198"/>
      <c r="BQ316" s="198"/>
      <c r="BR316" s="198"/>
      <c r="BS316" s="198"/>
      <c r="BT316" s="198"/>
      <c r="BU316" s="198"/>
    </row>
    <row r="317" spans="1:73" ht="15.75" customHeight="1" x14ac:dyDescent="0.25">
      <c r="A317" s="234"/>
      <c r="B317" s="235"/>
      <c r="C317" s="235"/>
      <c r="D317" s="235"/>
      <c r="E317" s="235"/>
      <c r="F317" s="235"/>
      <c r="G317" s="235"/>
      <c r="H317" s="235"/>
      <c r="I317" s="235"/>
      <c r="J317" s="235"/>
      <c r="K317" s="235"/>
      <c r="L317" s="236"/>
      <c r="M317" s="235"/>
      <c r="N317" s="235"/>
      <c r="O317" s="235"/>
      <c r="P317" s="235"/>
      <c r="Q317" s="235"/>
      <c r="R317" s="235"/>
      <c r="S317" s="235"/>
      <c r="T317" s="235"/>
      <c r="U317" s="235"/>
      <c r="V317" s="236"/>
      <c r="W317" s="235"/>
      <c r="X317" s="235"/>
      <c r="Y317" s="235"/>
      <c r="Z317" s="235"/>
      <c r="AA317" s="235"/>
      <c r="AB317" s="235"/>
      <c r="AC317" s="235"/>
      <c r="AD317" s="235"/>
      <c r="AE317" s="235"/>
      <c r="AF317" s="235"/>
      <c r="AG317" s="235"/>
      <c r="AH317" s="235"/>
      <c r="AI317" s="235"/>
      <c r="AJ317" s="235"/>
      <c r="AK317" s="235"/>
      <c r="AL317" s="235"/>
      <c r="AM317" s="235"/>
      <c r="AN317" s="235"/>
      <c r="AO317" s="205"/>
      <c r="AP317" s="198"/>
      <c r="AQ317" s="233"/>
      <c r="AR317" s="244"/>
      <c r="AS317" s="198"/>
      <c r="AT317" s="198"/>
      <c r="AU317" s="198"/>
      <c r="AV317" s="198"/>
      <c r="AW317" s="198"/>
      <c r="AX317" s="198"/>
      <c r="AY317" s="198"/>
      <c r="AZ317" s="198"/>
      <c r="BA317" s="198"/>
      <c r="BB317" s="198"/>
      <c r="BC317" s="198"/>
      <c r="BD317" s="198"/>
      <c r="BE317" s="198"/>
      <c r="BF317" s="198"/>
      <c r="BG317" s="198"/>
      <c r="BH317" s="198"/>
      <c r="BI317" s="198"/>
      <c r="BJ317" s="198"/>
      <c r="BK317" s="198"/>
      <c r="BL317" s="198"/>
      <c r="BM317" s="198"/>
      <c r="BN317" s="198"/>
      <c r="BO317" s="198"/>
      <c r="BP317" s="198"/>
      <c r="BQ317" s="198"/>
      <c r="BR317" s="198"/>
      <c r="BS317" s="198"/>
      <c r="BT317" s="198"/>
      <c r="BU317" s="198"/>
    </row>
    <row r="318" spans="1:73" ht="15.75" customHeight="1" x14ac:dyDescent="0.25">
      <c r="A318" s="234"/>
      <c r="B318" s="235"/>
      <c r="C318" s="235"/>
      <c r="D318" s="235"/>
      <c r="E318" s="235"/>
      <c r="F318" s="235"/>
      <c r="G318" s="235"/>
      <c r="H318" s="235"/>
      <c r="I318" s="235"/>
      <c r="J318" s="235"/>
      <c r="K318" s="235"/>
      <c r="L318" s="236"/>
      <c r="M318" s="235"/>
      <c r="N318" s="235"/>
      <c r="O318" s="235"/>
      <c r="P318" s="235"/>
      <c r="Q318" s="235"/>
      <c r="R318" s="235"/>
      <c r="S318" s="235"/>
      <c r="T318" s="235"/>
      <c r="U318" s="235"/>
      <c r="V318" s="236"/>
      <c r="W318" s="235"/>
      <c r="X318" s="235"/>
      <c r="Y318" s="235"/>
      <c r="Z318" s="235"/>
      <c r="AA318" s="235"/>
      <c r="AB318" s="235"/>
      <c r="AC318" s="235"/>
      <c r="AD318" s="235"/>
      <c r="AE318" s="235"/>
      <c r="AF318" s="235"/>
      <c r="AG318" s="235"/>
      <c r="AH318" s="235"/>
      <c r="AI318" s="235"/>
      <c r="AJ318" s="235"/>
      <c r="AK318" s="235"/>
      <c r="AL318" s="235"/>
      <c r="AM318" s="235"/>
      <c r="AN318" s="235"/>
      <c r="AO318" s="205"/>
      <c r="AP318" s="198"/>
      <c r="AQ318" s="233"/>
      <c r="AR318" s="244"/>
      <c r="AS318" s="198"/>
      <c r="AT318" s="198"/>
      <c r="AU318" s="198"/>
      <c r="AV318" s="198"/>
      <c r="AW318" s="198"/>
      <c r="AX318" s="198"/>
      <c r="AY318" s="198"/>
      <c r="AZ318" s="198"/>
      <c r="BA318" s="198"/>
      <c r="BB318" s="198"/>
      <c r="BC318" s="198"/>
      <c r="BD318" s="198"/>
      <c r="BE318" s="198"/>
      <c r="BF318" s="198"/>
      <c r="BG318" s="198"/>
      <c r="BH318" s="198"/>
      <c r="BI318" s="198"/>
      <c r="BJ318" s="198"/>
      <c r="BK318" s="198"/>
      <c r="BL318" s="198"/>
      <c r="BM318" s="198"/>
      <c r="BN318" s="198"/>
      <c r="BO318" s="198"/>
      <c r="BP318" s="198"/>
      <c r="BQ318" s="198"/>
      <c r="BR318" s="198"/>
      <c r="BS318" s="198"/>
      <c r="BT318" s="198"/>
      <c r="BU318" s="198"/>
    </row>
    <row r="319" spans="1:73" ht="15.75" customHeight="1" x14ac:dyDescent="0.25">
      <c r="A319" s="234"/>
      <c r="B319" s="235"/>
      <c r="C319" s="235"/>
      <c r="D319" s="235"/>
      <c r="E319" s="235"/>
      <c r="F319" s="235"/>
      <c r="G319" s="235"/>
      <c r="H319" s="235"/>
      <c r="I319" s="235"/>
      <c r="J319" s="235"/>
      <c r="K319" s="235"/>
      <c r="L319" s="236"/>
      <c r="M319" s="235"/>
      <c r="N319" s="235"/>
      <c r="O319" s="235"/>
      <c r="P319" s="235"/>
      <c r="Q319" s="235"/>
      <c r="R319" s="235"/>
      <c r="S319" s="235"/>
      <c r="T319" s="235"/>
      <c r="U319" s="235"/>
      <c r="V319" s="236"/>
      <c r="W319" s="235"/>
      <c r="X319" s="235"/>
      <c r="Y319" s="235"/>
      <c r="Z319" s="235"/>
      <c r="AA319" s="235"/>
      <c r="AB319" s="235"/>
      <c r="AC319" s="235"/>
      <c r="AD319" s="235"/>
      <c r="AE319" s="235"/>
      <c r="AF319" s="235"/>
      <c r="AG319" s="235"/>
      <c r="AH319" s="235"/>
      <c r="AI319" s="235"/>
      <c r="AJ319" s="235"/>
      <c r="AK319" s="235"/>
      <c r="AL319" s="235"/>
      <c r="AM319" s="235"/>
      <c r="AN319" s="235"/>
      <c r="AO319" s="205"/>
      <c r="AP319" s="198"/>
      <c r="AQ319" s="233"/>
      <c r="AR319" s="244"/>
      <c r="AS319" s="198"/>
      <c r="AT319" s="198"/>
      <c r="AU319" s="198"/>
      <c r="AV319" s="198"/>
      <c r="AW319" s="198"/>
      <c r="AX319" s="198"/>
      <c r="AY319" s="198"/>
      <c r="AZ319" s="198"/>
      <c r="BA319" s="198"/>
      <c r="BB319" s="198"/>
      <c r="BC319" s="198"/>
      <c r="BD319" s="198"/>
      <c r="BE319" s="198"/>
      <c r="BF319" s="198"/>
      <c r="BG319" s="198"/>
      <c r="BH319" s="198"/>
      <c r="BI319" s="198"/>
      <c r="BJ319" s="198"/>
      <c r="BK319" s="198"/>
      <c r="BL319" s="198"/>
      <c r="BM319" s="198"/>
      <c r="BN319" s="198"/>
      <c r="BO319" s="198"/>
      <c r="BP319" s="198"/>
      <c r="BQ319" s="198"/>
      <c r="BR319" s="198"/>
      <c r="BS319" s="198"/>
      <c r="BT319" s="198"/>
      <c r="BU319" s="198"/>
    </row>
    <row r="320" spans="1:73" ht="15.75" customHeight="1" x14ac:dyDescent="0.25">
      <c r="A320" s="234"/>
      <c r="B320" s="235"/>
      <c r="C320" s="235"/>
      <c r="D320" s="235"/>
      <c r="E320" s="235"/>
      <c r="F320" s="235"/>
      <c r="G320" s="235"/>
      <c r="H320" s="235"/>
      <c r="I320" s="235"/>
      <c r="J320" s="235"/>
      <c r="K320" s="235"/>
      <c r="L320" s="236"/>
      <c r="M320" s="235"/>
      <c r="N320" s="235"/>
      <c r="O320" s="235"/>
      <c r="P320" s="235"/>
      <c r="Q320" s="235"/>
      <c r="R320" s="235"/>
      <c r="S320" s="235"/>
      <c r="T320" s="235"/>
      <c r="U320" s="235"/>
      <c r="V320" s="236"/>
      <c r="W320" s="235"/>
      <c r="X320" s="235"/>
      <c r="Y320" s="235"/>
      <c r="Z320" s="235"/>
      <c r="AA320" s="235"/>
      <c r="AB320" s="235"/>
      <c r="AC320" s="235"/>
      <c r="AD320" s="235"/>
      <c r="AE320" s="235"/>
      <c r="AF320" s="235"/>
      <c r="AG320" s="235"/>
      <c r="AH320" s="235"/>
      <c r="AI320" s="235"/>
      <c r="AJ320" s="235"/>
      <c r="AK320" s="235"/>
      <c r="AL320" s="235"/>
      <c r="AM320" s="235"/>
      <c r="AN320" s="235"/>
      <c r="AO320" s="205"/>
      <c r="AP320" s="198"/>
      <c r="AQ320" s="233"/>
      <c r="AR320" s="244"/>
      <c r="AS320" s="198"/>
      <c r="AT320" s="198"/>
      <c r="AU320" s="198"/>
      <c r="AV320" s="198"/>
      <c r="AW320" s="198"/>
      <c r="AX320" s="198"/>
      <c r="AY320" s="198"/>
      <c r="AZ320" s="198"/>
      <c r="BA320" s="198"/>
      <c r="BB320" s="198"/>
      <c r="BC320" s="198"/>
      <c r="BD320" s="198"/>
      <c r="BE320" s="198"/>
      <c r="BF320" s="198"/>
      <c r="BG320" s="198"/>
      <c r="BH320" s="198"/>
      <c r="BI320" s="198"/>
      <c r="BJ320" s="198"/>
      <c r="BK320" s="198"/>
      <c r="BL320" s="198"/>
      <c r="BM320" s="198"/>
      <c r="BN320" s="198"/>
      <c r="BO320" s="198"/>
      <c r="BP320" s="198"/>
      <c r="BQ320" s="198"/>
      <c r="BR320" s="198"/>
      <c r="BS320" s="198"/>
      <c r="BT320" s="198"/>
      <c r="BU320" s="198"/>
    </row>
    <row r="321" spans="1:73" ht="15.75" customHeight="1" x14ac:dyDescent="0.25">
      <c r="A321" s="234"/>
      <c r="B321" s="235"/>
      <c r="C321" s="235"/>
      <c r="D321" s="235"/>
      <c r="E321" s="235"/>
      <c r="F321" s="235"/>
      <c r="G321" s="235"/>
      <c r="H321" s="235"/>
      <c r="I321" s="235"/>
      <c r="J321" s="235"/>
      <c r="K321" s="235"/>
      <c r="L321" s="236"/>
      <c r="M321" s="235"/>
      <c r="N321" s="235"/>
      <c r="O321" s="235"/>
      <c r="P321" s="235"/>
      <c r="Q321" s="235"/>
      <c r="R321" s="235"/>
      <c r="S321" s="235"/>
      <c r="T321" s="235"/>
      <c r="U321" s="235"/>
      <c r="V321" s="236"/>
      <c r="W321" s="235"/>
      <c r="X321" s="235"/>
      <c r="Y321" s="235"/>
      <c r="Z321" s="235"/>
      <c r="AA321" s="235"/>
      <c r="AB321" s="235"/>
      <c r="AC321" s="235"/>
      <c r="AD321" s="235"/>
      <c r="AE321" s="235"/>
      <c r="AF321" s="235"/>
      <c r="AG321" s="235"/>
      <c r="AH321" s="235"/>
      <c r="AI321" s="235"/>
      <c r="AJ321" s="235"/>
      <c r="AK321" s="235"/>
      <c r="AL321" s="235"/>
      <c r="AM321" s="235"/>
      <c r="AN321" s="235"/>
      <c r="AO321" s="205"/>
      <c r="AP321" s="198"/>
      <c r="AQ321" s="233"/>
      <c r="AR321" s="244"/>
      <c r="AS321" s="198"/>
      <c r="AT321" s="198"/>
      <c r="AU321" s="198"/>
      <c r="AV321" s="198"/>
      <c r="AW321" s="198"/>
      <c r="AX321" s="198"/>
      <c r="AY321" s="198"/>
      <c r="AZ321" s="198"/>
      <c r="BA321" s="198"/>
      <c r="BB321" s="198"/>
      <c r="BC321" s="198"/>
      <c r="BD321" s="198"/>
      <c r="BE321" s="198"/>
      <c r="BF321" s="198"/>
      <c r="BG321" s="198"/>
      <c r="BH321" s="198"/>
      <c r="BI321" s="198"/>
      <c r="BJ321" s="198"/>
      <c r="BK321" s="198"/>
      <c r="BL321" s="198"/>
      <c r="BM321" s="198"/>
      <c r="BN321" s="198"/>
      <c r="BO321" s="198"/>
      <c r="BP321" s="198"/>
      <c r="BQ321" s="198"/>
      <c r="BR321" s="198"/>
      <c r="BS321" s="198"/>
      <c r="BT321" s="198"/>
      <c r="BU321" s="198"/>
    </row>
    <row r="322" spans="1:73" ht="15.75" customHeight="1" x14ac:dyDescent="0.25">
      <c r="A322" s="234"/>
      <c r="B322" s="235"/>
      <c r="C322" s="235"/>
      <c r="D322" s="235"/>
      <c r="E322" s="235"/>
      <c r="F322" s="235"/>
      <c r="G322" s="235"/>
      <c r="H322" s="235"/>
      <c r="I322" s="235"/>
      <c r="J322" s="235"/>
      <c r="K322" s="235"/>
      <c r="L322" s="236"/>
      <c r="M322" s="235"/>
      <c r="N322" s="235"/>
      <c r="O322" s="235"/>
      <c r="P322" s="235"/>
      <c r="Q322" s="235"/>
      <c r="R322" s="235"/>
      <c r="S322" s="235"/>
      <c r="T322" s="235"/>
      <c r="U322" s="235"/>
      <c r="V322" s="236"/>
      <c r="W322" s="235"/>
      <c r="X322" s="235"/>
      <c r="Y322" s="235"/>
      <c r="Z322" s="235"/>
      <c r="AA322" s="235"/>
      <c r="AB322" s="235"/>
      <c r="AC322" s="235"/>
      <c r="AD322" s="235"/>
      <c r="AE322" s="235"/>
      <c r="AF322" s="235"/>
      <c r="AG322" s="235"/>
      <c r="AH322" s="235"/>
      <c r="AI322" s="235"/>
      <c r="AJ322" s="235"/>
      <c r="AK322" s="235"/>
      <c r="AL322" s="235"/>
      <c r="AM322" s="235"/>
      <c r="AN322" s="235"/>
      <c r="AO322" s="205"/>
      <c r="AP322" s="198"/>
      <c r="AQ322" s="233"/>
      <c r="AR322" s="244"/>
      <c r="AS322" s="198"/>
      <c r="AT322" s="198"/>
      <c r="AU322" s="198"/>
      <c r="AV322" s="198"/>
      <c r="AW322" s="198"/>
      <c r="AX322" s="198"/>
      <c r="AY322" s="198"/>
      <c r="AZ322" s="198"/>
      <c r="BA322" s="198"/>
      <c r="BB322" s="198"/>
      <c r="BC322" s="198"/>
      <c r="BD322" s="198"/>
      <c r="BE322" s="198"/>
      <c r="BF322" s="198"/>
      <c r="BG322" s="198"/>
      <c r="BH322" s="198"/>
      <c r="BI322" s="198"/>
      <c r="BJ322" s="198"/>
      <c r="BK322" s="198"/>
      <c r="BL322" s="198"/>
      <c r="BM322" s="198"/>
      <c r="BN322" s="198"/>
      <c r="BO322" s="198"/>
      <c r="BP322" s="198"/>
      <c r="BQ322" s="198"/>
      <c r="BR322" s="198"/>
      <c r="BS322" s="198"/>
      <c r="BT322" s="198"/>
      <c r="BU322" s="198"/>
    </row>
    <row r="323" spans="1:73" ht="15.75" customHeight="1" x14ac:dyDescent="0.25">
      <c r="A323" s="234"/>
      <c r="B323" s="235"/>
      <c r="C323" s="235"/>
      <c r="D323" s="235"/>
      <c r="E323" s="235"/>
      <c r="F323" s="235"/>
      <c r="G323" s="235"/>
      <c r="H323" s="235"/>
      <c r="I323" s="235"/>
      <c r="J323" s="235"/>
      <c r="K323" s="235"/>
      <c r="L323" s="236"/>
      <c r="M323" s="235"/>
      <c r="N323" s="235"/>
      <c r="O323" s="235"/>
      <c r="P323" s="235"/>
      <c r="Q323" s="235"/>
      <c r="R323" s="235"/>
      <c r="S323" s="235"/>
      <c r="T323" s="235"/>
      <c r="U323" s="235"/>
      <c r="V323" s="236"/>
      <c r="W323" s="235"/>
      <c r="X323" s="235"/>
      <c r="Y323" s="235"/>
      <c r="Z323" s="235"/>
      <c r="AA323" s="235"/>
      <c r="AB323" s="235"/>
      <c r="AC323" s="235"/>
      <c r="AD323" s="235"/>
      <c r="AE323" s="235"/>
      <c r="AF323" s="235"/>
      <c r="AG323" s="235"/>
      <c r="AH323" s="235"/>
      <c r="AI323" s="235"/>
      <c r="AJ323" s="235"/>
      <c r="AK323" s="235"/>
      <c r="AL323" s="235"/>
      <c r="AM323" s="235"/>
      <c r="AN323" s="235"/>
      <c r="AO323" s="205"/>
      <c r="AP323" s="198"/>
      <c r="AQ323" s="233"/>
      <c r="AR323" s="244"/>
      <c r="AS323" s="198"/>
      <c r="AT323" s="198"/>
      <c r="AU323" s="198"/>
      <c r="AV323" s="198"/>
      <c r="AW323" s="198"/>
      <c r="AX323" s="198"/>
      <c r="AY323" s="198"/>
      <c r="AZ323" s="198"/>
      <c r="BA323" s="198"/>
      <c r="BB323" s="198"/>
      <c r="BC323" s="198"/>
      <c r="BD323" s="198"/>
      <c r="BE323" s="198"/>
      <c r="BF323" s="198"/>
      <c r="BG323" s="198"/>
      <c r="BH323" s="198"/>
      <c r="BI323" s="198"/>
      <c r="BJ323" s="198"/>
      <c r="BK323" s="198"/>
      <c r="BL323" s="198"/>
      <c r="BM323" s="198"/>
      <c r="BN323" s="198"/>
      <c r="BO323" s="198"/>
      <c r="BP323" s="198"/>
      <c r="BQ323" s="198"/>
      <c r="BR323" s="198"/>
      <c r="BS323" s="198"/>
      <c r="BT323" s="198"/>
      <c r="BU323" s="198"/>
    </row>
    <row r="324" spans="1:73" ht="15.75" customHeight="1" x14ac:dyDescent="0.25">
      <c r="A324" s="234"/>
      <c r="B324" s="235"/>
      <c r="C324" s="235"/>
      <c r="D324" s="235"/>
      <c r="E324" s="235"/>
      <c r="F324" s="235"/>
      <c r="G324" s="235"/>
      <c r="H324" s="235"/>
      <c r="I324" s="235"/>
      <c r="J324" s="235"/>
      <c r="K324" s="235"/>
      <c r="L324" s="236"/>
      <c r="M324" s="235"/>
      <c r="N324" s="235"/>
      <c r="O324" s="235"/>
      <c r="P324" s="235"/>
      <c r="Q324" s="235"/>
      <c r="R324" s="235"/>
      <c r="S324" s="235"/>
      <c r="T324" s="235"/>
      <c r="U324" s="235"/>
      <c r="V324" s="236"/>
      <c r="W324" s="235"/>
      <c r="X324" s="235"/>
      <c r="Y324" s="235"/>
      <c r="Z324" s="235"/>
      <c r="AA324" s="235"/>
      <c r="AB324" s="235"/>
      <c r="AC324" s="235"/>
      <c r="AD324" s="235"/>
      <c r="AE324" s="235"/>
      <c r="AF324" s="235"/>
      <c r="AG324" s="235"/>
      <c r="AH324" s="235"/>
      <c r="AI324" s="235"/>
      <c r="AJ324" s="235"/>
      <c r="AK324" s="235"/>
      <c r="AL324" s="235"/>
      <c r="AM324" s="235"/>
      <c r="AN324" s="235"/>
      <c r="AO324" s="205"/>
      <c r="AP324" s="198"/>
      <c r="AQ324" s="233"/>
      <c r="AR324" s="244"/>
      <c r="AS324" s="198"/>
      <c r="AT324" s="198"/>
      <c r="AU324" s="198"/>
      <c r="AV324" s="198"/>
      <c r="AW324" s="198"/>
      <c r="AX324" s="198"/>
      <c r="AY324" s="198"/>
      <c r="AZ324" s="198"/>
      <c r="BA324" s="198"/>
      <c r="BB324" s="198"/>
      <c r="BC324" s="198"/>
      <c r="BD324" s="198"/>
      <c r="BE324" s="198"/>
      <c r="BF324" s="198"/>
      <c r="BG324" s="198"/>
      <c r="BH324" s="198"/>
      <c r="BI324" s="198"/>
      <c r="BJ324" s="198"/>
      <c r="BK324" s="198"/>
      <c r="BL324" s="198"/>
      <c r="BM324" s="198"/>
      <c r="BN324" s="198"/>
      <c r="BO324" s="198"/>
      <c r="BP324" s="198"/>
      <c r="BQ324" s="198"/>
      <c r="BR324" s="198"/>
      <c r="BS324" s="198"/>
      <c r="BT324" s="198"/>
      <c r="BU324" s="198"/>
    </row>
    <row r="325" spans="1:73" ht="15.75" customHeight="1" x14ac:dyDescent="0.25">
      <c r="A325" s="234"/>
      <c r="B325" s="235"/>
      <c r="C325" s="235"/>
      <c r="D325" s="235"/>
      <c r="E325" s="235"/>
      <c r="F325" s="235"/>
      <c r="G325" s="235"/>
      <c r="H325" s="235"/>
      <c r="I325" s="235"/>
      <c r="J325" s="235"/>
      <c r="K325" s="235"/>
      <c r="L325" s="236"/>
      <c r="M325" s="235"/>
      <c r="N325" s="235"/>
      <c r="O325" s="235"/>
      <c r="P325" s="235"/>
      <c r="Q325" s="235"/>
      <c r="R325" s="235"/>
      <c r="S325" s="235"/>
      <c r="T325" s="235"/>
      <c r="U325" s="235"/>
      <c r="V325" s="236"/>
      <c r="W325" s="235"/>
      <c r="X325" s="235"/>
      <c r="Y325" s="235"/>
      <c r="Z325" s="235"/>
      <c r="AA325" s="235"/>
      <c r="AB325" s="235"/>
      <c r="AC325" s="235"/>
      <c r="AD325" s="235"/>
      <c r="AE325" s="235"/>
      <c r="AF325" s="235"/>
      <c r="AG325" s="235"/>
      <c r="AH325" s="235"/>
      <c r="AI325" s="235"/>
      <c r="AJ325" s="235"/>
      <c r="AK325" s="235"/>
      <c r="AL325" s="235"/>
      <c r="AM325" s="235"/>
      <c r="AN325" s="235"/>
      <c r="AO325" s="205"/>
      <c r="AP325" s="198"/>
      <c r="AQ325" s="233"/>
      <c r="AR325" s="244"/>
      <c r="AS325" s="198"/>
      <c r="AT325" s="198"/>
      <c r="AU325" s="198"/>
      <c r="AV325" s="198"/>
      <c r="AW325" s="198"/>
      <c r="AX325" s="198"/>
      <c r="AY325" s="198"/>
      <c r="AZ325" s="198"/>
      <c r="BA325" s="198"/>
      <c r="BB325" s="198"/>
      <c r="BC325" s="198"/>
      <c r="BD325" s="198"/>
      <c r="BE325" s="198"/>
      <c r="BF325" s="198"/>
      <c r="BG325" s="198"/>
      <c r="BH325" s="198"/>
      <c r="BI325" s="198"/>
      <c r="BJ325" s="198"/>
      <c r="BK325" s="198"/>
      <c r="BL325" s="198"/>
      <c r="BM325" s="198"/>
      <c r="BN325" s="198"/>
      <c r="BO325" s="198"/>
      <c r="BP325" s="198"/>
      <c r="BQ325" s="198"/>
      <c r="BR325" s="198"/>
      <c r="BS325" s="198"/>
      <c r="BT325" s="198"/>
      <c r="BU325" s="198"/>
    </row>
    <row r="326" spans="1:73" ht="15.75" customHeight="1" x14ac:dyDescent="0.25">
      <c r="A326" s="234"/>
      <c r="B326" s="235"/>
      <c r="C326" s="235"/>
      <c r="D326" s="235"/>
      <c r="E326" s="235"/>
      <c r="F326" s="235"/>
      <c r="G326" s="235"/>
      <c r="H326" s="235"/>
      <c r="I326" s="235"/>
      <c r="J326" s="235"/>
      <c r="K326" s="235"/>
      <c r="L326" s="236"/>
      <c r="M326" s="235"/>
      <c r="N326" s="235"/>
      <c r="O326" s="235"/>
      <c r="P326" s="235"/>
      <c r="Q326" s="235"/>
      <c r="R326" s="235"/>
      <c r="S326" s="235"/>
      <c r="T326" s="235"/>
      <c r="U326" s="235"/>
      <c r="V326" s="236"/>
      <c r="W326" s="235"/>
      <c r="X326" s="235"/>
      <c r="Y326" s="235"/>
      <c r="Z326" s="235"/>
      <c r="AA326" s="235"/>
      <c r="AB326" s="235"/>
      <c r="AC326" s="235"/>
      <c r="AD326" s="235"/>
      <c r="AE326" s="235"/>
      <c r="AF326" s="235"/>
      <c r="AG326" s="235"/>
      <c r="AH326" s="235"/>
      <c r="AI326" s="235"/>
      <c r="AJ326" s="235"/>
      <c r="AK326" s="235"/>
      <c r="AL326" s="235"/>
      <c r="AM326" s="235"/>
      <c r="AN326" s="235"/>
      <c r="AO326" s="205"/>
      <c r="AP326" s="198"/>
      <c r="AQ326" s="233"/>
      <c r="AR326" s="244"/>
      <c r="AS326" s="198"/>
      <c r="AT326" s="198"/>
      <c r="AU326" s="198"/>
      <c r="AV326" s="198"/>
      <c r="AW326" s="198"/>
      <c r="AX326" s="198"/>
      <c r="AY326" s="198"/>
      <c r="AZ326" s="198"/>
      <c r="BA326" s="198"/>
      <c r="BB326" s="198"/>
      <c r="BC326" s="198"/>
      <c r="BD326" s="198"/>
      <c r="BE326" s="198"/>
      <c r="BF326" s="198"/>
      <c r="BG326" s="198"/>
      <c r="BH326" s="198"/>
      <c r="BI326" s="198"/>
      <c r="BJ326" s="198"/>
      <c r="BK326" s="198"/>
      <c r="BL326" s="198"/>
      <c r="BM326" s="198"/>
      <c r="BN326" s="198"/>
      <c r="BO326" s="198"/>
      <c r="BP326" s="198"/>
      <c r="BQ326" s="198"/>
      <c r="BR326" s="198"/>
      <c r="BS326" s="198"/>
      <c r="BT326" s="198"/>
      <c r="BU326" s="198"/>
    </row>
    <row r="327" spans="1:73" ht="15.75" customHeight="1" x14ac:dyDescent="0.25">
      <c r="A327" s="234"/>
      <c r="B327" s="235"/>
      <c r="C327" s="235"/>
      <c r="D327" s="235"/>
      <c r="E327" s="235"/>
      <c r="F327" s="235"/>
      <c r="G327" s="235"/>
      <c r="H327" s="235"/>
      <c r="I327" s="235"/>
      <c r="J327" s="235"/>
      <c r="K327" s="235"/>
      <c r="L327" s="236"/>
      <c r="M327" s="235"/>
      <c r="N327" s="235"/>
      <c r="O327" s="235"/>
      <c r="P327" s="235"/>
      <c r="Q327" s="235"/>
      <c r="R327" s="235"/>
      <c r="S327" s="235"/>
      <c r="T327" s="235"/>
      <c r="U327" s="235"/>
      <c r="V327" s="236"/>
      <c r="W327" s="235"/>
      <c r="X327" s="235"/>
      <c r="Y327" s="235"/>
      <c r="Z327" s="235"/>
      <c r="AA327" s="235"/>
      <c r="AB327" s="235"/>
      <c r="AC327" s="235"/>
      <c r="AD327" s="235"/>
      <c r="AE327" s="235"/>
      <c r="AF327" s="235"/>
      <c r="AG327" s="235"/>
      <c r="AH327" s="235"/>
      <c r="AI327" s="235"/>
      <c r="AJ327" s="235"/>
      <c r="AK327" s="235"/>
      <c r="AL327" s="235"/>
      <c r="AM327" s="235"/>
      <c r="AN327" s="235"/>
      <c r="AO327" s="205"/>
      <c r="AP327" s="198"/>
      <c r="AQ327" s="233"/>
      <c r="AR327" s="244"/>
      <c r="AS327" s="198"/>
      <c r="AT327" s="198"/>
      <c r="AU327" s="198"/>
      <c r="AV327" s="198"/>
      <c r="AW327" s="198"/>
      <c r="AX327" s="198"/>
      <c r="AY327" s="198"/>
      <c r="AZ327" s="198"/>
      <c r="BA327" s="198"/>
      <c r="BB327" s="198"/>
      <c r="BC327" s="198"/>
      <c r="BD327" s="198"/>
      <c r="BE327" s="198"/>
      <c r="BF327" s="198"/>
      <c r="BG327" s="198"/>
      <c r="BH327" s="198"/>
      <c r="BI327" s="198"/>
      <c r="BJ327" s="198"/>
      <c r="BK327" s="198"/>
      <c r="BL327" s="198"/>
      <c r="BM327" s="198"/>
      <c r="BN327" s="198"/>
      <c r="BO327" s="198"/>
      <c r="BP327" s="198"/>
      <c r="BQ327" s="198"/>
      <c r="BR327" s="198"/>
      <c r="BS327" s="198"/>
      <c r="BT327" s="198"/>
      <c r="BU327" s="198"/>
    </row>
    <row r="328" spans="1:73" ht="15.75" customHeight="1" x14ac:dyDescent="0.25">
      <c r="A328" s="234"/>
      <c r="B328" s="235"/>
      <c r="C328" s="235"/>
      <c r="D328" s="235"/>
      <c r="E328" s="235"/>
      <c r="F328" s="235"/>
      <c r="G328" s="235"/>
      <c r="H328" s="235"/>
      <c r="I328" s="235"/>
      <c r="J328" s="235"/>
      <c r="K328" s="235"/>
      <c r="L328" s="236"/>
      <c r="M328" s="235"/>
      <c r="N328" s="235"/>
      <c r="O328" s="235"/>
      <c r="P328" s="235"/>
      <c r="Q328" s="235"/>
      <c r="R328" s="235"/>
      <c r="S328" s="235"/>
      <c r="T328" s="235"/>
      <c r="U328" s="235"/>
      <c r="V328" s="236"/>
      <c r="W328" s="235"/>
      <c r="X328" s="235"/>
      <c r="Y328" s="235"/>
      <c r="Z328" s="235"/>
      <c r="AA328" s="235"/>
      <c r="AB328" s="235"/>
      <c r="AC328" s="235"/>
      <c r="AD328" s="235"/>
      <c r="AE328" s="235"/>
      <c r="AF328" s="235"/>
      <c r="AG328" s="235"/>
      <c r="AH328" s="235"/>
      <c r="AI328" s="235"/>
      <c r="AJ328" s="235"/>
      <c r="AK328" s="235"/>
      <c r="AL328" s="235"/>
      <c r="AM328" s="235"/>
      <c r="AN328" s="235"/>
      <c r="AO328" s="205"/>
      <c r="AP328" s="198"/>
      <c r="AQ328" s="233"/>
      <c r="AR328" s="244"/>
      <c r="AS328" s="198"/>
      <c r="AT328" s="198"/>
      <c r="AU328" s="198"/>
      <c r="AV328" s="198"/>
      <c r="AW328" s="198"/>
      <c r="AX328" s="198"/>
      <c r="AY328" s="198"/>
      <c r="AZ328" s="198"/>
      <c r="BA328" s="198"/>
      <c r="BB328" s="198"/>
      <c r="BC328" s="198"/>
      <c r="BD328" s="198"/>
      <c r="BE328" s="198"/>
      <c r="BF328" s="198"/>
      <c r="BG328" s="198"/>
      <c r="BH328" s="198"/>
      <c r="BI328" s="198"/>
      <c r="BJ328" s="198"/>
      <c r="BK328" s="198"/>
      <c r="BL328" s="198"/>
      <c r="BM328" s="198"/>
      <c r="BN328" s="198"/>
      <c r="BO328" s="198"/>
      <c r="BP328" s="198"/>
      <c r="BQ328" s="198"/>
      <c r="BR328" s="198"/>
      <c r="BS328" s="198"/>
      <c r="BT328" s="198"/>
      <c r="BU328" s="198"/>
    </row>
    <row r="329" spans="1:73" ht="15.75" customHeight="1" x14ac:dyDescent="0.25">
      <c r="A329" s="234"/>
      <c r="B329" s="235"/>
      <c r="C329" s="235"/>
      <c r="D329" s="235"/>
      <c r="E329" s="235"/>
      <c r="F329" s="235"/>
      <c r="G329" s="235"/>
      <c r="H329" s="235"/>
      <c r="I329" s="235"/>
      <c r="J329" s="235"/>
      <c r="K329" s="235"/>
      <c r="L329" s="236"/>
      <c r="M329" s="235"/>
      <c r="N329" s="235"/>
      <c r="O329" s="235"/>
      <c r="P329" s="235"/>
      <c r="Q329" s="235"/>
      <c r="R329" s="235"/>
      <c r="S329" s="235"/>
      <c r="T329" s="235"/>
      <c r="U329" s="235"/>
      <c r="V329" s="236"/>
      <c r="W329" s="235"/>
      <c r="X329" s="235"/>
      <c r="Y329" s="235"/>
      <c r="Z329" s="235"/>
      <c r="AA329" s="235"/>
      <c r="AB329" s="235"/>
      <c r="AC329" s="235"/>
      <c r="AD329" s="235"/>
      <c r="AE329" s="235"/>
      <c r="AF329" s="235"/>
      <c r="AG329" s="235"/>
      <c r="AH329" s="235"/>
      <c r="AI329" s="235"/>
      <c r="AJ329" s="235"/>
      <c r="AK329" s="235"/>
      <c r="AL329" s="235"/>
      <c r="AM329" s="235"/>
      <c r="AN329" s="235"/>
      <c r="AO329" s="205"/>
      <c r="AP329" s="198"/>
      <c r="AQ329" s="233"/>
      <c r="AR329" s="244"/>
      <c r="AS329" s="198"/>
      <c r="AT329" s="198"/>
      <c r="AU329" s="198"/>
      <c r="AV329" s="198"/>
      <c r="AW329" s="198"/>
      <c r="AX329" s="198"/>
      <c r="AY329" s="198"/>
      <c r="AZ329" s="198"/>
      <c r="BA329" s="198"/>
      <c r="BB329" s="198"/>
      <c r="BC329" s="198"/>
      <c r="BD329" s="198"/>
      <c r="BE329" s="198"/>
      <c r="BF329" s="198"/>
      <c r="BG329" s="198"/>
      <c r="BH329" s="198"/>
      <c r="BI329" s="198"/>
      <c r="BJ329" s="198"/>
      <c r="BK329" s="198"/>
      <c r="BL329" s="198"/>
      <c r="BM329" s="198"/>
      <c r="BN329" s="198"/>
      <c r="BO329" s="198"/>
      <c r="BP329" s="198"/>
      <c r="BQ329" s="198"/>
      <c r="BR329" s="198"/>
      <c r="BS329" s="198"/>
      <c r="BT329" s="198"/>
      <c r="BU329" s="198"/>
    </row>
    <row r="330" spans="1:73" ht="15.75" customHeight="1" x14ac:dyDescent="0.25">
      <c r="A330" s="234"/>
      <c r="B330" s="235"/>
      <c r="C330" s="235"/>
      <c r="D330" s="235"/>
      <c r="E330" s="235"/>
      <c r="F330" s="235"/>
      <c r="G330" s="235"/>
      <c r="H330" s="235"/>
      <c r="I330" s="235"/>
      <c r="J330" s="235"/>
      <c r="K330" s="235"/>
      <c r="L330" s="236"/>
      <c r="M330" s="235"/>
      <c r="N330" s="235"/>
      <c r="O330" s="235"/>
      <c r="P330" s="235"/>
      <c r="Q330" s="235"/>
      <c r="R330" s="235"/>
      <c r="S330" s="235"/>
      <c r="T330" s="235"/>
      <c r="U330" s="235"/>
      <c r="V330" s="236"/>
      <c r="W330" s="235"/>
      <c r="X330" s="235"/>
      <c r="Y330" s="235"/>
      <c r="Z330" s="235"/>
      <c r="AA330" s="235"/>
      <c r="AB330" s="235"/>
      <c r="AC330" s="235"/>
      <c r="AD330" s="235"/>
      <c r="AE330" s="235"/>
      <c r="AF330" s="235"/>
      <c r="AG330" s="235"/>
      <c r="AH330" s="235"/>
      <c r="AI330" s="235"/>
      <c r="AJ330" s="235"/>
      <c r="AK330" s="235"/>
      <c r="AL330" s="235"/>
      <c r="AM330" s="235"/>
      <c r="AN330" s="235"/>
      <c r="AO330" s="205"/>
      <c r="AP330" s="198"/>
      <c r="AQ330" s="233"/>
      <c r="AR330" s="244"/>
      <c r="AS330" s="198"/>
      <c r="AT330" s="198"/>
      <c r="AU330" s="198"/>
      <c r="AV330" s="198"/>
      <c r="AW330" s="198"/>
      <c r="AX330" s="198"/>
      <c r="AY330" s="198"/>
      <c r="AZ330" s="198"/>
      <c r="BA330" s="198"/>
      <c r="BB330" s="198"/>
      <c r="BC330" s="198"/>
      <c r="BD330" s="198"/>
      <c r="BE330" s="198"/>
      <c r="BF330" s="198"/>
      <c r="BG330" s="198"/>
      <c r="BH330" s="198"/>
      <c r="BI330" s="198"/>
      <c r="BJ330" s="198"/>
      <c r="BK330" s="198"/>
      <c r="BL330" s="198"/>
      <c r="BM330" s="198"/>
      <c r="BN330" s="198"/>
      <c r="BO330" s="198"/>
      <c r="BP330" s="198"/>
      <c r="BQ330" s="198"/>
      <c r="BR330" s="198"/>
      <c r="BS330" s="198"/>
      <c r="BT330" s="198"/>
      <c r="BU330" s="198"/>
    </row>
    <row r="331" spans="1:73" ht="15.75" customHeight="1" x14ac:dyDescent="0.25">
      <c r="A331" s="234"/>
      <c r="B331" s="235"/>
      <c r="C331" s="235"/>
      <c r="D331" s="235"/>
      <c r="E331" s="235"/>
      <c r="F331" s="235"/>
      <c r="G331" s="235"/>
      <c r="H331" s="235"/>
      <c r="I331" s="235"/>
      <c r="J331" s="235"/>
      <c r="K331" s="235"/>
      <c r="L331" s="236"/>
      <c r="M331" s="235"/>
      <c r="N331" s="235"/>
      <c r="O331" s="235"/>
      <c r="P331" s="235"/>
      <c r="Q331" s="235"/>
      <c r="R331" s="235"/>
      <c r="S331" s="235"/>
      <c r="T331" s="235"/>
      <c r="U331" s="235"/>
      <c r="V331" s="236"/>
      <c r="W331" s="235"/>
      <c r="X331" s="235"/>
      <c r="Y331" s="235"/>
      <c r="Z331" s="235"/>
      <c r="AA331" s="235"/>
      <c r="AB331" s="235"/>
      <c r="AC331" s="235"/>
      <c r="AD331" s="235"/>
      <c r="AE331" s="235"/>
      <c r="AF331" s="235"/>
      <c r="AG331" s="235"/>
      <c r="AH331" s="235"/>
      <c r="AI331" s="235"/>
      <c r="AJ331" s="235"/>
      <c r="AK331" s="235"/>
      <c r="AL331" s="235"/>
      <c r="AM331" s="235"/>
      <c r="AN331" s="235"/>
      <c r="AO331" s="205"/>
      <c r="AP331" s="198"/>
      <c r="AQ331" s="233"/>
      <c r="AR331" s="244"/>
      <c r="AS331" s="198"/>
      <c r="AT331" s="198"/>
      <c r="AU331" s="198"/>
      <c r="AV331" s="198"/>
      <c r="AW331" s="198"/>
      <c r="AX331" s="198"/>
      <c r="AY331" s="198"/>
      <c r="AZ331" s="198"/>
      <c r="BA331" s="198"/>
      <c r="BB331" s="198"/>
      <c r="BC331" s="198"/>
      <c r="BD331" s="198"/>
      <c r="BE331" s="198"/>
      <c r="BF331" s="198"/>
      <c r="BG331" s="198"/>
      <c r="BH331" s="198"/>
      <c r="BI331" s="198"/>
      <c r="BJ331" s="198"/>
      <c r="BK331" s="198"/>
      <c r="BL331" s="198"/>
      <c r="BM331" s="198"/>
      <c r="BN331" s="198"/>
      <c r="BO331" s="198"/>
      <c r="BP331" s="198"/>
      <c r="BQ331" s="198"/>
      <c r="BR331" s="198"/>
      <c r="BS331" s="198"/>
      <c r="BT331" s="198"/>
      <c r="BU331" s="198"/>
    </row>
    <row r="332" spans="1:73" ht="15.75" customHeight="1" x14ac:dyDescent="0.25">
      <c r="A332" s="234"/>
      <c r="B332" s="235"/>
      <c r="C332" s="235"/>
      <c r="D332" s="235"/>
      <c r="E332" s="235"/>
      <c r="F332" s="235"/>
      <c r="G332" s="235"/>
      <c r="H332" s="235"/>
      <c r="I332" s="235"/>
      <c r="J332" s="235"/>
      <c r="K332" s="235"/>
      <c r="L332" s="236"/>
      <c r="M332" s="235"/>
      <c r="N332" s="235"/>
      <c r="O332" s="235"/>
      <c r="P332" s="235"/>
      <c r="Q332" s="235"/>
      <c r="R332" s="235"/>
      <c r="S332" s="235"/>
      <c r="T332" s="235"/>
      <c r="U332" s="235"/>
      <c r="V332" s="236"/>
      <c r="W332" s="235"/>
      <c r="X332" s="235"/>
      <c r="Y332" s="235"/>
      <c r="Z332" s="235"/>
      <c r="AA332" s="235"/>
      <c r="AB332" s="235"/>
      <c r="AC332" s="235"/>
      <c r="AD332" s="235"/>
      <c r="AE332" s="235"/>
      <c r="AF332" s="235"/>
      <c r="AG332" s="235"/>
      <c r="AH332" s="235"/>
      <c r="AI332" s="235"/>
      <c r="AJ332" s="235"/>
      <c r="AK332" s="235"/>
      <c r="AL332" s="235"/>
      <c r="AM332" s="235"/>
      <c r="AN332" s="235"/>
      <c r="AO332" s="205"/>
      <c r="AP332" s="198"/>
      <c r="AQ332" s="233"/>
      <c r="AR332" s="244"/>
      <c r="AS332" s="198"/>
      <c r="AT332" s="198"/>
      <c r="AU332" s="198"/>
      <c r="AV332" s="198"/>
      <c r="AW332" s="198"/>
      <c r="AX332" s="198"/>
      <c r="AY332" s="198"/>
      <c r="AZ332" s="198"/>
      <c r="BA332" s="198"/>
      <c r="BB332" s="198"/>
      <c r="BC332" s="198"/>
      <c r="BD332" s="198"/>
      <c r="BE332" s="198"/>
      <c r="BF332" s="198"/>
      <c r="BG332" s="198"/>
      <c r="BH332" s="198"/>
      <c r="BI332" s="198"/>
      <c r="BJ332" s="198"/>
      <c r="BK332" s="198"/>
      <c r="BL332" s="198"/>
      <c r="BM332" s="198"/>
      <c r="BN332" s="198"/>
      <c r="BO332" s="198"/>
      <c r="BP332" s="198"/>
      <c r="BQ332" s="198"/>
      <c r="BR332" s="198"/>
      <c r="BS332" s="198"/>
      <c r="BT332" s="198"/>
      <c r="BU332" s="198"/>
    </row>
    <row r="333" spans="1:73" ht="15.75" customHeight="1" x14ac:dyDescent="0.25">
      <c r="A333" s="234"/>
      <c r="B333" s="235"/>
      <c r="C333" s="235"/>
      <c r="D333" s="235"/>
      <c r="E333" s="235"/>
      <c r="F333" s="235"/>
      <c r="G333" s="235"/>
      <c r="H333" s="235"/>
      <c r="I333" s="235"/>
      <c r="J333" s="235"/>
      <c r="K333" s="235"/>
      <c r="L333" s="236"/>
      <c r="M333" s="235"/>
      <c r="N333" s="235"/>
      <c r="O333" s="235"/>
      <c r="P333" s="235"/>
      <c r="Q333" s="235"/>
      <c r="R333" s="235"/>
      <c r="S333" s="235"/>
      <c r="T333" s="235"/>
      <c r="U333" s="235"/>
      <c r="V333" s="236"/>
      <c r="W333" s="235"/>
      <c r="X333" s="235"/>
      <c r="Y333" s="235"/>
      <c r="Z333" s="235"/>
      <c r="AA333" s="235"/>
      <c r="AB333" s="235"/>
      <c r="AC333" s="235"/>
      <c r="AD333" s="235"/>
      <c r="AE333" s="235"/>
      <c r="AF333" s="235"/>
      <c r="AG333" s="235"/>
      <c r="AH333" s="235"/>
      <c r="AI333" s="235"/>
      <c r="AJ333" s="235"/>
      <c r="AK333" s="235"/>
      <c r="AL333" s="235"/>
      <c r="AM333" s="235"/>
      <c r="AN333" s="235"/>
      <c r="AO333" s="205"/>
      <c r="AP333" s="198"/>
      <c r="AQ333" s="233"/>
      <c r="AR333" s="244"/>
      <c r="AS333" s="198"/>
      <c r="AT333" s="198"/>
      <c r="AU333" s="198"/>
      <c r="AV333" s="198"/>
      <c r="AW333" s="198"/>
      <c r="AX333" s="198"/>
      <c r="AY333" s="198"/>
      <c r="AZ333" s="198"/>
      <c r="BA333" s="198"/>
      <c r="BB333" s="198"/>
      <c r="BC333" s="198"/>
      <c r="BD333" s="198"/>
      <c r="BE333" s="198"/>
      <c r="BF333" s="198"/>
      <c r="BG333" s="198"/>
      <c r="BH333" s="198"/>
      <c r="BI333" s="198"/>
      <c r="BJ333" s="198"/>
      <c r="BK333" s="198"/>
      <c r="BL333" s="198"/>
      <c r="BM333" s="198"/>
      <c r="BN333" s="198"/>
      <c r="BO333" s="198"/>
      <c r="BP333" s="198"/>
      <c r="BQ333" s="198"/>
      <c r="BR333" s="198"/>
      <c r="BS333" s="198"/>
      <c r="BT333" s="198"/>
      <c r="BU333" s="198"/>
    </row>
    <row r="334" spans="1:73" ht="15.75" customHeight="1" x14ac:dyDescent="0.25">
      <c r="A334" s="234"/>
      <c r="B334" s="235"/>
      <c r="C334" s="235"/>
      <c r="D334" s="235"/>
      <c r="E334" s="235"/>
      <c r="F334" s="235"/>
      <c r="G334" s="235"/>
      <c r="H334" s="235"/>
      <c r="I334" s="235"/>
      <c r="J334" s="235"/>
      <c r="K334" s="235"/>
      <c r="L334" s="236"/>
      <c r="M334" s="235"/>
      <c r="N334" s="235"/>
      <c r="O334" s="235"/>
      <c r="P334" s="235"/>
      <c r="Q334" s="235"/>
      <c r="R334" s="235"/>
      <c r="S334" s="235"/>
      <c r="T334" s="235"/>
      <c r="U334" s="235"/>
      <c r="V334" s="236"/>
      <c r="W334" s="235"/>
      <c r="X334" s="235"/>
      <c r="Y334" s="235"/>
      <c r="Z334" s="235"/>
      <c r="AA334" s="235"/>
      <c r="AB334" s="235"/>
      <c r="AC334" s="235"/>
      <c r="AD334" s="235"/>
      <c r="AE334" s="235"/>
      <c r="AF334" s="235"/>
      <c r="AG334" s="235"/>
      <c r="AH334" s="235"/>
      <c r="AI334" s="235"/>
      <c r="AJ334" s="235"/>
      <c r="AK334" s="235"/>
      <c r="AL334" s="235"/>
      <c r="AM334" s="235"/>
      <c r="AN334" s="235"/>
      <c r="AO334" s="205"/>
      <c r="AP334" s="198"/>
      <c r="AQ334" s="233"/>
      <c r="AR334" s="244"/>
      <c r="AS334" s="198"/>
      <c r="AT334" s="198"/>
      <c r="AU334" s="198"/>
      <c r="AV334" s="198"/>
      <c r="AW334" s="198"/>
      <c r="AX334" s="198"/>
      <c r="AY334" s="198"/>
      <c r="AZ334" s="198"/>
      <c r="BA334" s="198"/>
      <c r="BB334" s="198"/>
      <c r="BC334" s="198"/>
      <c r="BD334" s="198"/>
      <c r="BE334" s="198"/>
      <c r="BF334" s="198"/>
      <c r="BG334" s="198"/>
      <c r="BH334" s="198"/>
      <c r="BI334" s="198"/>
      <c r="BJ334" s="198"/>
      <c r="BK334" s="198"/>
      <c r="BL334" s="198"/>
      <c r="BM334" s="198"/>
      <c r="BN334" s="198"/>
      <c r="BO334" s="198"/>
      <c r="BP334" s="198"/>
      <c r="BQ334" s="198"/>
      <c r="BR334" s="198"/>
      <c r="BS334" s="198"/>
      <c r="BT334" s="198"/>
      <c r="BU334" s="198"/>
    </row>
    <row r="335" spans="1:73" ht="15.75" customHeight="1" x14ac:dyDescent="0.25">
      <c r="A335" s="234"/>
      <c r="B335" s="235"/>
      <c r="C335" s="235"/>
      <c r="D335" s="235"/>
      <c r="E335" s="235"/>
      <c r="F335" s="235"/>
      <c r="G335" s="235"/>
      <c r="H335" s="235"/>
      <c r="I335" s="235"/>
      <c r="J335" s="235"/>
      <c r="K335" s="235"/>
      <c r="L335" s="236"/>
      <c r="M335" s="235"/>
      <c r="N335" s="235"/>
      <c r="O335" s="235"/>
      <c r="P335" s="235"/>
      <c r="Q335" s="235"/>
      <c r="R335" s="235"/>
      <c r="S335" s="235"/>
      <c r="T335" s="235"/>
      <c r="U335" s="235"/>
      <c r="V335" s="236"/>
      <c r="W335" s="235"/>
      <c r="X335" s="235"/>
      <c r="Y335" s="235"/>
      <c r="Z335" s="235"/>
      <c r="AA335" s="235"/>
      <c r="AB335" s="235"/>
      <c r="AC335" s="235"/>
      <c r="AD335" s="235"/>
      <c r="AE335" s="235"/>
      <c r="AF335" s="235"/>
      <c r="AG335" s="235"/>
      <c r="AH335" s="235"/>
      <c r="AI335" s="235"/>
      <c r="AJ335" s="235"/>
      <c r="AK335" s="235"/>
      <c r="AL335" s="235"/>
      <c r="AM335" s="235"/>
      <c r="AN335" s="235"/>
      <c r="AO335" s="205"/>
      <c r="AP335" s="198"/>
      <c r="AQ335" s="233"/>
      <c r="AR335" s="244"/>
      <c r="AS335" s="198"/>
      <c r="AT335" s="198"/>
      <c r="AU335" s="198"/>
      <c r="AV335" s="198"/>
      <c r="AW335" s="198"/>
      <c r="AX335" s="198"/>
      <c r="AY335" s="198"/>
      <c r="AZ335" s="198"/>
      <c r="BA335" s="198"/>
      <c r="BB335" s="198"/>
      <c r="BC335" s="198"/>
      <c r="BD335" s="198"/>
      <c r="BE335" s="198"/>
      <c r="BF335" s="198"/>
      <c r="BG335" s="198"/>
      <c r="BH335" s="198"/>
      <c r="BI335" s="198"/>
      <c r="BJ335" s="198"/>
      <c r="BK335" s="198"/>
      <c r="BL335" s="198"/>
      <c r="BM335" s="198"/>
      <c r="BN335" s="198"/>
      <c r="BO335" s="198"/>
      <c r="BP335" s="198"/>
      <c r="BQ335" s="198"/>
      <c r="BR335" s="198"/>
      <c r="BS335" s="198"/>
      <c r="BT335" s="198"/>
      <c r="BU335" s="198"/>
    </row>
    <row r="336" spans="1:73" ht="15.75" customHeight="1" x14ac:dyDescent="0.25">
      <c r="A336" s="234"/>
      <c r="B336" s="235"/>
      <c r="C336" s="235"/>
      <c r="D336" s="235"/>
      <c r="E336" s="235"/>
      <c r="F336" s="235"/>
      <c r="G336" s="235"/>
      <c r="H336" s="235"/>
      <c r="I336" s="235"/>
      <c r="J336" s="235"/>
      <c r="K336" s="235"/>
      <c r="L336" s="236"/>
      <c r="M336" s="235"/>
      <c r="N336" s="235"/>
      <c r="O336" s="235"/>
      <c r="P336" s="235"/>
      <c r="Q336" s="235"/>
      <c r="R336" s="235"/>
      <c r="S336" s="235"/>
      <c r="T336" s="235"/>
      <c r="U336" s="235"/>
      <c r="V336" s="236"/>
      <c r="W336" s="235"/>
      <c r="X336" s="235"/>
      <c r="Y336" s="235"/>
      <c r="Z336" s="235"/>
      <c r="AA336" s="235"/>
      <c r="AB336" s="235"/>
      <c r="AC336" s="235"/>
      <c r="AD336" s="235"/>
      <c r="AE336" s="235"/>
      <c r="AF336" s="235"/>
      <c r="AG336" s="235"/>
      <c r="AH336" s="235"/>
      <c r="AI336" s="235"/>
      <c r="AJ336" s="235"/>
      <c r="AK336" s="235"/>
      <c r="AL336" s="235"/>
      <c r="AM336" s="235"/>
      <c r="AN336" s="235"/>
      <c r="AO336" s="205"/>
      <c r="AP336" s="198"/>
      <c r="AQ336" s="233"/>
      <c r="AR336" s="244"/>
      <c r="AS336" s="198"/>
      <c r="AT336" s="198"/>
      <c r="AU336" s="198"/>
      <c r="AV336" s="198"/>
      <c r="AW336" s="198"/>
      <c r="AX336" s="198"/>
      <c r="AY336" s="198"/>
      <c r="AZ336" s="198"/>
      <c r="BA336" s="198"/>
      <c r="BB336" s="198"/>
      <c r="BC336" s="198"/>
      <c r="BD336" s="198"/>
      <c r="BE336" s="198"/>
      <c r="BF336" s="198"/>
      <c r="BG336" s="198"/>
      <c r="BH336" s="198"/>
      <c r="BI336" s="198"/>
      <c r="BJ336" s="198"/>
      <c r="BK336" s="198"/>
      <c r="BL336" s="198"/>
      <c r="BM336" s="198"/>
      <c r="BN336" s="198"/>
      <c r="BO336" s="198"/>
      <c r="BP336" s="198"/>
      <c r="BQ336" s="198"/>
      <c r="BR336" s="198"/>
      <c r="BS336" s="198"/>
      <c r="BT336" s="198"/>
      <c r="BU336" s="198"/>
    </row>
    <row r="337" spans="1:73" ht="15.75" customHeight="1" x14ac:dyDescent="0.25">
      <c r="A337" s="234"/>
      <c r="B337" s="235"/>
      <c r="C337" s="235"/>
      <c r="D337" s="235"/>
      <c r="E337" s="235"/>
      <c r="F337" s="235"/>
      <c r="G337" s="235"/>
      <c r="H337" s="235"/>
      <c r="I337" s="235"/>
      <c r="J337" s="235"/>
      <c r="K337" s="235"/>
      <c r="L337" s="236"/>
      <c r="M337" s="235"/>
      <c r="N337" s="235"/>
      <c r="O337" s="235"/>
      <c r="P337" s="235"/>
      <c r="Q337" s="235"/>
      <c r="R337" s="235"/>
      <c r="S337" s="235"/>
      <c r="T337" s="235"/>
      <c r="U337" s="235"/>
      <c r="V337" s="236"/>
      <c r="W337" s="235"/>
      <c r="X337" s="235"/>
      <c r="Y337" s="235"/>
      <c r="Z337" s="235"/>
      <c r="AA337" s="235"/>
      <c r="AB337" s="235"/>
      <c r="AC337" s="235"/>
      <c r="AD337" s="235"/>
      <c r="AE337" s="235"/>
      <c r="AF337" s="235"/>
      <c r="AG337" s="235"/>
      <c r="AH337" s="235"/>
      <c r="AI337" s="235"/>
      <c r="AJ337" s="235"/>
      <c r="AK337" s="235"/>
      <c r="AL337" s="235"/>
      <c r="AM337" s="235"/>
      <c r="AN337" s="235"/>
      <c r="AO337" s="205"/>
      <c r="AP337" s="198"/>
      <c r="AQ337" s="233"/>
      <c r="AR337" s="244"/>
      <c r="AS337" s="198"/>
      <c r="AT337" s="198"/>
      <c r="AU337" s="198"/>
      <c r="AV337" s="198"/>
      <c r="AW337" s="198"/>
      <c r="AX337" s="198"/>
      <c r="AY337" s="198"/>
      <c r="AZ337" s="198"/>
      <c r="BA337" s="198"/>
      <c r="BB337" s="198"/>
      <c r="BC337" s="198"/>
      <c r="BD337" s="198"/>
      <c r="BE337" s="198"/>
      <c r="BF337" s="198"/>
      <c r="BG337" s="198"/>
      <c r="BH337" s="198"/>
      <c r="BI337" s="198"/>
      <c r="BJ337" s="198"/>
      <c r="BK337" s="198"/>
      <c r="BL337" s="198"/>
      <c r="BM337" s="198"/>
      <c r="BN337" s="198"/>
      <c r="BO337" s="198"/>
      <c r="BP337" s="198"/>
      <c r="BQ337" s="198"/>
      <c r="BR337" s="198"/>
      <c r="BS337" s="198"/>
      <c r="BT337" s="198"/>
      <c r="BU337" s="198"/>
    </row>
    <row r="338" spans="1:73" ht="15.75" customHeight="1" x14ac:dyDescent="0.25">
      <c r="A338" s="234"/>
      <c r="B338" s="235"/>
      <c r="C338" s="235"/>
      <c r="D338" s="235"/>
      <c r="E338" s="235"/>
      <c r="F338" s="235"/>
      <c r="G338" s="235"/>
      <c r="H338" s="235"/>
      <c r="I338" s="235"/>
      <c r="J338" s="235"/>
      <c r="K338" s="235"/>
      <c r="L338" s="236"/>
      <c r="M338" s="235"/>
      <c r="N338" s="235"/>
      <c r="O338" s="235"/>
      <c r="P338" s="235"/>
      <c r="Q338" s="235"/>
      <c r="R338" s="235"/>
      <c r="S338" s="235"/>
      <c r="T338" s="235"/>
      <c r="U338" s="235"/>
      <c r="V338" s="236"/>
      <c r="W338" s="235"/>
      <c r="X338" s="235"/>
      <c r="Y338" s="235"/>
      <c r="Z338" s="235"/>
      <c r="AA338" s="235"/>
      <c r="AB338" s="235"/>
      <c r="AC338" s="235"/>
      <c r="AD338" s="235"/>
      <c r="AE338" s="235"/>
      <c r="AF338" s="235"/>
      <c r="AG338" s="235"/>
      <c r="AH338" s="235"/>
      <c r="AI338" s="235"/>
      <c r="AJ338" s="235"/>
      <c r="AK338" s="235"/>
      <c r="AL338" s="235"/>
      <c r="AM338" s="235"/>
      <c r="AN338" s="235"/>
      <c r="AO338" s="205"/>
      <c r="AP338" s="198"/>
      <c r="AQ338" s="233"/>
      <c r="AR338" s="244"/>
      <c r="AS338" s="198"/>
      <c r="AT338" s="198"/>
      <c r="AU338" s="198"/>
      <c r="AV338" s="198"/>
      <c r="AW338" s="198"/>
      <c r="AX338" s="198"/>
      <c r="AY338" s="198"/>
      <c r="AZ338" s="198"/>
      <c r="BA338" s="198"/>
      <c r="BB338" s="198"/>
      <c r="BC338" s="198"/>
      <c r="BD338" s="198"/>
      <c r="BE338" s="198"/>
      <c r="BF338" s="198"/>
      <c r="BG338" s="198"/>
      <c r="BH338" s="198"/>
      <c r="BI338" s="198"/>
      <c r="BJ338" s="198"/>
      <c r="BK338" s="198"/>
      <c r="BL338" s="198"/>
      <c r="BM338" s="198"/>
      <c r="BN338" s="198"/>
      <c r="BO338" s="198"/>
      <c r="BP338" s="198"/>
      <c r="BQ338" s="198"/>
      <c r="BR338" s="198"/>
      <c r="BS338" s="198"/>
      <c r="BT338" s="198"/>
      <c r="BU338" s="198"/>
    </row>
    <row r="339" spans="1:73" ht="15.75" customHeight="1" x14ac:dyDescent="0.25">
      <c r="A339" s="234"/>
      <c r="B339" s="235"/>
      <c r="C339" s="235"/>
      <c r="D339" s="235"/>
      <c r="E339" s="235"/>
      <c r="F339" s="235"/>
      <c r="G339" s="235"/>
      <c r="H339" s="235"/>
      <c r="I339" s="235"/>
      <c r="J339" s="235"/>
      <c r="K339" s="235"/>
      <c r="L339" s="236"/>
      <c r="M339" s="235"/>
      <c r="N339" s="235"/>
      <c r="O339" s="235"/>
      <c r="P339" s="235"/>
      <c r="Q339" s="235"/>
      <c r="R339" s="235"/>
      <c r="S339" s="235"/>
      <c r="T339" s="235"/>
      <c r="U339" s="235"/>
      <c r="V339" s="236"/>
      <c r="W339" s="235"/>
      <c r="X339" s="235"/>
      <c r="Y339" s="235"/>
      <c r="Z339" s="235"/>
      <c r="AA339" s="235"/>
      <c r="AB339" s="235"/>
      <c r="AC339" s="235"/>
      <c r="AD339" s="235"/>
      <c r="AE339" s="235"/>
      <c r="AF339" s="235"/>
      <c r="AG339" s="235"/>
      <c r="AH339" s="235"/>
      <c r="AI339" s="235"/>
      <c r="AJ339" s="235"/>
      <c r="AK339" s="235"/>
      <c r="AL339" s="235"/>
      <c r="AM339" s="235"/>
      <c r="AN339" s="235"/>
      <c r="AO339" s="205"/>
      <c r="AP339" s="198"/>
      <c r="AQ339" s="233"/>
      <c r="AR339" s="244"/>
      <c r="AS339" s="198"/>
      <c r="AT339" s="198"/>
      <c r="AU339" s="198"/>
      <c r="AV339" s="198"/>
      <c r="AW339" s="198"/>
      <c r="AX339" s="198"/>
      <c r="AY339" s="198"/>
      <c r="AZ339" s="198"/>
      <c r="BA339" s="198"/>
      <c r="BB339" s="198"/>
      <c r="BC339" s="198"/>
      <c r="BD339" s="198"/>
      <c r="BE339" s="198"/>
      <c r="BF339" s="198"/>
      <c r="BG339" s="198"/>
      <c r="BH339" s="198"/>
      <c r="BI339" s="198"/>
      <c r="BJ339" s="198"/>
      <c r="BK339" s="198"/>
      <c r="BL339" s="198"/>
      <c r="BM339" s="198"/>
      <c r="BN339" s="198"/>
      <c r="BO339" s="198"/>
      <c r="BP339" s="198"/>
      <c r="BQ339" s="198"/>
      <c r="BR339" s="198"/>
      <c r="BS339" s="198"/>
      <c r="BT339" s="198"/>
      <c r="BU339" s="198"/>
    </row>
    <row r="340" spans="1:73" ht="15.75" customHeight="1" x14ac:dyDescent="0.25">
      <c r="A340" s="234"/>
      <c r="B340" s="235"/>
      <c r="C340" s="235"/>
      <c r="D340" s="235"/>
      <c r="E340" s="235"/>
      <c r="F340" s="235"/>
      <c r="G340" s="235"/>
      <c r="H340" s="235"/>
      <c r="I340" s="235"/>
      <c r="J340" s="235"/>
      <c r="K340" s="235"/>
      <c r="L340" s="236"/>
      <c r="M340" s="235"/>
      <c r="N340" s="235"/>
      <c r="O340" s="235"/>
      <c r="P340" s="235"/>
      <c r="Q340" s="235"/>
      <c r="R340" s="235"/>
      <c r="S340" s="235"/>
      <c r="T340" s="235"/>
      <c r="U340" s="235"/>
      <c r="V340" s="236"/>
      <c r="W340" s="235"/>
      <c r="X340" s="235"/>
      <c r="Y340" s="235"/>
      <c r="Z340" s="235"/>
      <c r="AA340" s="235"/>
      <c r="AB340" s="235"/>
      <c r="AC340" s="235"/>
      <c r="AD340" s="235"/>
      <c r="AE340" s="235"/>
      <c r="AF340" s="235"/>
      <c r="AG340" s="235"/>
      <c r="AH340" s="235"/>
      <c r="AI340" s="235"/>
      <c r="AJ340" s="235"/>
      <c r="AK340" s="235"/>
      <c r="AL340" s="235"/>
      <c r="AM340" s="235"/>
      <c r="AN340" s="235"/>
      <c r="AO340" s="205"/>
      <c r="AP340" s="198"/>
      <c r="AQ340" s="233"/>
      <c r="AR340" s="244"/>
      <c r="AS340" s="198"/>
      <c r="AT340" s="198"/>
      <c r="AU340" s="198"/>
      <c r="AV340" s="198"/>
      <c r="AW340" s="198"/>
      <c r="AX340" s="198"/>
      <c r="AY340" s="198"/>
      <c r="AZ340" s="198"/>
      <c r="BA340" s="198"/>
      <c r="BB340" s="198"/>
      <c r="BC340" s="198"/>
      <c r="BD340" s="198"/>
      <c r="BE340" s="198"/>
      <c r="BF340" s="198"/>
      <c r="BG340" s="198"/>
      <c r="BH340" s="198"/>
      <c r="BI340" s="198"/>
      <c r="BJ340" s="198"/>
      <c r="BK340" s="198"/>
      <c r="BL340" s="198"/>
      <c r="BM340" s="198"/>
      <c r="BN340" s="198"/>
      <c r="BO340" s="198"/>
      <c r="BP340" s="198"/>
      <c r="BQ340" s="198"/>
      <c r="BR340" s="198"/>
      <c r="BS340" s="198"/>
      <c r="BT340" s="198"/>
      <c r="BU340" s="198"/>
    </row>
    <row r="341" spans="1:73" ht="15.75" customHeight="1" x14ac:dyDescent="0.25">
      <c r="A341" s="234"/>
      <c r="B341" s="235"/>
      <c r="C341" s="235"/>
      <c r="D341" s="235"/>
      <c r="E341" s="235"/>
      <c r="F341" s="235"/>
      <c r="G341" s="235"/>
      <c r="H341" s="235"/>
      <c r="I341" s="235"/>
      <c r="J341" s="235"/>
      <c r="K341" s="235"/>
      <c r="L341" s="236"/>
      <c r="M341" s="235"/>
      <c r="N341" s="235"/>
      <c r="O341" s="235"/>
      <c r="P341" s="235"/>
      <c r="Q341" s="235"/>
      <c r="R341" s="235"/>
      <c r="S341" s="235"/>
      <c r="T341" s="235"/>
      <c r="U341" s="235"/>
      <c r="V341" s="236"/>
      <c r="W341" s="235"/>
      <c r="X341" s="235"/>
      <c r="Y341" s="235"/>
      <c r="Z341" s="235"/>
      <c r="AA341" s="235"/>
      <c r="AB341" s="235"/>
      <c r="AC341" s="235"/>
      <c r="AD341" s="235"/>
      <c r="AE341" s="235"/>
      <c r="AF341" s="235"/>
      <c r="AG341" s="235"/>
      <c r="AH341" s="235"/>
      <c r="AI341" s="235"/>
      <c r="AJ341" s="235"/>
      <c r="AK341" s="235"/>
      <c r="AL341" s="235"/>
      <c r="AM341" s="235"/>
      <c r="AN341" s="235"/>
      <c r="AO341" s="205"/>
      <c r="AP341" s="198"/>
      <c r="AQ341" s="233"/>
      <c r="AR341" s="244"/>
      <c r="AS341" s="198"/>
      <c r="AT341" s="198"/>
      <c r="AU341" s="198"/>
      <c r="AV341" s="198"/>
      <c r="AW341" s="198"/>
      <c r="AX341" s="198"/>
      <c r="AY341" s="198"/>
      <c r="AZ341" s="198"/>
      <c r="BA341" s="198"/>
      <c r="BB341" s="198"/>
      <c r="BC341" s="198"/>
      <c r="BD341" s="198"/>
      <c r="BE341" s="198"/>
      <c r="BF341" s="198"/>
      <c r="BG341" s="198"/>
      <c r="BH341" s="198"/>
      <c r="BI341" s="198"/>
      <c r="BJ341" s="198"/>
      <c r="BK341" s="198"/>
      <c r="BL341" s="198"/>
      <c r="BM341" s="198"/>
      <c r="BN341" s="198"/>
      <c r="BO341" s="198"/>
      <c r="BP341" s="198"/>
      <c r="BQ341" s="198"/>
      <c r="BR341" s="198"/>
      <c r="BS341" s="198"/>
      <c r="BT341" s="198"/>
      <c r="BU341" s="198"/>
    </row>
    <row r="342" spans="1:73" ht="15.75" customHeight="1" x14ac:dyDescent="0.25">
      <c r="A342" s="234"/>
      <c r="B342" s="235"/>
      <c r="C342" s="235"/>
      <c r="D342" s="235"/>
      <c r="E342" s="235"/>
      <c r="F342" s="235"/>
      <c r="G342" s="235"/>
      <c r="H342" s="235"/>
      <c r="I342" s="235"/>
      <c r="J342" s="235"/>
      <c r="K342" s="235"/>
      <c r="L342" s="236"/>
      <c r="M342" s="235"/>
      <c r="N342" s="235"/>
      <c r="O342" s="235"/>
      <c r="P342" s="235"/>
      <c r="Q342" s="235"/>
      <c r="R342" s="235"/>
      <c r="S342" s="235"/>
      <c r="T342" s="235"/>
      <c r="U342" s="235"/>
      <c r="V342" s="236"/>
      <c r="W342" s="235"/>
      <c r="X342" s="235"/>
      <c r="Y342" s="235"/>
      <c r="Z342" s="235"/>
      <c r="AA342" s="235"/>
      <c r="AB342" s="235"/>
      <c r="AC342" s="235"/>
      <c r="AD342" s="235"/>
      <c r="AE342" s="235"/>
      <c r="AF342" s="235"/>
      <c r="AG342" s="235"/>
      <c r="AH342" s="235"/>
      <c r="AI342" s="235"/>
      <c r="AJ342" s="235"/>
      <c r="AK342" s="235"/>
      <c r="AL342" s="235"/>
      <c r="AM342" s="235"/>
      <c r="AN342" s="235"/>
      <c r="AO342" s="205"/>
      <c r="AP342" s="198"/>
      <c r="AQ342" s="233"/>
      <c r="AR342" s="244"/>
      <c r="AS342" s="198"/>
      <c r="AT342" s="198"/>
      <c r="AU342" s="198"/>
      <c r="AV342" s="198"/>
      <c r="AW342" s="198"/>
      <c r="AX342" s="198"/>
      <c r="AY342" s="198"/>
      <c r="AZ342" s="198"/>
      <c r="BA342" s="198"/>
      <c r="BB342" s="198"/>
      <c r="BC342" s="198"/>
      <c r="BD342" s="198"/>
      <c r="BE342" s="198"/>
      <c r="BF342" s="198"/>
      <c r="BG342" s="198"/>
      <c r="BH342" s="198"/>
      <c r="BI342" s="198"/>
      <c r="BJ342" s="198"/>
      <c r="BK342" s="198"/>
      <c r="BL342" s="198"/>
      <c r="BM342" s="198"/>
      <c r="BN342" s="198"/>
      <c r="BO342" s="198"/>
      <c r="BP342" s="198"/>
      <c r="BQ342" s="198"/>
      <c r="BR342" s="198"/>
      <c r="BS342" s="198"/>
      <c r="BT342" s="198"/>
      <c r="BU342" s="198"/>
    </row>
    <row r="343" spans="1:73" ht="15.75" customHeight="1" x14ac:dyDescent="0.25">
      <c r="A343" s="234"/>
      <c r="B343" s="235"/>
      <c r="C343" s="235"/>
      <c r="D343" s="235"/>
      <c r="E343" s="235"/>
      <c r="F343" s="235"/>
      <c r="G343" s="235"/>
      <c r="H343" s="235"/>
      <c r="I343" s="235"/>
      <c r="J343" s="235"/>
      <c r="K343" s="235"/>
      <c r="L343" s="236"/>
      <c r="M343" s="235"/>
      <c r="N343" s="235"/>
      <c r="O343" s="235"/>
      <c r="P343" s="235"/>
      <c r="Q343" s="235"/>
      <c r="R343" s="235"/>
      <c r="S343" s="235"/>
      <c r="T343" s="235"/>
      <c r="U343" s="235"/>
      <c r="V343" s="236"/>
      <c r="W343" s="235"/>
      <c r="X343" s="235"/>
      <c r="Y343" s="235"/>
      <c r="Z343" s="235"/>
      <c r="AA343" s="235"/>
      <c r="AB343" s="235"/>
      <c r="AC343" s="235"/>
      <c r="AD343" s="235"/>
      <c r="AE343" s="235"/>
      <c r="AF343" s="235"/>
      <c r="AG343" s="235"/>
      <c r="AH343" s="235"/>
      <c r="AI343" s="235"/>
      <c r="AJ343" s="235"/>
      <c r="AK343" s="235"/>
      <c r="AL343" s="235"/>
      <c r="AM343" s="235"/>
      <c r="AN343" s="235"/>
      <c r="AO343" s="205"/>
      <c r="AP343" s="198"/>
      <c r="AQ343" s="233"/>
      <c r="AR343" s="244"/>
      <c r="AS343" s="198"/>
      <c r="AT343" s="198"/>
      <c r="AU343" s="198"/>
      <c r="AV343" s="198"/>
      <c r="AW343" s="198"/>
      <c r="AX343" s="198"/>
      <c r="AY343" s="198"/>
      <c r="AZ343" s="198"/>
      <c r="BA343" s="198"/>
      <c r="BB343" s="198"/>
      <c r="BC343" s="198"/>
      <c r="BD343" s="198"/>
      <c r="BE343" s="198"/>
      <c r="BF343" s="198"/>
      <c r="BG343" s="198"/>
      <c r="BH343" s="198"/>
      <c r="BI343" s="198"/>
      <c r="BJ343" s="198"/>
      <c r="BK343" s="198"/>
      <c r="BL343" s="198"/>
      <c r="BM343" s="198"/>
      <c r="BN343" s="198"/>
      <c r="BO343" s="198"/>
      <c r="BP343" s="198"/>
      <c r="BQ343" s="198"/>
      <c r="BR343" s="198"/>
      <c r="BS343" s="198"/>
      <c r="BT343" s="198"/>
      <c r="BU343" s="198"/>
    </row>
    <row r="344" spans="1:73" ht="15.75" customHeight="1" x14ac:dyDescent="0.25">
      <c r="A344" s="234"/>
      <c r="B344" s="235"/>
      <c r="C344" s="235"/>
      <c r="D344" s="235"/>
      <c r="E344" s="235"/>
      <c r="F344" s="235"/>
      <c r="G344" s="235"/>
      <c r="H344" s="235"/>
      <c r="I344" s="235"/>
      <c r="J344" s="235"/>
      <c r="K344" s="235"/>
      <c r="L344" s="236"/>
      <c r="M344" s="235"/>
      <c r="N344" s="235"/>
      <c r="O344" s="235"/>
      <c r="P344" s="235"/>
      <c r="Q344" s="235"/>
      <c r="R344" s="235"/>
      <c r="S344" s="235"/>
      <c r="T344" s="235"/>
      <c r="U344" s="235"/>
      <c r="V344" s="236"/>
      <c r="W344" s="235"/>
      <c r="X344" s="235"/>
      <c r="Y344" s="235"/>
      <c r="Z344" s="235"/>
      <c r="AA344" s="235"/>
      <c r="AB344" s="235"/>
      <c r="AC344" s="235"/>
      <c r="AD344" s="235"/>
      <c r="AE344" s="235"/>
      <c r="AF344" s="235"/>
      <c r="AG344" s="235"/>
      <c r="AH344" s="235"/>
      <c r="AI344" s="235"/>
      <c r="AJ344" s="235"/>
      <c r="AK344" s="235"/>
      <c r="AL344" s="235"/>
      <c r="AM344" s="235"/>
      <c r="AN344" s="235"/>
      <c r="AO344" s="205"/>
      <c r="AP344" s="198"/>
      <c r="AQ344" s="233"/>
      <c r="AR344" s="244"/>
      <c r="AS344" s="198"/>
      <c r="AT344" s="198"/>
      <c r="AU344" s="198"/>
      <c r="AV344" s="198"/>
      <c r="AW344" s="198"/>
      <c r="AX344" s="198"/>
      <c r="AY344" s="198"/>
      <c r="AZ344" s="198"/>
      <c r="BA344" s="198"/>
      <c r="BB344" s="198"/>
      <c r="BC344" s="198"/>
      <c r="BD344" s="198"/>
      <c r="BE344" s="198"/>
      <c r="BF344" s="198"/>
      <c r="BG344" s="198"/>
      <c r="BH344" s="198"/>
      <c r="BI344" s="198"/>
      <c r="BJ344" s="198"/>
      <c r="BK344" s="198"/>
      <c r="BL344" s="198"/>
      <c r="BM344" s="198"/>
      <c r="BN344" s="198"/>
      <c r="BO344" s="198"/>
      <c r="BP344" s="198"/>
      <c r="BQ344" s="198"/>
      <c r="BR344" s="198"/>
      <c r="BS344" s="198"/>
      <c r="BT344" s="198"/>
      <c r="BU344" s="198"/>
    </row>
    <row r="345" spans="1:73" ht="15.75" customHeight="1" x14ac:dyDescent="0.25">
      <c r="A345" s="234"/>
      <c r="B345" s="235"/>
      <c r="C345" s="235"/>
      <c r="D345" s="235"/>
      <c r="E345" s="235"/>
      <c r="F345" s="235"/>
      <c r="G345" s="235"/>
      <c r="H345" s="235"/>
      <c r="I345" s="235"/>
      <c r="J345" s="235"/>
      <c r="K345" s="235"/>
      <c r="L345" s="236"/>
      <c r="M345" s="235"/>
      <c r="N345" s="235"/>
      <c r="O345" s="235"/>
      <c r="P345" s="235"/>
      <c r="Q345" s="235"/>
      <c r="R345" s="235"/>
      <c r="S345" s="235"/>
      <c r="T345" s="235"/>
      <c r="U345" s="235"/>
      <c r="V345" s="236"/>
      <c r="W345" s="235"/>
      <c r="X345" s="235"/>
      <c r="Y345" s="235"/>
      <c r="Z345" s="235"/>
      <c r="AA345" s="235"/>
      <c r="AB345" s="235"/>
      <c r="AC345" s="235"/>
      <c r="AD345" s="235"/>
      <c r="AE345" s="235"/>
      <c r="AF345" s="235"/>
      <c r="AG345" s="235"/>
      <c r="AH345" s="235"/>
      <c r="AI345" s="235"/>
      <c r="AJ345" s="235"/>
      <c r="AK345" s="235"/>
      <c r="AL345" s="235"/>
      <c r="AM345" s="235"/>
      <c r="AN345" s="235"/>
      <c r="AO345" s="205"/>
      <c r="AP345" s="198"/>
      <c r="AQ345" s="233"/>
      <c r="AR345" s="244"/>
      <c r="AS345" s="198"/>
      <c r="AT345" s="198"/>
      <c r="AU345" s="198"/>
      <c r="AV345" s="198"/>
      <c r="AW345" s="198"/>
      <c r="AX345" s="198"/>
      <c r="AY345" s="198"/>
      <c r="AZ345" s="198"/>
      <c r="BA345" s="198"/>
      <c r="BB345" s="198"/>
      <c r="BC345" s="198"/>
      <c r="BD345" s="198"/>
      <c r="BE345" s="198"/>
      <c r="BF345" s="198"/>
      <c r="BG345" s="198"/>
      <c r="BH345" s="198"/>
      <c r="BI345" s="198"/>
      <c r="BJ345" s="198"/>
      <c r="BK345" s="198"/>
      <c r="BL345" s="198"/>
      <c r="BM345" s="198"/>
      <c r="BN345" s="198"/>
      <c r="BO345" s="198"/>
      <c r="BP345" s="198"/>
      <c r="BQ345" s="198"/>
      <c r="BR345" s="198"/>
      <c r="BS345" s="198"/>
      <c r="BT345" s="198"/>
      <c r="BU345" s="198"/>
    </row>
    <row r="346" spans="1:73" ht="15.75" customHeight="1" x14ac:dyDescent="0.25">
      <c r="A346" s="234"/>
      <c r="B346" s="235"/>
      <c r="C346" s="235"/>
      <c r="D346" s="235"/>
      <c r="E346" s="235"/>
      <c r="F346" s="235"/>
      <c r="G346" s="235"/>
      <c r="H346" s="235"/>
      <c r="I346" s="235"/>
      <c r="J346" s="235"/>
      <c r="K346" s="235"/>
      <c r="L346" s="236"/>
      <c r="M346" s="235"/>
      <c r="N346" s="235"/>
      <c r="O346" s="235"/>
      <c r="P346" s="235"/>
      <c r="Q346" s="235"/>
      <c r="R346" s="235"/>
      <c r="S346" s="235"/>
      <c r="T346" s="235"/>
      <c r="U346" s="235"/>
      <c r="V346" s="236"/>
      <c r="W346" s="235"/>
      <c r="X346" s="235"/>
      <c r="Y346" s="235"/>
      <c r="Z346" s="235"/>
      <c r="AA346" s="235"/>
      <c r="AB346" s="235"/>
      <c r="AC346" s="235"/>
      <c r="AD346" s="235"/>
      <c r="AE346" s="235"/>
      <c r="AF346" s="235"/>
      <c r="AG346" s="235"/>
      <c r="AH346" s="235"/>
      <c r="AI346" s="235"/>
      <c r="AJ346" s="235"/>
      <c r="AK346" s="235"/>
      <c r="AL346" s="235"/>
      <c r="AM346" s="235"/>
      <c r="AN346" s="235"/>
      <c r="AO346" s="205"/>
      <c r="AP346" s="198"/>
      <c r="AQ346" s="233"/>
      <c r="AR346" s="244"/>
      <c r="AS346" s="198"/>
      <c r="AT346" s="198"/>
      <c r="AU346" s="198"/>
      <c r="AV346" s="198"/>
      <c r="AW346" s="198"/>
      <c r="AX346" s="198"/>
      <c r="AY346" s="198"/>
      <c r="AZ346" s="198"/>
      <c r="BA346" s="198"/>
      <c r="BB346" s="198"/>
      <c r="BC346" s="198"/>
      <c r="BD346" s="198"/>
      <c r="BE346" s="198"/>
      <c r="BF346" s="198"/>
      <c r="BG346" s="198"/>
      <c r="BH346" s="198"/>
      <c r="BI346" s="198"/>
      <c r="BJ346" s="198"/>
      <c r="BK346" s="198"/>
      <c r="BL346" s="198"/>
      <c r="BM346" s="198"/>
      <c r="BN346" s="198"/>
      <c r="BO346" s="198"/>
      <c r="BP346" s="198"/>
      <c r="BQ346" s="198"/>
      <c r="BR346" s="198"/>
      <c r="BS346" s="198"/>
      <c r="BT346" s="198"/>
      <c r="BU346" s="198"/>
    </row>
    <row r="347" spans="1:73" ht="15.75" customHeight="1" x14ac:dyDescent="0.25">
      <c r="A347" s="234"/>
      <c r="B347" s="235"/>
      <c r="C347" s="235"/>
      <c r="D347" s="235"/>
      <c r="E347" s="235"/>
      <c r="F347" s="235"/>
      <c r="G347" s="235"/>
      <c r="H347" s="235"/>
      <c r="I347" s="235"/>
      <c r="J347" s="235"/>
      <c r="K347" s="235"/>
      <c r="L347" s="236"/>
      <c r="M347" s="235"/>
      <c r="N347" s="235"/>
      <c r="O347" s="235"/>
      <c r="P347" s="235"/>
      <c r="Q347" s="235"/>
      <c r="R347" s="235"/>
      <c r="S347" s="235"/>
      <c r="T347" s="235"/>
      <c r="U347" s="235"/>
      <c r="V347" s="236"/>
      <c r="W347" s="235"/>
      <c r="X347" s="235"/>
      <c r="Y347" s="235"/>
      <c r="Z347" s="235"/>
      <c r="AA347" s="235"/>
      <c r="AB347" s="235"/>
      <c r="AC347" s="235"/>
      <c r="AD347" s="235"/>
      <c r="AE347" s="235"/>
      <c r="AF347" s="235"/>
      <c r="AG347" s="235"/>
      <c r="AH347" s="235"/>
      <c r="AI347" s="235"/>
      <c r="AJ347" s="235"/>
      <c r="AK347" s="235"/>
      <c r="AL347" s="235"/>
      <c r="AM347" s="235"/>
      <c r="AN347" s="235"/>
      <c r="AO347" s="205"/>
      <c r="AP347" s="198"/>
      <c r="AQ347" s="233"/>
      <c r="AR347" s="244"/>
      <c r="AS347" s="198"/>
      <c r="AT347" s="198"/>
      <c r="AU347" s="198"/>
      <c r="AV347" s="198"/>
      <c r="AW347" s="198"/>
      <c r="AX347" s="198"/>
      <c r="AY347" s="198"/>
      <c r="AZ347" s="198"/>
      <c r="BA347" s="198"/>
      <c r="BB347" s="198"/>
      <c r="BC347" s="198"/>
      <c r="BD347" s="198"/>
      <c r="BE347" s="198"/>
      <c r="BF347" s="198"/>
      <c r="BG347" s="198"/>
      <c r="BH347" s="198"/>
      <c r="BI347" s="198"/>
      <c r="BJ347" s="198"/>
      <c r="BK347" s="198"/>
      <c r="BL347" s="198"/>
      <c r="BM347" s="198"/>
      <c r="BN347" s="198"/>
      <c r="BO347" s="198"/>
      <c r="BP347" s="198"/>
      <c r="BQ347" s="198"/>
      <c r="BR347" s="198"/>
      <c r="BS347" s="198"/>
      <c r="BT347" s="198"/>
      <c r="BU347" s="198"/>
    </row>
    <row r="348" spans="1:73" ht="15.75" customHeight="1" x14ac:dyDescent="0.25">
      <c r="A348" s="234"/>
      <c r="B348" s="235"/>
      <c r="C348" s="235"/>
      <c r="D348" s="235"/>
      <c r="E348" s="235"/>
      <c r="F348" s="235"/>
      <c r="G348" s="235"/>
      <c r="H348" s="235"/>
      <c r="I348" s="235"/>
      <c r="J348" s="235"/>
      <c r="K348" s="235"/>
      <c r="L348" s="236"/>
      <c r="M348" s="235"/>
      <c r="N348" s="235"/>
      <c r="O348" s="235"/>
      <c r="P348" s="235"/>
      <c r="Q348" s="235"/>
      <c r="R348" s="235"/>
      <c r="S348" s="235"/>
      <c r="T348" s="235"/>
      <c r="U348" s="235"/>
      <c r="V348" s="236"/>
      <c r="W348" s="235"/>
      <c r="X348" s="235"/>
      <c r="Y348" s="235"/>
      <c r="Z348" s="235"/>
      <c r="AA348" s="235"/>
      <c r="AB348" s="235"/>
      <c r="AC348" s="235"/>
      <c r="AD348" s="235"/>
      <c r="AE348" s="235"/>
      <c r="AF348" s="235"/>
      <c r="AG348" s="235"/>
      <c r="AH348" s="235"/>
      <c r="AI348" s="235"/>
      <c r="AJ348" s="235"/>
      <c r="AK348" s="235"/>
      <c r="AL348" s="235"/>
      <c r="AM348" s="235"/>
      <c r="AN348" s="235"/>
      <c r="AO348" s="205"/>
      <c r="AP348" s="198"/>
      <c r="AQ348" s="233"/>
      <c r="AR348" s="244"/>
      <c r="AS348" s="198"/>
      <c r="AT348" s="198"/>
      <c r="AU348" s="198"/>
      <c r="AV348" s="198"/>
      <c r="AW348" s="198"/>
      <c r="AX348" s="198"/>
      <c r="AY348" s="198"/>
      <c r="AZ348" s="198"/>
      <c r="BA348" s="198"/>
      <c r="BB348" s="198"/>
      <c r="BC348" s="198"/>
      <c r="BD348" s="198"/>
      <c r="BE348" s="198"/>
      <c r="BF348" s="198"/>
      <c r="BG348" s="198"/>
      <c r="BH348" s="198"/>
      <c r="BI348" s="198"/>
      <c r="BJ348" s="198"/>
      <c r="BK348" s="198"/>
      <c r="BL348" s="198"/>
      <c r="BM348" s="198"/>
      <c r="BN348" s="198"/>
      <c r="BO348" s="198"/>
      <c r="BP348" s="198"/>
      <c r="BQ348" s="198"/>
      <c r="BR348" s="198"/>
      <c r="BS348" s="198"/>
      <c r="BT348" s="198"/>
      <c r="BU348" s="198"/>
    </row>
    <row r="349" spans="1:73" ht="15.75" customHeight="1" x14ac:dyDescent="0.25">
      <c r="A349" s="234"/>
      <c r="B349" s="235"/>
      <c r="C349" s="235"/>
      <c r="D349" s="235"/>
      <c r="E349" s="235"/>
      <c r="F349" s="235"/>
      <c r="G349" s="235"/>
      <c r="H349" s="235"/>
      <c r="I349" s="235"/>
      <c r="J349" s="235"/>
      <c r="K349" s="235"/>
      <c r="L349" s="236"/>
      <c r="M349" s="235"/>
      <c r="N349" s="235"/>
      <c r="O349" s="235"/>
      <c r="P349" s="235"/>
      <c r="Q349" s="235"/>
      <c r="R349" s="235"/>
      <c r="S349" s="235"/>
      <c r="T349" s="235"/>
      <c r="U349" s="235"/>
      <c r="V349" s="236"/>
      <c r="W349" s="235"/>
      <c r="X349" s="235"/>
      <c r="Y349" s="235"/>
      <c r="Z349" s="235"/>
      <c r="AA349" s="235"/>
      <c r="AB349" s="235"/>
      <c r="AC349" s="235"/>
      <c r="AD349" s="235"/>
      <c r="AE349" s="235"/>
      <c r="AF349" s="235"/>
      <c r="AG349" s="235"/>
      <c r="AH349" s="235"/>
      <c r="AI349" s="235"/>
      <c r="AJ349" s="235"/>
      <c r="AK349" s="235"/>
      <c r="AL349" s="235"/>
      <c r="AM349" s="235"/>
      <c r="AN349" s="235"/>
      <c r="AO349" s="205"/>
      <c r="AP349" s="198"/>
      <c r="AQ349" s="233"/>
      <c r="AR349" s="244"/>
      <c r="AS349" s="198"/>
      <c r="AT349" s="198"/>
      <c r="AU349" s="198"/>
      <c r="AV349" s="198"/>
      <c r="AW349" s="198"/>
      <c r="AX349" s="198"/>
      <c r="AY349" s="198"/>
      <c r="AZ349" s="198"/>
      <c r="BA349" s="198"/>
      <c r="BB349" s="198"/>
      <c r="BC349" s="198"/>
      <c r="BD349" s="198"/>
      <c r="BE349" s="198"/>
      <c r="BF349" s="198"/>
      <c r="BG349" s="198"/>
      <c r="BH349" s="198"/>
      <c r="BI349" s="198"/>
      <c r="BJ349" s="198"/>
      <c r="BK349" s="198"/>
      <c r="BL349" s="198"/>
      <c r="BM349" s="198"/>
      <c r="BN349" s="198"/>
      <c r="BO349" s="198"/>
      <c r="BP349" s="198"/>
      <c r="BQ349" s="198"/>
      <c r="BR349" s="198"/>
      <c r="BS349" s="198"/>
      <c r="BT349" s="198"/>
      <c r="BU349" s="198"/>
    </row>
    <row r="350" spans="1:73" ht="15.75" customHeight="1" x14ac:dyDescent="0.25">
      <c r="A350" s="234"/>
      <c r="B350" s="235"/>
      <c r="C350" s="235"/>
      <c r="D350" s="235"/>
      <c r="E350" s="235"/>
      <c r="F350" s="235"/>
      <c r="G350" s="235"/>
      <c r="H350" s="235"/>
      <c r="I350" s="235"/>
      <c r="J350" s="235"/>
      <c r="K350" s="235"/>
      <c r="L350" s="236"/>
      <c r="M350" s="235"/>
      <c r="N350" s="235"/>
      <c r="O350" s="235"/>
      <c r="P350" s="235"/>
      <c r="Q350" s="235"/>
      <c r="R350" s="235"/>
      <c r="S350" s="235"/>
      <c r="T350" s="235"/>
      <c r="U350" s="235"/>
      <c r="V350" s="236"/>
      <c r="W350" s="235"/>
      <c r="X350" s="235"/>
      <c r="Y350" s="235"/>
      <c r="Z350" s="235"/>
      <c r="AA350" s="235"/>
      <c r="AB350" s="235"/>
      <c r="AC350" s="235"/>
      <c r="AD350" s="235"/>
      <c r="AE350" s="235"/>
      <c r="AF350" s="235"/>
      <c r="AG350" s="235"/>
      <c r="AH350" s="235"/>
      <c r="AI350" s="235"/>
      <c r="AJ350" s="235"/>
      <c r="AK350" s="235"/>
      <c r="AL350" s="235"/>
      <c r="AM350" s="235"/>
      <c r="AN350" s="235"/>
      <c r="AO350" s="205"/>
      <c r="AP350" s="198"/>
      <c r="AQ350" s="233"/>
      <c r="AR350" s="244"/>
      <c r="AS350" s="198"/>
      <c r="AT350" s="198"/>
      <c r="AU350" s="198"/>
      <c r="AV350" s="198"/>
      <c r="AW350" s="198"/>
      <c r="AX350" s="198"/>
      <c r="AY350" s="198"/>
      <c r="AZ350" s="198"/>
      <c r="BA350" s="198"/>
      <c r="BB350" s="198"/>
      <c r="BC350" s="198"/>
      <c r="BD350" s="198"/>
      <c r="BE350" s="198"/>
      <c r="BF350" s="198"/>
      <c r="BG350" s="198"/>
      <c r="BH350" s="198"/>
      <c r="BI350" s="198"/>
      <c r="BJ350" s="198"/>
      <c r="BK350" s="198"/>
      <c r="BL350" s="198"/>
      <c r="BM350" s="198"/>
      <c r="BN350" s="198"/>
      <c r="BO350" s="198"/>
      <c r="BP350" s="198"/>
      <c r="BQ350" s="198"/>
      <c r="BR350" s="198"/>
      <c r="BS350" s="198"/>
      <c r="BT350" s="198"/>
      <c r="BU350" s="198"/>
    </row>
    <row r="351" spans="1:73" ht="15.75" customHeight="1" x14ac:dyDescent="0.25">
      <c r="A351" s="234"/>
      <c r="B351" s="235"/>
      <c r="C351" s="235"/>
      <c r="D351" s="235"/>
      <c r="E351" s="235"/>
      <c r="F351" s="235"/>
      <c r="G351" s="235"/>
      <c r="H351" s="235"/>
      <c r="I351" s="235"/>
      <c r="J351" s="235"/>
      <c r="K351" s="235"/>
      <c r="L351" s="236"/>
      <c r="M351" s="235"/>
      <c r="N351" s="235"/>
      <c r="O351" s="235"/>
      <c r="P351" s="235"/>
      <c r="Q351" s="235"/>
      <c r="R351" s="235"/>
      <c r="S351" s="235"/>
      <c r="T351" s="235"/>
      <c r="U351" s="235"/>
      <c r="V351" s="236"/>
      <c r="W351" s="235"/>
      <c r="X351" s="235"/>
      <c r="Y351" s="235"/>
      <c r="Z351" s="235"/>
      <c r="AA351" s="235"/>
      <c r="AB351" s="235"/>
      <c r="AC351" s="235"/>
      <c r="AD351" s="235"/>
      <c r="AE351" s="235"/>
      <c r="AF351" s="235"/>
      <c r="AG351" s="235"/>
      <c r="AH351" s="235"/>
      <c r="AI351" s="235"/>
      <c r="AJ351" s="235"/>
      <c r="AK351" s="235"/>
      <c r="AL351" s="235"/>
      <c r="AM351" s="235"/>
      <c r="AN351" s="235"/>
      <c r="AO351" s="205"/>
      <c r="AP351" s="198"/>
      <c r="AQ351" s="233"/>
      <c r="AR351" s="244"/>
      <c r="AS351" s="198"/>
      <c r="AT351" s="198"/>
      <c r="AU351" s="198"/>
      <c r="AV351" s="198"/>
      <c r="AW351" s="198"/>
      <c r="AX351" s="198"/>
      <c r="AY351" s="198"/>
      <c r="AZ351" s="198"/>
      <c r="BA351" s="198"/>
      <c r="BB351" s="198"/>
      <c r="BC351" s="198"/>
      <c r="BD351" s="198"/>
      <c r="BE351" s="198"/>
      <c r="BF351" s="198"/>
      <c r="BG351" s="198"/>
      <c r="BH351" s="198"/>
      <c r="BI351" s="198"/>
      <c r="BJ351" s="198"/>
      <c r="BK351" s="198"/>
      <c r="BL351" s="198"/>
      <c r="BM351" s="198"/>
      <c r="BN351" s="198"/>
      <c r="BO351" s="198"/>
      <c r="BP351" s="198"/>
      <c r="BQ351" s="198"/>
      <c r="BR351" s="198"/>
      <c r="BS351" s="198"/>
      <c r="BT351" s="198"/>
      <c r="BU351" s="198"/>
    </row>
    <row r="352" spans="1:73" ht="15.75" customHeight="1" x14ac:dyDescent="0.25">
      <c r="A352" s="234"/>
      <c r="B352" s="235"/>
      <c r="C352" s="235"/>
      <c r="D352" s="235"/>
      <c r="E352" s="235"/>
      <c r="F352" s="235"/>
      <c r="G352" s="235"/>
      <c r="H352" s="235"/>
      <c r="I352" s="235"/>
      <c r="J352" s="235"/>
      <c r="K352" s="235"/>
      <c r="L352" s="236"/>
      <c r="M352" s="235"/>
      <c r="N352" s="235"/>
      <c r="O352" s="235"/>
      <c r="P352" s="235"/>
      <c r="Q352" s="235"/>
      <c r="R352" s="235"/>
      <c r="S352" s="235"/>
      <c r="T352" s="235"/>
      <c r="U352" s="235"/>
      <c r="V352" s="236"/>
      <c r="W352" s="235"/>
      <c r="X352" s="235"/>
      <c r="Y352" s="235"/>
      <c r="Z352" s="235"/>
      <c r="AA352" s="235"/>
      <c r="AB352" s="235"/>
      <c r="AC352" s="235"/>
      <c r="AD352" s="235"/>
      <c r="AE352" s="235"/>
      <c r="AF352" s="235"/>
      <c r="AG352" s="235"/>
      <c r="AH352" s="235"/>
      <c r="AI352" s="235"/>
      <c r="AJ352" s="235"/>
      <c r="AK352" s="235"/>
      <c r="AL352" s="235"/>
      <c r="AM352" s="235"/>
      <c r="AN352" s="235"/>
      <c r="AO352" s="205"/>
      <c r="AP352" s="198"/>
      <c r="AQ352" s="233"/>
      <c r="AR352" s="244"/>
      <c r="AS352" s="198"/>
      <c r="AT352" s="198"/>
      <c r="AU352" s="198"/>
      <c r="AV352" s="198"/>
      <c r="AW352" s="198"/>
      <c r="AX352" s="198"/>
      <c r="AY352" s="198"/>
      <c r="AZ352" s="198"/>
      <c r="BA352" s="198"/>
      <c r="BB352" s="198"/>
      <c r="BC352" s="198"/>
      <c r="BD352" s="198"/>
      <c r="BE352" s="198"/>
      <c r="BF352" s="198"/>
      <c r="BG352" s="198"/>
      <c r="BH352" s="198"/>
      <c r="BI352" s="198"/>
      <c r="BJ352" s="198"/>
      <c r="BK352" s="198"/>
      <c r="BL352" s="198"/>
      <c r="BM352" s="198"/>
      <c r="BN352" s="198"/>
      <c r="BO352" s="198"/>
      <c r="BP352" s="198"/>
      <c r="BQ352" s="198"/>
      <c r="BR352" s="198"/>
      <c r="BS352" s="198"/>
      <c r="BT352" s="198"/>
      <c r="BU352" s="198"/>
    </row>
    <row r="353" spans="1:73" ht="15.75" customHeight="1" x14ac:dyDescent="0.25">
      <c r="A353" s="234"/>
      <c r="B353" s="235"/>
      <c r="C353" s="235"/>
      <c r="D353" s="235"/>
      <c r="E353" s="235"/>
      <c r="F353" s="235"/>
      <c r="G353" s="235"/>
      <c r="H353" s="235"/>
      <c r="I353" s="235"/>
      <c r="J353" s="235"/>
      <c r="K353" s="235"/>
      <c r="L353" s="236"/>
      <c r="M353" s="235"/>
      <c r="N353" s="235"/>
      <c r="O353" s="235"/>
      <c r="P353" s="235"/>
      <c r="Q353" s="235"/>
      <c r="R353" s="235"/>
      <c r="S353" s="235"/>
      <c r="T353" s="235"/>
      <c r="U353" s="235"/>
      <c r="V353" s="236"/>
      <c r="W353" s="235"/>
      <c r="X353" s="235"/>
      <c r="Y353" s="235"/>
      <c r="Z353" s="235"/>
      <c r="AA353" s="235"/>
      <c r="AB353" s="235"/>
      <c r="AC353" s="235"/>
      <c r="AD353" s="235"/>
      <c r="AE353" s="235"/>
      <c r="AF353" s="235"/>
      <c r="AG353" s="235"/>
      <c r="AH353" s="235"/>
      <c r="AI353" s="235"/>
      <c r="AJ353" s="235"/>
      <c r="AK353" s="235"/>
      <c r="AL353" s="235"/>
      <c r="AM353" s="235"/>
      <c r="AN353" s="235"/>
      <c r="AO353" s="205"/>
      <c r="AP353" s="198"/>
      <c r="AQ353" s="233"/>
      <c r="AR353" s="244"/>
      <c r="AS353" s="198"/>
      <c r="AT353" s="198"/>
      <c r="AU353" s="198"/>
      <c r="AV353" s="198"/>
      <c r="AW353" s="198"/>
      <c r="AX353" s="198"/>
      <c r="AY353" s="198"/>
      <c r="AZ353" s="198"/>
      <c r="BA353" s="198"/>
      <c r="BB353" s="198"/>
      <c r="BC353" s="198"/>
      <c r="BD353" s="198"/>
      <c r="BE353" s="198"/>
      <c r="BF353" s="198"/>
      <c r="BG353" s="198"/>
      <c r="BH353" s="198"/>
      <c r="BI353" s="198"/>
      <c r="BJ353" s="198"/>
      <c r="BK353" s="198"/>
      <c r="BL353" s="198"/>
      <c r="BM353" s="198"/>
      <c r="BN353" s="198"/>
      <c r="BO353" s="198"/>
      <c r="BP353" s="198"/>
      <c r="BQ353" s="198"/>
      <c r="BR353" s="198"/>
      <c r="BS353" s="198"/>
      <c r="BT353" s="198"/>
      <c r="BU353" s="198"/>
    </row>
    <row r="354" spans="1:73" ht="15.75" customHeight="1" x14ac:dyDescent="0.25">
      <c r="A354" s="234"/>
      <c r="B354" s="235"/>
      <c r="C354" s="235"/>
      <c r="D354" s="235"/>
      <c r="E354" s="235"/>
      <c r="F354" s="235"/>
      <c r="G354" s="235"/>
      <c r="H354" s="235"/>
      <c r="I354" s="235"/>
      <c r="J354" s="235"/>
      <c r="K354" s="235"/>
      <c r="L354" s="236"/>
      <c r="M354" s="235"/>
      <c r="N354" s="235"/>
      <c r="O354" s="235"/>
      <c r="P354" s="235"/>
      <c r="Q354" s="235"/>
      <c r="R354" s="235"/>
      <c r="S354" s="235"/>
      <c r="T354" s="235"/>
      <c r="U354" s="235"/>
      <c r="V354" s="236"/>
      <c r="W354" s="235"/>
      <c r="X354" s="235"/>
      <c r="Y354" s="235"/>
      <c r="Z354" s="235"/>
      <c r="AA354" s="235"/>
      <c r="AB354" s="235"/>
      <c r="AC354" s="235"/>
      <c r="AD354" s="235"/>
      <c r="AE354" s="235"/>
      <c r="AF354" s="235"/>
      <c r="AG354" s="235"/>
      <c r="AH354" s="235"/>
      <c r="AI354" s="235"/>
      <c r="AJ354" s="235"/>
      <c r="AK354" s="235"/>
      <c r="AL354" s="235"/>
      <c r="AM354" s="235"/>
      <c r="AN354" s="235"/>
      <c r="AO354" s="205"/>
      <c r="AP354" s="198"/>
      <c r="AQ354" s="233"/>
      <c r="AR354" s="244"/>
      <c r="AS354" s="198"/>
      <c r="AT354" s="198"/>
      <c r="AU354" s="198"/>
      <c r="AV354" s="198"/>
      <c r="AW354" s="198"/>
      <c r="AX354" s="198"/>
      <c r="AY354" s="198"/>
      <c r="AZ354" s="198"/>
      <c r="BA354" s="198"/>
      <c r="BB354" s="198"/>
      <c r="BC354" s="198"/>
      <c r="BD354" s="198"/>
      <c r="BE354" s="198"/>
      <c r="BF354" s="198"/>
      <c r="BG354" s="198"/>
      <c r="BH354" s="198"/>
      <c r="BI354" s="198"/>
      <c r="BJ354" s="198"/>
      <c r="BK354" s="198"/>
      <c r="BL354" s="198"/>
      <c r="BM354" s="198"/>
      <c r="BN354" s="198"/>
      <c r="BO354" s="198"/>
      <c r="BP354" s="198"/>
      <c r="BQ354" s="198"/>
      <c r="BR354" s="198"/>
      <c r="BS354" s="198"/>
      <c r="BT354" s="198"/>
      <c r="BU354" s="198"/>
    </row>
    <row r="355" spans="1:73" ht="15.75" customHeight="1" x14ac:dyDescent="0.25">
      <c r="A355" s="234"/>
      <c r="B355" s="235"/>
      <c r="C355" s="235"/>
      <c r="D355" s="235"/>
      <c r="E355" s="235"/>
      <c r="F355" s="235"/>
      <c r="G355" s="235"/>
      <c r="H355" s="235"/>
      <c r="I355" s="235"/>
      <c r="J355" s="235"/>
      <c r="K355" s="235"/>
      <c r="L355" s="236"/>
      <c r="M355" s="235"/>
      <c r="N355" s="235"/>
      <c r="O355" s="235"/>
      <c r="P355" s="235"/>
      <c r="Q355" s="235"/>
      <c r="R355" s="235"/>
      <c r="S355" s="235"/>
      <c r="T355" s="235"/>
      <c r="U355" s="235"/>
      <c r="V355" s="236"/>
      <c r="W355" s="235"/>
      <c r="X355" s="235"/>
      <c r="Y355" s="235"/>
      <c r="Z355" s="235"/>
      <c r="AA355" s="235"/>
      <c r="AB355" s="235"/>
      <c r="AC355" s="235"/>
      <c r="AD355" s="235"/>
      <c r="AE355" s="235"/>
      <c r="AF355" s="235"/>
      <c r="AG355" s="235"/>
      <c r="AH355" s="235"/>
      <c r="AI355" s="235"/>
      <c r="AJ355" s="235"/>
      <c r="AK355" s="235"/>
      <c r="AL355" s="235"/>
      <c r="AM355" s="235"/>
      <c r="AN355" s="235"/>
      <c r="AO355" s="205"/>
      <c r="AP355" s="198"/>
      <c r="AQ355" s="233"/>
      <c r="AR355" s="244"/>
      <c r="AS355" s="198"/>
      <c r="AT355" s="198"/>
      <c r="AU355" s="198"/>
      <c r="AV355" s="198"/>
      <c r="AW355" s="198"/>
      <c r="AX355" s="198"/>
      <c r="AY355" s="198"/>
      <c r="AZ355" s="198"/>
      <c r="BA355" s="198"/>
      <c r="BB355" s="198"/>
      <c r="BC355" s="198"/>
      <c r="BD355" s="198"/>
      <c r="BE355" s="198"/>
      <c r="BF355" s="198"/>
      <c r="BG355" s="198"/>
      <c r="BH355" s="198"/>
      <c r="BI355" s="198"/>
      <c r="BJ355" s="198"/>
      <c r="BK355" s="198"/>
      <c r="BL355" s="198"/>
      <c r="BM355" s="198"/>
      <c r="BN355" s="198"/>
      <c r="BO355" s="198"/>
      <c r="BP355" s="198"/>
      <c r="BQ355" s="198"/>
      <c r="BR355" s="198"/>
      <c r="BS355" s="198"/>
      <c r="BT355" s="198"/>
      <c r="BU355" s="198"/>
    </row>
    <row r="356" spans="1:73" ht="15.75" customHeight="1" x14ac:dyDescent="0.25">
      <c r="A356" s="234"/>
      <c r="B356" s="235"/>
      <c r="C356" s="235"/>
      <c r="D356" s="235"/>
      <c r="E356" s="235"/>
      <c r="F356" s="235"/>
      <c r="G356" s="235"/>
      <c r="H356" s="235"/>
      <c r="I356" s="235"/>
      <c r="J356" s="235"/>
      <c r="K356" s="235"/>
      <c r="L356" s="236"/>
      <c r="M356" s="235"/>
      <c r="N356" s="235"/>
      <c r="O356" s="235"/>
      <c r="P356" s="235"/>
      <c r="Q356" s="235"/>
      <c r="R356" s="235"/>
      <c r="S356" s="235"/>
      <c r="T356" s="235"/>
      <c r="U356" s="235"/>
      <c r="V356" s="236"/>
      <c r="W356" s="235"/>
      <c r="X356" s="235"/>
      <c r="Y356" s="235"/>
      <c r="Z356" s="235"/>
      <c r="AA356" s="235"/>
      <c r="AB356" s="235"/>
      <c r="AC356" s="235"/>
      <c r="AD356" s="235"/>
      <c r="AE356" s="235"/>
      <c r="AF356" s="235"/>
      <c r="AG356" s="235"/>
      <c r="AH356" s="235"/>
      <c r="AI356" s="235"/>
      <c r="AJ356" s="235"/>
      <c r="AK356" s="235"/>
      <c r="AL356" s="235"/>
      <c r="AM356" s="235"/>
      <c r="AN356" s="235"/>
      <c r="AO356" s="205"/>
      <c r="AP356" s="198"/>
      <c r="AQ356" s="233"/>
      <c r="AR356" s="244"/>
      <c r="AS356" s="198"/>
      <c r="AT356" s="198"/>
      <c r="AU356" s="198"/>
      <c r="AV356" s="198"/>
      <c r="AW356" s="198"/>
      <c r="AX356" s="198"/>
      <c r="AY356" s="198"/>
      <c r="AZ356" s="198"/>
      <c r="BA356" s="198"/>
      <c r="BB356" s="198"/>
      <c r="BC356" s="198"/>
      <c r="BD356" s="198"/>
      <c r="BE356" s="198"/>
      <c r="BF356" s="198"/>
      <c r="BG356" s="198"/>
      <c r="BH356" s="198"/>
      <c r="BI356" s="198"/>
      <c r="BJ356" s="198"/>
      <c r="BK356" s="198"/>
      <c r="BL356" s="198"/>
      <c r="BM356" s="198"/>
      <c r="BN356" s="198"/>
      <c r="BO356" s="198"/>
      <c r="BP356" s="198"/>
      <c r="BQ356" s="198"/>
      <c r="BR356" s="198"/>
      <c r="BS356" s="198"/>
      <c r="BT356" s="198"/>
      <c r="BU356" s="198"/>
    </row>
    <row r="357" spans="1:73" ht="15.75" customHeight="1" x14ac:dyDescent="0.25">
      <c r="A357" s="234"/>
      <c r="B357" s="235"/>
      <c r="C357" s="235"/>
      <c r="D357" s="235"/>
      <c r="E357" s="235"/>
      <c r="F357" s="235"/>
      <c r="G357" s="235"/>
      <c r="H357" s="235"/>
      <c r="I357" s="235"/>
      <c r="J357" s="235"/>
      <c r="K357" s="235"/>
      <c r="L357" s="236"/>
      <c r="M357" s="235"/>
      <c r="N357" s="235"/>
      <c r="O357" s="235"/>
      <c r="P357" s="235"/>
      <c r="Q357" s="235"/>
      <c r="R357" s="235"/>
      <c r="S357" s="235"/>
      <c r="T357" s="235"/>
      <c r="U357" s="235"/>
      <c r="V357" s="236"/>
      <c r="W357" s="235"/>
      <c r="X357" s="235"/>
      <c r="Y357" s="235"/>
      <c r="Z357" s="235"/>
      <c r="AA357" s="235"/>
      <c r="AB357" s="235"/>
      <c r="AC357" s="235"/>
      <c r="AD357" s="235"/>
      <c r="AE357" s="235"/>
      <c r="AF357" s="235"/>
      <c r="AG357" s="235"/>
      <c r="AH357" s="235"/>
      <c r="AI357" s="235"/>
      <c r="AJ357" s="235"/>
      <c r="AK357" s="235"/>
      <c r="AL357" s="235"/>
      <c r="AM357" s="235"/>
      <c r="AN357" s="235"/>
      <c r="AO357" s="205"/>
      <c r="AP357" s="198"/>
      <c r="AQ357" s="233"/>
      <c r="AR357" s="244"/>
      <c r="AS357" s="198"/>
      <c r="AT357" s="198"/>
      <c r="AU357" s="198"/>
      <c r="AV357" s="198"/>
      <c r="AW357" s="198"/>
      <c r="AX357" s="198"/>
      <c r="AY357" s="198"/>
      <c r="AZ357" s="198"/>
      <c r="BA357" s="198"/>
      <c r="BB357" s="198"/>
      <c r="BC357" s="198"/>
      <c r="BD357" s="198"/>
      <c r="BE357" s="198"/>
      <c r="BF357" s="198"/>
      <c r="BG357" s="198"/>
      <c r="BH357" s="198"/>
      <c r="BI357" s="198"/>
      <c r="BJ357" s="198"/>
      <c r="BK357" s="198"/>
      <c r="BL357" s="198"/>
      <c r="BM357" s="198"/>
      <c r="BN357" s="198"/>
      <c r="BO357" s="198"/>
      <c r="BP357" s="198"/>
      <c r="BQ357" s="198"/>
      <c r="BR357" s="198"/>
      <c r="BS357" s="198"/>
      <c r="BT357" s="198"/>
      <c r="BU357" s="198"/>
    </row>
    <row r="358" spans="1:73" ht="15.75" customHeight="1" x14ac:dyDescent="0.25">
      <c r="A358" s="234"/>
      <c r="B358" s="235"/>
      <c r="C358" s="235"/>
      <c r="D358" s="235"/>
      <c r="E358" s="235"/>
      <c r="F358" s="235"/>
      <c r="G358" s="235"/>
      <c r="H358" s="235"/>
      <c r="I358" s="235"/>
      <c r="J358" s="235"/>
      <c r="K358" s="235"/>
      <c r="L358" s="236"/>
      <c r="M358" s="235"/>
      <c r="N358" s="235"/>
      <c r="O358" s="235"/>
      <c r="P358" s="235"/>
      <c r="Q358" s="235"/>
      <c r="R358" s="235"/>
      <c r="S358" s="235"/>
      <c r="T358" s="235"/>
      <c r="U358" s="235"/>
      <c r="V358" s="236"/>
      <c r="W358" s="235"/>
      <c r="X358" s="235"/>
      <c r="Y358" s="235"/>
      <c r="Z358" s="235"/>
      <c r="AA358" s="235"/>
      <c r="AB358" s="235"/>
      <c r="AC358" s="235"/>
      <c r="AD358" s="235"/>
      <c r="AE358" s="235"/>
      <c r="AF358" s="235"/>
      <c r="AG358" s="235"/>
      <c r="AH358" s="235"/>
      <c r="AI358" s="235"/>
      <c r="AJ358" s="235"/>
      <c r="AK358" s="235"/>
      <c r="AL358" s="235"/>
      <c r="AM358" s="235"/>
      <c r="AN358" s="235"/>
      <c r="AO358" s="205"/>
      <c r="AP358" s="198"/>
      <c r="AQ358" s="233"/>
      <c r="AR358" s="244"/>
      <c r="AS358" s="198"/>
      <c r="AT358" s="198"/>
      <c r="AU358" s="198"/>
      <c r="AV358" s="198"/>
      <c r="AW358" s="198"/>
      <c r="AX358" s="198"/>
      <c r="AY358" s="198"/>
      <c r="AZ358" s="198"/>
      <c r="BA358" s="198"/>
      <c r="BB358" s="198"/>
      <c r="BC358" s="198"/>
      <c r="BD358" s="198"/>
      <c r="BE358" s="198"/>
      <c r="BF358" s="198"/>
      <c r="BG358" s="198"/>
      <c r="BH358" s="198"/>
      <c r="BI358" s="198"/>
      <c r="BJ358" s="198"/>
      <c r="BK358" s="198"/>
      <c r="BL358" s="198"/>
      <c r="BM358" s="198"/>
      <c r="BN358" s="198"/>
      <c r="BO358" s="198"/>
      <c r="BP358" s="198"/>
      <c r="BQ358" s="198"/>
      <c r="BR358" s="198"/>
      <c r="BS358" s="198"/>
      <c r="BT358" s="198"/>
      <c r="BU358" s="198"/>
    </row>
    <row r="359" spans="1:73" ht="15.75" customHeight="1" x14ac:dyDescent="0.25">
      <c r="A359" s="234"/>
      <c r="B359" s="235"/>
      <c r="C359" s="235"/>
      <c r="D359" s="235"/>
      <c r="E359" s="235"/>
      <c r="F359" s="235"/>
      <c r="G359" s="235"/>
      <c r="H359" s="235"/>
      <c r="I359" s="235"/>
      <c r="J359" s="235"/>
      <c r="K359" s="235"/>
      <c r="L359" s="236"/>
      <c r="M359" s="235"/>
      <c r="N359" s="235"/>
      <c r="O359" s="235"/>
      <c r="P359" s="235"/>
      <c r="Q359" s="235"/>
      <c r="R359" s="235"/>
      <c r="S359" s="235"/>
      <c r="T359" s="235"/>
      <c r="U359" s="235"/>
      <c r="V359" s="236"/>
      <c r="W359" s="235"/>
      <c r="X359" s="235"/>
      <c r="Y359" s="235"/>
      <c r="Z359" s="235"/>
      <c r="AA359" s="235"/>
      <c r="AB359" s="235"/>
      <c r="AC359" s="235"/>
      <c r="AD359" s="235"/>
      <c r="AE359" s="235"/>
      <c r="AF359" s="235"/>
      <c r="AG359" s="235"/>
      <c r="AH359" s="235"/>
      <c r="AI359" s="235"/>
      <c r="AJ359" s="235"/>
      <c r="AK359" s="235"/>
      <c r="AL359" s="235"/>
      <c r="AM359" s="235"/>
      <c r="AN359" s="235"/>
      <c r="AO359" s="205"/>
      <c r="AP359" s="198"/>
      <c r="AQ359" s="233"/>
      <c r="AR359" s="244"/>
      <c r="AS359" s="198"/>
      <c r="AT359" s="198"/>
      <c r="AU359" s="198"/>
      <c r="AV359" s="198"/>
      <c r="AW359" s="198"/>
      <c r="AX359" s="198"/>
      <c r="AY359" s="198"/>
      <c r="AZ359" s="198"/>
      <c r="BA359" s="198"/>
      <c r="BB359" s="198"/>
      <c r="BC359" s="198"/>
      <c r="BD359" s="198"/>
      <c r="BE359" s="198"/>
      <c r="BF359" s="198"/>
      <c r="BG359" s="198"/>
      <c r="BH359" s="198"/>
      <c r="BI359" s="198"/>
      <c r="BJ359" s="198"/>
      <c r="BK359" s="198"/>
      <c r="BL359" s="198"/>
      <c r="BM359" s="198"/>
      <c r="BN359" s="198"/>
      <c r="BO359" s="198"/>
      <c r="BP359" s="198"/>
      <c r="BQ359" s="198"/>
      <c r="BR359" s="198"/>
      <c r="BS359" s="198"/>
      <c r="BT359" s="198"/>
      <c r="BU359" s="198"/>
    </row>
    <row r="360" spans="1:73" ht="15.75" customHeight="1" x14ac:dyDescent="0.25">
      <c r="A360" s="234"/>
      <c r="B360" s="235"/>
      <c r="C360" s="235"/>
      <c r="D360" s="235"/>
      <c r="E360" s="235"/>
      <c r="F360" s="235"/>
      <c r="G360" s="235"/>
      <c r="H360" s="235"/>
      <c r="I360" s="235"/>
      <c r="J360" s="235"/>
      <c r="K360" s="235"/>
      <c r="L360" s="236"/>
      <c r="M360" s="235"/>
      <c r="N360" s="235"/>
      <c r="O360" s="235"/>
      <c r="P360" s="235"/>
      <c r="Q360" s="235"/>
      <c r="R360" s="235"/>
      <c r="S360" s="235"/>
      <c r="T360" s="235"/>
      <c r="U360" s="235"/>
      <c r="V360" s="236"/>
      <c r="W360" s="235"/>
      <c r="X360" s="235"/>
      <c r="Y360" s="235"/>
      <c r="Z360" s="235"/>
      <c r="AA360" s="235"/>
      <c r="AB360" s="235"/>
      <c r="AC360" s="235"/>
      <c r="AD360" s="235"/>
      <c r="AE360" s="235"/>
      <c r="AF360" s="235"/>
      <c r="AG360" s="235"/>
      <c r="AH360" s="235"/>
      <c r="AI360" s="235"/>
      <c r="AJ360" s="235"/>
      <c r="AK360" s="235"/>
      <c r="AL360" s="235"/>
      <c r="AM360" s="235"/>
      <c r="AN360" s="235"/>
      <c r="AO360" s="205"/>
      <c r="AP360" s="198"/>
      <c r="AQ360" s="233"/>
      <c r="AR360" s="244"/>
      <c r="AS360" s="198"/>
      <c r="AT360" s="198"/>
      <c r="AU360" s="198"/>
      <c r="AV360" s="198"/>
      <c r="AW360" s="198"/>
      <c r="AX360" s="198"/>
      <c r="AY360" s="198"/>
      <c r="AZ360" s="198"/>
      <c r="BA360" s="198"/>
      <c r="BB360" s="198"/>
      <c r="BC360" s="198"/>
      <c r="BD360" s="198"/>
      <c r="BE360" s="198"/>
      <c r="BF360" s="198"/>
      <c r="BG360" s="198"/>
      <c r="BH360" s="198"/>
      <c r="BI360" s="198"/>
      <c r="BJ360" s="198"/>
      <c r="BK360" s="198"/>
      <c r="BL360" s="198"/>
      <c r="BM360" s="198"/>
      <c r="BN360" s="198"/>
      <c r="BO360" s="198"/>
      <c r="BP360" s="198"/>
      <c r="BQ360" s="198"/>
      <c r="BR360" s="198"/>
      <c r="BS360" s="198"/>
      <c r="BT360" s="198"/>
      <c r="BU360" s="198"/>
    </row>
    <row r="361" spans="1:73" ht="15.75" customHeight="1" x14ac:dyDescent="0.25">
      <c r="A361" s="234"/>
      <c r="B361" s="235"/>
      <c r="C361" s="235"/>
      <c r="D361" s="235"/>
      <c r="E361" s="235"/>
      <c r="F361" s="235"/>
      <c r="G361" s="235"/>
      <c r="H361" s="235"/>
      <c r="I361" s="235"/>
      <c r="J361" s="235"/>
      <c r="K361" s="235"/>
      <c r="L361" s="236"/>
      <c r="M361" s="235"/>
      <c r="N361" s="235"/>
      <c r="O361" s="235"/>
      <c r="P361" s="235"/>
      <c r="Q361" s="235"/>
      <c r="R361" s="235"/>
      <c r="S361" s="235"/>
      <c r="T361" s="235"/>
      <c r="U361" s="235"/>
      <c r="V361" s="236"/>
      <c r="W361" s="235"/>
      <c r="X361" s="235"/>
      <c r="Y361" s="235"/>
      <c r="Z361" s="235"/>
      <c r="AA361" s="235"/>
      <c r="AB361" s="235"/>
      <c r="AC361" s="235"/>
      <c r="AD361" s="235"/>
      <c r="AE361" s="235"/>
      <c r="AF361" s="235"/>
      <c r="AG361" s="235"/>
      <c r="AH361" s="235"/>
      <c r="AI361" s="235"/>
      <c r="AJ361" s="235"/>
      <c r="AK361" s="235"/>
      <c r="AL361" s="235"/>
      <c r="AM361" s="235"/>
      <c r="AN361" s="235"/>
      <c r="AO361" s="205"/>
      <c r="AP361" s="198"/>
      <c r="AQ361" s="233"/>
      <c r="AR361" s="244"/>
      <c r="AS361" s="198"/>
      <c r="AT361" s="198"/>
      <c r="AU361" s="198"/>
      <c r="AV361" s="198"/>
      <c r="AW361" s="198"/>
      <c r="AX361" s="198"/>
      <c r="AY361" s="198"/>
      <c r="AZ361" s="198"/>
      <c r="BA361" s="198"/>
      <c r="BB361" s="198"/>
      <c r="BC361" s="198"/>
      <c r="BD361" s="198"/>
      <c r="BE361" s="198"/>
      <c r="BF361" s="198"/>
      <c r="BG361" s="198"/>
      <c r="BH361" s="198"/>
      <c r="BI361" s="198"/>
      <c r="BJ361" s="198"/>
      <c r="BK361" s="198"/>
      <c r="BL361" s="198"/>
      <c r="BM361" s="198"/>
      <c r="BN361" s="198"/>
      <c r="BO361" s="198"/>
      <c r="BP361" s="198"/>
      <c r="BQ361" s="198"/>
      <c r="BR361" s="198"/>
      <c r="BS361" s="198"/>
      <c r="BT361" s="198"/>
      <c r="BU361" s="198"/>
    </row>
    <row r="362" spans="1:73" ht="15.75" customHeight="1" x14ac:dyDescent="0.25">
      <c r="A362" s="234"/>
      <c r="B362" s="235"/>
      <c r="C362" s="235"/>
      <c r="D362" s="235"/>
      <c r="E362" s="235"/>
      <c r="F362" s="235"/>
      <c r="G362" s="235"/>
      <c r="H362" s="235"/>
      <c r="I362" s="235"/>
      <c r="J362" s="235"/>
      <c r="K362" s="235"/>
      <c r="L362" s="236"/>
      <c r="M362" s="235"/>
      <c r="N362" s="235"/>
      <c r="O362" s="235"/>
      <c r="P362" s="235"/>
      <c r="Q362" s="235"/>
      <c r="R362" s="235"/>
      <c r="S362" s="235"/>
      <c r="T362" s="235"/>
      <c r="U362" s="235"/>
      <c r="V362" s="236"/>
      <c r="W362" s="235"/>
      <c r="X362" s="235"/>
      <c r="Y362" s="235"/>
      <c r="Z362" s="235"/>
      <c r="AA362" s="235"/>
      <c r="AB362" s="235"/>
      <c r="AC362" s="235"/>
      <c r="AD362" s="235"/>
      <c r="AE362" s="235"/>
      <c r="AF362" s="235"/>
      <c r="AG362" s="235"/>
      <c r="AH362" s="235"/>
      <c r="AI362" s="235"/>
      <c r="AJ362" s="235"/>
      <c r="AK362" s="235"/>
      <c r="AL362" s="235"/>
      <c r="AM362" s="235"/>
      <c r="AN362" s="235"/>
      <c r="AO362" s="205"/>
      <c r="AP362" s="198"/>
      <c r="AQ362" s="233"/>
      <c r="AR362" s="244"/>
      <c r="AS362" s="198"/>
      <c r="AT362" s="198"/>
      <c r="AU362" s="198"/>
      <c r="AV362" s="198"/>
      <c r="AW362" s="198"/>
      <c r="AX362" s="198"/>
      <c r="AY362" s="198"/>
      <c r="AZ362" s="198"/>
      <c r="BA362" s="198"/>
      <c r="BB362" s="198"/>
      <c r="BC362" s="198"/>
      <c r="BD362" s="198"/>
      <c r="BE362" s="198"/>
      <c r="BF362" s="198"/>
      <c r="BG362" s="198"/>
      <c r="BH362" s="198"/>
      <c r="BI362" s="198"/>
      <c r="BJ362" s="198"/>
      <c r="BK362" s="198"/>
      <c r="BL362" s="198"/>
      <c r="BM362" s="198"/>
      <c r="BN362" s="198"/>
      <c r="BO362" s="198"/>
      <c r="BP362" s="198"/>
      <c r="BQ362" s="198"/>
      <c r="BR362" s="198"/>
      <c r="BS362" s="198"/>
      <c r="BT362" s="198"/>
      <c r="BU362" s="198"/>
    </row>
    <row r="363" spans="1:73" ht="15.75" customHeight="1" x14ac:dyDescent="0.25">
      <c r="A363" s="234"/>
      <c r="B363" s="235"/>
      <c r="C363" s="235"/>
      <c r="D363" s="235"/>
      <c r="E363" s="235"/>
      <c r="F363" s="235"/>
      <c r="G363" s="235"/>
      <c r="H363" s="235"/>
      <c r="I363" s="235"/>
      <c r="J363" s="235"/>
      <c r="K363" s="235"/>
      <c r="L363" s="236"/>
      <c r="M363" s="235"/>
      <c r="N363" s="235"/>
      <c r="O363" s="235"/>
      <c r="P363" s="235"/>
      <c r="Q363" s="235"/>
      <c r="R363" s="235"/>
      <c r="S363" s="235"/>
      <c r="T363" s="235"/>
      <c r="U363" s="235"/>
      <c r="V363" s="236"/>
      <c r="W363" s="235"/>
      <c r="X363" s="235"/>
      <c r="Y363" s="235"/>
      <c r="Z363" s="235"/>
      <c r="AA363" s="235"/>
      <c r="AB363" s="235"/>
      <c r="AC363" s="235"/>
      <c r="AD363" s="235"/>
      <c r="AE363" s="235"/>
      <c r="AF363" s="235"/>
      <c r="AG363" s="235"/>
      <c r="AH363" s="235"/>
      <c r="AI363" s="235"/>
      <c r="AJ363" s="235"/>
      <c r="AK363" s="235"/>
      <c r="AL363" s="235"/>
      <c r="AM363" s="235"/>
      <c r="AN363" s="235"/>
      <c r="AO363" s="205"/>
      <c r="AP363" s="198"/>
      <c r="AQ363" s="233"/>
      <c r="AR363" s="244"/>
      <c r="AS363" s="198"/>
      <c r="AT363" s="198"/>
      <c r="AU363" s="198"/>
      <c r="AV363" s="198"/>
      <c r="AW363" s="198"/>
      <c r="AX363" s="198"/>
      <c r="AY363" s="198"/>
      <c r="AZ363" s="198"/>
      <c r="BA363" s="198"/>
      <c r="BB363" s="198"/>
      <c r="BC363" s="198"/>
      <c r="BD363" s="198"/>
      <c r="BE363" s="198"/>
      <c r="BF363" s="198"/>
      <c r="BG363" s="198"/>
      <c r="BH363" s="198"/>
      <c r="BI363" s="198"/>
      <c r="BJ363" s="198"/>
      <c r="BK363" s="198"/>
      <c r="BL363" s="198"/>
      <c r="BM363" s="198"/>
      <c r="BN363" s="198"/>
      <c r="BO363" s="198"/>
      <c r="BP363" s="198"/>
      <c r="BQ363" s="198"/>
      <c r="BR363" s="198"/>
      <c r="BS363" s="198"/>
      <c r="BT363" s="198"/>
      <c r="BU363" s="198"/>
    </row>
    <row r="364" spans="1:73" ht="15.75" customHeight="1" x14ac:dyDescent="0.25">
      <c r="A364" s="234"/>
      <c r="B364" s="235"/>
      <c r="C364" s="235"/>
      <c r="D364" s="235"/>
      <c r="E364" s="235"/>
      <c r="F364" s="235"/>
      <c r="G364" s="235"/>
      <c r="H364" s="235"/>
      <c r="I364" s="235"/>
      <c r="J364" s="235"/>
      <c r="K364" s="235"/>
      <c r="L364" s="236"/>
      <c r="M364" s="235"/>
      <c r="N364" s="235"/>
      <c r="O364" s="235"/>
      <c r="P364" s="235"/>
      <c r="Q364" s="235"/>
      <c r="R364" s="235"/>
      <c r="S364" s="235"/>
      <c r="T364" s="235"/>
      <c r="U364" s="235"/>
      <c r="V364" s="236"/>
      <c r="W364" s="235"/>
      <c r="X364" s="235"/>
      <c r="Y364" s="235"/>
      <c r="Z364" s="235"/>
      <c r="AA364" s="235"/>
      <c r="AB364" s="235"/>
      <c r="AC364" s="235"/>
      <c r="AD364" s="235"/>
      <c r="AE364" s="235"/>
      <c r="AF364" s="235"/>
      <c r="AG364" s="235"/>
      <c r="AH364" s="235"/>
      <c r="AI364" s="235"/>
      <c r="AJ364" s="235"/>
      <c r="AK364" s="235"/>
      <c r="AL364" s="235"/>
      <c r="AM364" s="235"/>
      <c r="AN364" s="235"/>
      <c r="AO364" s="205"/>
      <c r="AP364" s="198"/>
      <c r="AQ364" s="233"/>
      <c r="AR364" s="244"/>
      <c r="AS364" s="198"/>
      <c r="AT364" s="198"/>
      <c r="AU364" s="198"/>
      <c r="AV364" s="198"/>
      <c r="AW364" s="198"/>
      <c r="AX364" s="198"/>
      <c r="AY364" s="198"/>
      <c r="AZ364" s="198"/>
      <c r="BA364" s="198"/>
      <c r="BB364" s="198"/>
      <c r="BC364" s="198"/>
      <c r="BD364" s="198"/>
      <c r="BE364" s="198"/>
      <c r="BF364" s="198"/>
      <c r="BG364" s="198"/>
      <c r="BH364" s="198"/>
      <c r="BI364" s="198"/>
      <c r="BJ364" s="198"/>
      <c r="BK364" s="198"/>
      <c r="BL364" s="198"/>
      <c r="BM364" s="198"/>
      <c r="BN364" s="198"/>
      <c r="BO364" s="198"/>
      <c r="BP364" s="198"/>
      <c r="BQ364" s="198"/>
      <c r="BR364" s="198"/>
      <c r="BS364" s="198"/>
      <c r="BT364" s="198"/>
      <c r="BU364" s="198"/>
    </row>
    <row r="365" spans="1:73" ht="15.75" customHeight="1" x14ac:dyDescent="0.25">
      <c r="A365" s="234"/>
      <c r="B365" s="235"/>
      <c r="C365" s="235"/>
      <c r="D365" s="235"/>
      <c r="E365" s="235"/>
      <c r="F365" s="235"/>
      <c r="G365" s="235"/>
      <c r="H365" s="235"/>
      <c r="I365" s="235"/>
      <c r="J365" s="235"/>
      <c r="K365" s="235"/>
      <c r="L365" s="236"/>
      <c r="M365" s="235"/>
      <c r="N365" s="235"/>
      <c r="O365" s="235"/>
      <c r="P365" s="235"/>
      <c r="Q365" s="235"/>
      <c r="R365" s="235"/>
      <c r="S365" s="235"/>
      <c r="T365" s="235"/>
      <c r="U365" s="235"/>
      <c r="V365" s="236"/>
      <c r="W365" s="235"/>
      <c r="X365" s="235"/>
      <c r="Y365" s="235"/>
      <c r="Z365" s="235"/>
      <c r="AA365" s="235"/>
      <c r="AB365" s="235"/>
      <c r="AC365" s="235"/>
      <c r="AD365" s="235"/>
      <c r="AE365" s="235"/>
      <c r="AF365" s="235"/>
      <c r="AG365" s="235"/>
      <c r="AH365" s="235"/>
      <c r="AI365" s="235"/>
      <c r="AJ365" s="235"/>
      <c r="AK365" s="235"/>
      <c r="AL365" s="235"/>
      <c r="AM365" s="235"/>
      <c r="AN365" s="235"/>
      <c r="AO365" s="205"/>
      <c r="AP365" s="198"/>
      <c r="AQ365" s="233"/>
      <c r="AR365" s="244"/>
      <c r="AS365" s="198"/>
      <c r="AT365" s="198"/>
      <c r="AU365" s="198"/>
      <c r="AV365" s="198"/>
      <c r="AW365" s="198"/>
      <c r="AX365" s="198"/>
      <c r="AY365" s="198"/>
      <c r="AZ365" s="198"/>
      <c r="BA365" s="198"/>
      <c r="BB365" s="198"/>
      <c r="BC365" s="198"/>
      <c r="BD365" s="198"/>
      <c r="BE365" s="198"/>
      <c r="BF365" s="198"/>
      <c r="BG365" s="198"/>
      <c r="BH365" s="198"/>
      <c r="BI365" s="198"/>
      <c r="BJ365" s="198"/>
      <c r="BK365" s="198"/>
      <c r="BL365" s="198"/>
      <c r="BM365" s="198"/>
      <c r="BN365" s="198"/>
      <c r="BO365" s="198"/>
      <c r="BP365" s="198"/>
      <c r="BQ365" s="198"/>
      <c r="BR365" s="198"/>
      <c r="BS365" s="198"/>
      <c r="BT365" s="198"/>
      <c r="BU365" s="198"/>
    </row>
    <row r="366" spans="1:73" ht="15.75" customHeight="1" x14ac:dyDescent="0.25">
      <c r="A366" s="234"/>
      <c r="B366" s="235"/>
      <c r="C366" s="235"/>
      <c r="D366" s="235"/>
      <c r="E366" s="235"/>
      <c r="F366" s="235"/>
      <c r="G366" s="235"/>
      <c r="H366" s="235"/>
      <c r="I366" s="235"/>
      <c r="J366" s="235"/>
      <c r="K366" s="235"/>
      <c r="L366" s="236"/>
      <c r="M366" s="235"/>
      <c r="N366" s="235"/>
      <c r="O366" s="235"/>
      <c r="P366" s="235"/>
      <c r="Q366" s="235"/>
      <c r="R366" s="235"/>
      <c r="S366" s="235"/>
      <c r="T366" s="235"/>
      <c r="U366" s="235"/>
      <c r="V366" s="236"/>
      <c r="W366" s="235"/>
      <c r="X366" s="235"/>
      <c r="Y366" s="235"/>
      <c r="Z366" s="235"/>
      <c r="AA366" s="235"/>
      <c r="AB366" s="235"/>
      <c r="AC366" s="235"/>
      <c r="AD366" s="235"/>
      <c r="AE366" s="235"/>
      <c r="AF366" s="235"/>
      <c r="AG366" s="235"/>
      <c r="AH366" s="235"/>
      <c r="AI366" s="235"/>
      <c r="AJ366" s="235"/>
      <c r="AK366" s="235"/>
      <c r="AL366" s="235"/>
      <c r="AM366" s="235"/>
      <c r="AN366" s="235"/>
      <c r="AO366" s="205"/>
      <c r="AP366" s="198"/>
      <c r="AQ366" s="233"/>
      <c r="AR366" s="244"/>
      <c r="AS366" s="198"/>
      <c r="AT366" s="198"/>
      <c r="AU366" s="198"/>
      <c r="AV366" s="198"/>
      <c r="AW366" s="198"/>
      <c r="AX366" s="198"/>
      <c r="AY366" s="198"/>
      <c r="AZ366" s="198"/>
      <c r="BA366" s="198"/>
      <c r="BB366" s="198"/>
      <c r="BC366" s="198"/>
      <c r="BD366" s="198"/>
      <c r="BE366" s="198"/>
      <c r="BF366" s="198"/>
      <c r="BG366" s="198"/>
      <c r="BH366" s="198"/>
      <c r="BI366" s="198"/>
      <c r="BJ366" s="198"/>
      <c r="BK366" s="198"/>
      <c r="BL366" s="198"/>
      <c r="BM366" s="198"/>
      <c r="BN366" s="198"/>
      <c r="BO366" s="198"/>
      <c r="BP366" s="198"/>
      <c r="BQ366" s="198"/>
      <c r="BR366" s="198"/>
      <c r="BS366" s="198"/>
      <c r="BT366" s="198"/>
      <c r="BU366" s="198"/>
    </row>
    <row r="367" spans="1:73" ht="15.75" customHeight="1" x14ac:dyDescent="0.25">
      <c r="A367" s="234"/>
      <c r="B367" s="235"/>
      <c r="C367" s="235"/>
      <c r="D367" s="235"/>
      <c r="E367" s="235"/>
      <c r="F367" s="235"/>
      <c r="G367" s="235"/>
      <c r="H367" s="235"/>
      <c r="I367" s="235"/>
      <c r="J367" s="235"/>
      <c r="K367" s="235"/>
      <c r="L367" s="236"/>
      <c r="M367" s="235"/>
      <c r="N367" s="235"/>
      <c r="O367" s="235"/>
      <c r="P367" s="235"/>
      <c r="Q367" s="235"/>
      <c r="R367" s="235"/>
      <c r="S367" s="235"/>
      <c r="T367" s="235"/>
      <c r="U367" s="235"/>
      <c r="V367" s="236"/>
      <c r="W367" s="235"/>
      <c r="X367" s="235"/>
      <c r="Y367" s="235"/>
      <c r="Z367" s="235"/>
      <c r="AA367" s="235"/>
      <c r="AB367" s="235"/>
      <c r="AC367" s="235"/>
      <c r="AD367" s="235"/>
      <c r="AE367" s="235"/>
      <c r="AF367" s="235"/>
      <c r="AG367" s="235"/>
      <c r="AH367" s="235"/>
      <c r="AI367" s="235"/>
      <c r="AJ367" s="235"/>
      <c r="AK367" s="235"/>
      <c r="AL367" s="235"/>
      <c r="AM367" s="235"/>
      <c r="AN367" s="235"/>
      <c r="AO367" s="205"/>
      <c r="AP367" s="198"/>
      <c r="AQ367" s="233"/>
      <c r="AR367" s="244"/>
      <c r="AS367" s="198"/>
      <c r="AT367" s="198"/>
      <c r="AU367" s="198"/>
      <c r="AV367" s="198"/>
      <c r="AW367" s="198"/>
      <c r="AX367" s="198"/>
      <c r="AY367" s="198"/>
      <c r="AZ367" s="198"/>
      <c r="BA367" s="198"/>
      <c r="BB367" s="198"/>
      <c r="BC367" s="198"/>
      <c r="BD367" s="198"/>
      <c r="BE367" s="198"/>
      <c r="BF367" s="198"/>
      <c r="BG367" s="198"/>
      <c r="BH367" s="198"/>
      <c r="BI367" s="198"/>
      <c r="BJ367" s="198"/>
      <c r="BK367" s="198"/>
      <c r="BL367" s="198"/>
      <c r="BM367" s="198"/>
      <c r="BN367" s="198"/>
      <c r="BO367" s="198"/>
      <c r="BP367" s="198"/>
      <c r="BQ367" s="198"/>
      <c r="BR367" s="198"/>
      <c r="BS367" s="198"/>
      <c r="BT367" s="198"/>
      <c r="BU367" s="198"/>
    </row>
    <row r="368" spans="1:73" ht="15.75" customHeight="1" x14ac:dyDescent="0.25">
      <c r="A368" s="234"/>
      <c r="B368" s="235"/>
      <c r="C368" s="235"/>
      <c r="D368" s="235"/>
      <c r="E368" s="235"/>
      <c r="F368" s="235"/>
      <c r="G368" s="235"/>
      <c r="H368" s="235"/>
      <c r="I368" s="235"/>
      <c r="J368" s="235"/>
      <c r="K368" s="235"/>
      <c r="L368" s="236"/>
      <c r="M368" s="235"/>
      <c r="N368" s="235"/>
      <c r="O368" s="235"/>
      <c r="P368" s="235"/>
      <c r="Q368" s="235"/>
      <c r="R368" s="235"/>
      <c r="S368" s="235"/>
      <c r="T368" s="235"/>
      <c r="U368" s="235"/>
      <c r="V368" s="236"/>
      <c r="W368" s="235"/>
      <c r="X368" s="235"/>
      <c r="Y368" s="235"/>
      <c r="Z368" s="235"/>
      <c r="AA368" s="235"/>
      <c r="AB368" s="235"/>
      <c r="AC368" s="235"/>
      <c r="AD368" s="235"/>
      <c r="AE368" s="235"/>
      <c r="AF368" s="235"/>
      <c r="AG368" s="235"/>
      <c r="AH368" s="235"/>
      <c r="AI368" s="235"/>
      <c r="AJ368" s="235"/>
      <c r="AK368" s="235"/>
      <c r="AL368" s="235"/>
      <c r="AM368" s="235"/>
      <c r="AN368" s="235"/>
      <c r="AO368" s="205"/>
      <c r="AP368" s="198"/>
      <c r="AQ368" s="233"/>
      <c r="AR368" s="244"/>
      <c r="AS368" s="198"/>
      <c r="AT368" s="198"/>
      <c r="AU368" s="198"/>
      <c r="AV368" s="198"/>
      <c r="AW368" s="198"/>
      <c r="AX368" s="198"/>
      <c r="AY368" s="198"/>
      <c r="AZ368" s="198"/>
      <c r="BA368" s="198"/>
      <c r="BB368" s="198"/>
      <c r="BC368" s="198"/>
      <c r="BD368" s="198"/>
      <c r="BE368" s="198"/>
      <c r="BF368" s="198"/>
      <c r="BG368" s="198"/>
      <c r="BH368" s="198"/>
      <c r="BI368" s="198"/>
      <c r="BJ368" s="198"/>
      <c r="BK368" s="198"/>
      <c r="BL368" s="198"/>
      <c r="BM368" s="198"/>
      <c r="BN368" s="198"/>
      <c r="BO368" s="198"/>
      <c r="BP368" s="198"/>
      <c r="BQ368" s="198"/>
      <c r="BR368" s="198"/>
      <c r="BS368" s="198"/>
      <c r="BT368" s="198"/>
      <c r="BU368" s="198"/>
    </row>
    <row r="369" spans="1:73" ht="15.75" customHeight="1" x14ac:dyDescent="0.25">
      <c r="A369" s="234"/>
      <c r="B369" s="235"/>
      <c r="C369" s="235"/>
      <c r="D369" s="235"/>
      <c r="E369" s="235"/>
      <c r="F369" s="235"/>
      <c r="G369" s="235"/>
      <c r="H369" s="235"/>
      <c r="I369" s="235"/>
      <c r="J369" s="235"/>
      <c r="K369" s="235"/>
      <c r="L369" s="236"/>
      <c r="M369" s="235"/>
      <c r="N369" s="235"/>
      <c r="O369" s="235"/>
      <c r="P369" s="235"/>
      <c r="Q369" s="235"/>
      <c r="R369" s="235"/>
      <c r="S369" s="235"/>
      <c r="T369" s="235"/>
      <c r="U369" s="235"/>
      <c r="V369" s="236"/>
      <c r="W369" s="235"/>
      <c r="X369" s="235"/>
      <c r="Y369" s="235"/>
      <c r="Z369" s="235"/>
      <c r="AA369" s="235"/>
      <c r="AB369" s="235"/>
      <c r="AC369" s="235"/>
      <c r="AD369" s="235"/>
      <c r="AE369" s="235"/>
      <c r="AF369" s="235"/>
      <c r="AG369" s="235"/>
      <c r="AH369" s="235"/>
      <c r="AI369" s="235"/>
      <c r="AJ369" s="235"/>
      <c r="AK369" s="235"/>
      <c r="AL369" s="235"/>
      <c r="AM369" s="235"/>
      <c r="AN369" s="235"/>
      <c r="AO369" s="205"/>
      <c r="AP369" s="198"/>
      <c r="AQ369" s="233"/>
      <c r="AR369" s="244"/>
      <c r="AS369" s="198"/>
      <c r="AT369" s="198"/>
      <c r="AU369" s="198"/>
      <c r="AV369" s="198"/>
      <c r="AW369" s="198"/>
      <c r="AX369" s="198"/>
      <c r="AY369" s="198"/>
      <c r="AZ369" s="198"/>
      <c r="BA369" s="198"/>
      <c r="BB369" s="198"/>
      <c r="BC369" s="198"/>
      <c r="BD369" s="198"/>
      <c r="BE369" s="198"/>
      <c r="BF369" s="198"/>
      <c r="BG369" s="198"/>
      <c r="BH369" s="198"/>
      <c r="BI369" s="198"/>
      <c r="BJ369" s="198"/>
      <c r="BK369" s="198"/>
      <c r="BL369" s="198"/>
      <c r="BM369" s="198"/>
      <c r="BN369" s="198"/>
      <c r="BO369" s="198"/>
      <c r="BP369" s="198"/>
      <c r="BQ369" s="198"/>
      <c r="BR369" s="198"/>
      <c r="BS369" s="198"/>
      <c r="BT369" s="198"/>
      <c r="BU369" s="198"/>
    </row>
    <row r="370" spans="1:73" ht="15.75" customHeight="1" x14ac:dyDescent="0.25">
      <c r="A370" s="234"/>
      <c r="B370" s="235"/>
      <c r="C370" s="235"/>
      <c r="D370" s="235"/>
      <c r="E370" s="235"/>
      <c r="F370" s="235"/>
      <c r="G370" s="235"/>
      <c r="H370" s="235"/>
      <c r="I370" s="235"/>
      <c r="J370" s="235"/>
      <c r="K370" s="235"/>
      <c r="L370" s="236"/>
      <c r="M370" s="235"/>
      <c r="N370" s="235"/>
      <c r="O370" s="235"/>
      <c r="P370" s="235"/>
      <c r="Q370" s="235"/>
      <c r="R370" s="235"/>
      <c r="S370" s="235"/>
      <c r="T370" s="235"/>
      <c r="U370" s="235"/>
      <c r="V370" s="236"/>
      <c r="W370" s="235"/>
      <c r="X370" s="235"/>
      <c r="Y370" s="235"/>
      <c r="Z370" s="235"/>
      <c r="AA370" s="235"/>
      <c r="AB370" s="235"/>
      <c r="AC370" s="235"/>
      <c r="AD370" s="235"/>
      <c r="AE370" s="235"/>
      <c r="AF370" s="235"/>
      <c r="AG370" s="235"/>
      <c r="AH370" s="235"/>
      <c r="AI370" s="235"/>
      <c r="AJ370" s="235"/>
      <c r="AK370" s="235"/>
      <c r="AL370" s="235"/>
      <c r="AM370" s="235"/>
      <c r="AN370" s="235"/>
      <c r="AO370" s="205"/>
      <c r="AP370" s="198"/>
      <c r="AQ370" s="233"/>
      <c r="AR370" s="244"/>
      <c r="AS370" s="198"/>
      <c r="AT370" s="198"/>
      <c r="AU370" s="198"/>
      <c r="AV370" s="198"/>
      <c r="AW370" s="198"/>
      <c r="AX370" s="198"/>
      <c r="AY370" s="198"/>
      <c r="AZ370" s="198"/>
      <c r="BA370" s="198"/>
      <c r="BB370" s="198"/>
      <c r="BC370" s="198"/>
      <c r="BD370" s="198"/>
      <c r="BE370" s="198"/>
      <c r="BF370" s="198"/>
      <c r="BG370" s="198"/>
      <c r="BH370" s="198"/>
      <c r="BI370" s="198"/>
      <c r="BJ370" s="198"/>
      <c r="BK370" s="198"/>
      <c r="BL370" s="198"/>
      <c r="BM370" s="198"/>
      <c r="BN370" s="198"/>
      <c r="BO370" s="198"/>
      <c r="BP370" s="198"/>
      <c r="BQ370" s="198"/>
      <c r="BR370" s="198"/>
      <c r="BS370" s="198"/>
      <c r="BT370" s="198"/>
      <c r="BU370" s="198"/>
    </row>
    <row r="371" spans="1:73" ht="15.75" customHeight="1" x14ac:dyDescent="0.25">
      <c r="A371" s="234"/>
      <c r="B371" s="235"/>
      <c r="C371" s="235"/>
      <c r="D371" s="235"/>
      <c r="E371" s="235"/>
      <c r="F371" s="235"/>
      <c r="G371" s="235"/>
      <c r="H371" s="235"/>
      <c r="I371" s="235"/>
      <c r="J371" s="235"/>
      <c r="K371" s="235"/>
      <c r="L371" s="236"/>
      <c r="M371" s="235"/>
      <c r="N371" s="235"/>
      <c r="O371" s="235"/>
      <c r="P371" s="235"/>
      <c r="Q371" s="235"/>
      <c r="R371" s="235"/>
      <c r="S371" s="235"/>
      <c r="T371" s="235"/>
      <c r="U371" s="235"/>
      <c r="V371" s="236"/>
      <c r="W371" s="235"/>
      <c r="X371" s="235"/>
      <c r="Y371" s="235"/>
      <c r="Z371" s="235"/>
      <c r="AA371" s="235"/>
      <c r="AB371" s="235"/>
      <c r="AC371" s="235"/>
      <c r="AD371" s="235"/>
      <c r="AE371" s="235"/>
      <c r="AF371" s="235"/>
      <c r="AG371" s="235"/>
      <c r="AH371" s="235"/>
      <c r="AI371" s="235"/>
      <c r="AJ371" s="235"/>
      <c r="AK371" s="235"/>
      <c r="AL371" s="235"/>
      <c r="AM371" s="235"/>
      <c r="AN371" s="235"/>
      <c r="AO371" s="205"/>
      <c r="AP371" s="198"/>
      <c r="AQ371" s="233"/>
      <c r="AR371" s="244"/>
      <c r="AS371" s="198"/>
      <c r="AT371" s="198"/>
      <c r="AU371" s="198"/>
      <c r="AV371" s="198"/>
      <c r="AW371" s="198"/>
      <c r="AX371" s="198"/>
      <c r="AY371" s="198"/>
      <c r="AZ371" s="198"/>
      <c r="BA371" s="198"/>
      <c r="BB371" s="198"/>
      <c r="BC371" s="198"/>
      <c r="BD371" s="198"/>
      <c r="BE371" s="198"/>
      <c r="BF371" s="198"/>
      <c r="BG371" s="198"/>
      <c r="BH371" s="198"/>
      <c r="BI371" s="198"/>
      <c r="BJ371" s="198"/>
      <c r="BK371" s="198"/>
      <c r="BL371" s="198"/>
      <c r="BM371" s="198"/>
      <c r="BN371" s="198"/>
      <c r="BO371" s="198"/>
      <c r="BP371" s="198"/>
      <c r="BQ371" s="198"/>
      <c r="BR371" s="198"/>
      <c r="BS371" s="198"/>
      <c r="BT371" s="198"/>
      <c r="BU371" s="198"/>
    </row>
    <row r="372" spans="1:73" ht="15.75" customHeight="1" x14ac:dyDescent="0.25">
      <c r="A372" s="234"/>
      <c r="B372" s="235"/>
      <c r="C372" s="235"/>
      <c r="D372" s="235"/>
      <c r="E372" s="235"/>
      <c r="F372" s="235"/>
      <c r="G372" s="235"/>
      <c r="H372" s="235"/>
      <c r="I372" s="235"/>
      <c r="J372" s="235"/>
      <c r="K372" s="235"/>
      <c r="L372" s="236"/>
      <c r="M372" s="235"/>
      <c r="N372" s="235"/>
      <c r="O372" s="235"/>
      <c r="P372" s="235"/>
      <c r="Q372" s="235"/>
      <c r="R372" s="235"/>
      <c r="S372" s="235"/>
      <c r="T372" s="235"/>
      <c r="U372" s="235"/>
      <c r="V372" s="236"/>
      <c r="W372" s="235"/>
      <c r="X372" s="235"/>
      <c r="Y372" s="235"/>
      <c r="Z372" s="235"/>
      <c r="AA372" s="235"/>
      <c r="AB372" s="235"/>
      <c r="AC372" s="235"/>
      <c r="AD372" s="235"/>
      <c r="AE372" s="235"/>
      <c r="AF372" s="235"/>
      <c r="AG372" s="235"/>
      <c r="AH372" s="235"/>
      <c r="AI372" s="235"/>
      <c r="AJ372" s="235"/>
      <c r="AK372" s="235"/>
      <c r="AL372" s="235"/>
      <c r="AM372" s="235"/>
      <c r="AN372" s="235"/>
      <c r="AO372" s="205"/>
      <c r="AP372" s="198"/>
      <c r="AQ372" s="233"/>
      <c r="AR372" s="244"/>
      <c r="AS372" s="198"/>
      <c r="AT372" s="198"/>
      <c r="AU372" s="198"/>
      <c r="AV372" s="198"/>
      <c r="AW372" s="198"/>
      <c r="AX372" s="198"/>
      <c r="AY372" s="198"/>
      <c r="AZ372" s="198"/>
      <c r="BA372" s="198"/>
      <c r="BB372" s="198"/>
      <c r="BC372" s="198"/>
      <c r="BD372" s="198"/>
      <c r="BE372" s="198"/>
      <c r="BF372" s="198"/>
      <c r="BG372" s="198"/>
      <c r="BH372" s="198"/>
      <c r="BI372" s="198"/>
      <c r="BJ372" s="198"/>
      <c r="BK372" s="198"/>
      <c r="BL372" s="198"/>
      <c r="BM372" s="198"/>
      <c r="BN372" s="198"/>
      <c r="BO372" s="198"/>
      <c r="BP372" s="198"/>
      <c r="BQ372" s="198"/>
      <c r="BR372" s="198"/>
      <c r="BS372" s="198"/>
      <c r="BT372" s="198"/>
      <c r="BU372" s="198"/>
    </row>
    <row r="373" spans="1:73" ht="15.75" customHeight="1" x14ac:dyDescent="0.25">
      <c r="A373" s="234"/>
      <c r="B373" s="235"/>
      <c r="C373" s="235"/>
      <c r="D373" s="235"/>
      <c r="E373" s="235"/>
      <c r="F373" s="235"/>
      <c r="G373" s="235"/>
      <c r="H373" s="235"/>
      <c r="I373" s="235"/>
      <c r="J373" s="235"/>
      <c r="K373" s="235"/>
      <c r="L373" s="236"/>
      <c r="M373" s="235"/>
      <c r="N373" s="235"/>
      <c r="O373" s="235"/>
      <c r="P373" s="235"/>
      <c r="Q373" s="235"/>
      <c r="R373" s="235"/>
      <c r="S373" s="235"/>
      <c r="T373" s="235"/>
      <c r="U373" s="235"/>
      <c r="V373" s="236"/>
      <c r="W373" s="235"/>
      <c r="X373" s="235"/>
      <c r="Y373" s="235"/>
      <c r="Z373" s="235"/>
      <c r="AA373" s="235"/>
      <c r="AB373" s="235"/>
      <c r="AC373" s="235"/>
      <c r="AD373" s="235"/>
      <c r="AE373" s="235"/>
      <c r="AF373" s="235"/>
      <c r="AG373" s="235"/>
      <c r="AH373" s="235"/>
      <c r="AI373" s="235"/>
      <c r="AJ373" s="235"/>
      <c r="AK373" s="235"/>
      <c r="AL373" s="235"/>
      <c r="AM373" s="235"/>
      <c r="AN373" s="235"/>
      <c r="AO373" s="205"/>
      <c r="AP373" s="198"/>
      <c r="AQ373" s="233"/>
      <c r="AR373" s="244"/>
      <c r="AS373" s="198"/>
      <c r="AT373" s="198"/>
      <c r="AU373" s="198"/>
      <c r="AV373" s="198"/>
      <c r="AW373" s="198"/>
      <c r="AX373" s="198"/>
      <c r="AY373" s="198"/>
      <c r="AZ373" s="198"/>
      <c r="BA373" s="198"/>
      <c r="BB373" s="198"/>
      <c r="BC373" s="198"/>
      <c r="BD373" s="198"/>
      <c r="BE373" s="198"/>
      <c r="BF373" s="198"/>
      <c r="BG373" s="198"/>
      <c r="BH373" s="198"/>
      <c r="BI373" s="198"/>
      <c r="BJ373" s="198"/>
      <c r="BK373" s="198"/>
      <c r="BL373" s="198"/>
      <c r="BM373" s="198"/>
      <c r="BN373" s="198"/>
      <c r="BO373" s="198"/>
      <c r="BP373" s="198"/>
      <c r="BQ373" s="198"/>
      <c r="BR373" s="198"/>
      <c r="BS373" s="198"/>
      <c r="BT373" s="198"/>
      <c r="BU373" s="198"/>
    </row>
    <row r="374" spans="1:73" ht="15.75" customHeight="1" x14ac:dyDescent="0.25">
      <c r="A374" s="234"/>
      <c r="B374" s="235"/>
      <c r="C374" s="235"/>
      <c r="D374" s="235"/>
      <c r="E374" s="235"/>
      <c r="F374" s="235"/>
      <c r="G374" s="235"/>
      <c r="H374" s="235"/>
      <c r="I374" s="235"/>
      <c r="J374" s="235"/>
      <c r="K374" s="235"/>
      <c r="L374" s="236"/>
      <c r="M374" s="235"/>
      <c r="N374" s="235"/>
      <c r="O374" s="235"/>
      <c r="P374" s="235"/>
      <c r="Q374" s="235"/>
      <c r="R374" s="235"/>
      <c r="S374" s="235"/>
      <c r="T374" s="235"/>
      <c r="U374" s="235"/>
      <c r="V374" s="236"/>
      <c r="W374" s="235"/>
      <c r="X374" s="235"/>
      <c r="Y374" s="235"/>
      <c r="Z374" s="235"/>
      <c r="AA374" s="235"/>
      <c r="AB374" s="235"/>
      <c r="AC374" s="235"/>
      <c r="AD374" s="235"/>
      <c r="AE374" s="235"/>
      <c r="AF374" s="235"/>
      <c r="AG374" s="235"/>
      <c r="AH374" s="235"/>
      <c r="AI374" s="235"/>
      <c r="AJ374" s="235"/>
      <c r="AK374" s="235"/>
      <c r="AL374" s="235"/>
      <c r="AM374" s="235"/>
      <c r="AN374" s="235"/>
      <c r="AO374" s="205"/>
      <c r="AP374" s="198"/>
      <c r="AQ374" s="233"/>
      <c r="AR374" s="244"/>
      <c r="AS374" s="198"/>
      <c r="AT374" s="198"/>
      <c r="AU374" s="198"/>
      <c r="AV374" s="198"/>
      <c r="AW374" s="198"/>
      <c r="AX374" s="198"/>
      <c r="AY374" s="198"/>
      <c r="AZ374" s="198"/>
      <c r="BA374" s="198"/>
      <c r="BB374" s="198"/>
      <c r="BC374" s="198"/>
      <c r="BD374" s="198"/>
      <c r="BE374" s="198"/>
      <c r="BF374" s="198"/>
      <c r="BG374" s="198"/>
      <c r="BH374" s="198"/>
      <c r="BI374" s="198"/>
      <c r="BJ374" s="198"/>
      <c r="BK374" s="198"/>
      <c r="BL374" s="198"/>
      <c r="BM374" s="198"/>
      <c r="BN374" s="198"/>
      <c r="BO374" s="198"/>
      <c r="BP374" s="198"/>
      <c r="BQ374" s="198"/>
      <c r="BR374" s="198"/>
      <c r="BS374" s="198"/>
      <c r="BT374" s="198"/>
      <c r="BU374" s="198"/>
    </row>
    <row r="375" spans="1:73" ht="15.75" customHeight="1" x14ac:dyDescent="0.25">
      <c r="A375" s="234"/>
      <c r="B375" s="235"/>
      <c r="C375" s="235"/>
      <c r="D375" s="235"/>
      <c r="E375" s="235"/>
      <c r="F375" s="235"/>
      <c r="G375" s="235"/>
      <c r="H375" s="235"/>
      <c r="I375" s="235"/>
      <c r="J375" s="235"/>
      <c r="K375" s="235"/>
      <c r="L375" s="236"/>
      <c r="M375" s="235"/>
      <c r="N375" s="235"/>
      <c r="O375" s="235"/>
      <c r="P375" s="235"/>
      <c r="Q375" s="235"/>
      <c r="R375" s="235"/>
      <c r="S375" s="235"/>
      <c r="T375" s="235"/>
      <c r="U375" s="235"/>
      <c r="V375" s="236"/>
      <c r="W375" s="235"/>
      <c r="X375" s="235"/>
      <c r="Y375" s="235"/>
      <c r="Z375" s="235"/>
      <c r="AA375" s="235"/>
      <c r="AB375" s="235"/>
      <c r="AC375" s="235"/>
      <c r="AD375" s="235"/>
      <c r="AE375" s="235"/>
      <c r="AF375" s="235"/>
      <c r="AG375" s="235"/>
      <c r="AH375" s="235"/>
      <c r="AI375" s="235"/>
      <c r="AJ375" s="235"/>
      <c r="AK375" s="235"/>
      <c r="AL375" s="235"/>
      <c r="AM375" s="235"/>
      <c r="AN375" s="235"/>
      <c r="AO375" s="205"/>
      <c r="AP375" s="198"/>
      <c r="AQ375" s="233"/>
      <c r="AR375" s="244"/>
      <c r="AS375" s="198"/>
      <c r="AT375" s="198"/>
      <c r="AU375" s="198"/>
      <c r="AV375" s="198"/>
      <c r="AW375" s="198"/>
      <c r="AX375" s="198"/>
      <c r="AY375" s="198"/>
      <c r="AZ375" s="198"/>
      <c r="BA375" s="198"/>
      <c r="BB375" s="198"/>
      <c r="BC375" s="198"/>
      <c r="BD375" s="198"/>
      <c r="BE375" s="198"/>
      <c r="BF375" s="198"/>
      <c r="BG375" s="198"/>
      <c r="BH375" s="198"/>
      <c r="BI375" s="198"/>
      <c r="BJ375" s="198"/>
      <c r="BK375" s="198"/>
      <c r="BL375" s="198"/>
      <c r="BM375" s="198"/>
      <c r="BN375" s="198"/>
      <c r="BO375" s="198"/>
      <c r="BP375" s="198"/>
      <c r="BQ375" s="198"/>
      <c r="BR375" s="198"/>
      <c r="BS375" s="198"/>
      <c r="BT375" s="198"/>
      <c r="BU375" s="198"/>
    </row>
    <row r="376" spans="1:73" ht="15.75" customHeight="1" x14ac:dyDescent="0.25">
      <c r="A376" s="234"/>
      <c r="B376" s="235"/>
      <c r="C376" s="235"/>
      <c r="D376" s="235"/>
      <c r="E376" s="235"/>
      <c r="F376" s="235"/>
      <c r="G376" s="235"/>
      <c r="H376" s="235"/>
      <c r="I376" s="235"/>
      <c r="J376" s="235"/>
      <c r="K376" s="235"/>
      <c r="L376" s="236"/>
      <c r="M376" s="235"/>
      <c r="N376" s="235"/>
      <c r="O376" s="235"/>
      <c r="P376" s="235"/>
      <c r="Q376" s="235"/>
      <c r="R376" s="235"/>
      <c r="S376" s="235"/>
      <c r="T376" s="235"/>
      <c r="U376" s="235"/>
      <c r="V376" s="236"/>
      <c r="W376" s="235"/>
      <c r="X376" s="235"/>
      <c r="Y376" s="235"/>
      <c r="Z376" s="235"/>
      <c r="AA376" s="235"/>
      <c r="AB376" s="235"/>
      <c r="AC376" s="235"/>
      <c r="AD376" s="235"/>
      <c r="AE376" s="235"/>
      <c r="AF376" s="235"/>
      <c r="AG376" s="235"/>
      <c r="AH376" s="235"/>
      <c r="AI376" s="235"/>
      <c r="AJ376" s="235"/>
      <c r="AK376" s="235"/>
      <c r="AL376" s="235"/>
      <c r="AM376" s="235"/>
      <c r="AN376" s="235"/>
      <c r="AO376" s="205"/>
      <c r="AP376" s="198"/>
      <c r="AQ376" s="233"/>
      <c r="AR376" s="244"/>
      <c r="AS376" s="198"/>
      <c r="AT376" s="198"/>
      <c r="AU376" s="198"/>
      <c r="AV376" s="198"/>
      <c r="AW376" s="198"/>
      <c r="AX376" s="198"/>
      <c r="AY376" s="198"/>
      <c r="AZ376" s="198"/>
      <c r="BA376" s="198"/>
      <c r="BB376" s="198"/>
      <c r="BC376" s="198"/>
      <c r="BD376" s="198"/>
      <c r="BE376" s="198"/>
      <c r="BF376" s="198"/>
      <c r="BG376" s="198"/>
      <c r="BH376" s="198"/>
      <c r="BI376" s="198"/>
      <c r="BJ376" s="198"/>
      <c r="BK376" s="198"/>
      <c r="BL376" s="198"/>
      <c r="BM376" s="198"/>
      <c r="BN376" s="198"/>
      <c r="BO376" s="198"/>
      <c r="BP376" s="198"/>
      <c r="BQ376" s="198"/>
      <c r="BR376" s="198"/>
      <c r="BS376" s="198"/>
      <c r="BT376" s="198"/>
      <c r="BU376" s="198"/>
    </row>
    <row r="377" spans="1:73" ht="15.75" customHeight="1" x14ac:dyDescent="0.25">
      <c r="A377" s="234"/>
      <c r="B377" s="235"/>
      <c r="C377" s="235"/>
      <c r="D377" s="235"/>
      <c r="E377" s="235"/>
      <c r="F377" s="235"/>
      <c r="G377" s="235"/>
      <c r="H377" s="235"/>
      <c r="I377" s="235"/>
      <c r="J377" s="235"/>
      <c r="K377" s="235"/>
      <c r="L377" s="236"/>
      <c r="M377" s="235"/>
      <c r="N377" s="235"/>
      <c r="O377" s="235"/>
      <c r="P377" s="235"/>
      <c r="Q377" s="235"/>
      <c r="R377" s="235"/>
      <c r="S377" s="235"/>
      <c r="T377" s="235"/>
      <c r="U377" s="235"/>
      <c r="V377" s="236"/>
      <c r="W377" s="235"/>
      <c r="X377" s="235"/>
      <c r="Y377" s="235"/>
      <c r="Z377" s="235"/>
      <c r="AA377" s="235"/>
      <c r="AB377" s="235"/>
      <c r="AC377" s="235"/>
      <c r="AD377" s="235"/>
      <c r="AE377" s="235"/>
      <c r="AF377" s="235"/>
      <c r="AG377" s="235"/>
      <c r="AH377" s="235"/>
      <c r="AI377" s="235"/>
      <c r="AJ377" s="235"/>
      <c r="AK377" s="235"/>
      <c r="AL377" s="235"/>
      <c r="AM377" s="235"/>
      <c r="AN377" s="235"/>
      <c r="AO377" s="205"/>
      <c r="AP377" s="198"/>
      <c r="AQ377" s="233"/>
      <c r="AR377" s="244"/>
      <c r="AS377" s="198"/>
      <c r="AT377" s="198"/>
      <c r="AU377" s="198"/>
      <c r="AV377" s="198"/>
      <c r="AW377" s="198"/>
      <c r="AX377" s="198"/>
      <c r="AY377" s="198"/>
      <c r="AZ377" s="198"/>
      <c r="BA377" s="198"/>
      <c r="BB377" s="198"/>
      <c r="BC377" s="198"/>
      <c r="BD377" s="198"/>
      <c r="BE377" s="198"/>
      <c r="BF377" s="198"/>
      <c r="BG377" s="198"/>
      <c r="BH377" s="198"/>
      <c r="BI377" s="198"/>
      <c r="BJ377" s="198"/>
      <c r="BK377" s="198"/>
      <c r="BL377" s="198"/>
      <c r="BM377" s="198"/>
      <c r="BN377" s="198"/>
      <c r="BO377" s="198"/>
      <c r="BP377" s="198"/>
      <c r="BQ377" s="198"/>
      <c r="BR377" s="198"/>
      <c r="BS377" s="198"/>
      <c r="BT377" s="198"/>
      <c r="BU377" s="198"/>
    </row>
    <row r="378" spans="1:73" ht="15.75" customHeight="1" x14ac:dyDescent="0.25">
      <c r="A378" s="234"/>
      <c r="B378" s="235"/>
      <c r="C378" s="235"/>
      <c r="D378" s="235"/>
      <c r="E378" s="235"/>
      <c r="F378" s="235"/>
      <c r="G378" s="235"/>
      <c r="H378" s="235"/>
      <c r="I378" s="235"/>
      <c r="J378" s="235"/>
      <c r="K378" s="235"/>
      <c r="L378" s="236"/>
      <c r="M378" s="235"/>
      <c r="N378" s="235"/>
      <c r="O378" s="235"/>
      <c r="P378" s="235"/>
      <c r="Q378" s="235"/>
      <c r="R378" s="235"/>
      <c r="S378" s="235"/>
      <c r="T378" s="235"/>
      <c r="U378" s="235"/>
      <c r="V378" s="236"/>
      <c r="W378" s="235"/>
      <c r="X378" s="235"/>
      <c r="Y378" s="235"/>
      <c r="Z378" s="235"/>
      <c r="AA378" s="235"/>
      <c r="AB378" s="235"/>
      <c r="AC378" s="235"/>
      <c r="AD378" s="235"/>
      <c r="AE378" s="235"/>
      <c r="AF378" s="235"/>
      <c r="AG378" s="235"/>
      <c r="AH378" s="235"/>
      <c r="AI378" s="235"/>
      <c r="AJ378" s="235"/>
      <c r="AK378" s="235"/>
      <c r="AL378" s="235"/>
      <c r="AM378" s="235"/>
      <c r="AN378" s="235"/>
      <c r="AO378" s="205"/>
      <c r="AP378" s="198"/>
      <c r="AQ378" s="233"/>
      <c r="AR378" s="244"/>
      <c r="AS378" s="198"/>
      <c r="AT378" s="198"/>
      <c r="AU378" s="198"/>
      <c r="AV378" s="198"/>
      <c r="AW378" s="198"/>
      <c r="AX378" s="198"/>
      <c r="AY378" s="198"/>
      <c r="AZ378" s="198"/>
      <c r="BA378" s="198"/>
      <c r="BB378" s="198"/>
      <c r="BC378" s="198"/>
      <c r="BD378" s="198"/>
      <c r="BE378" s="198"/>
      <c r="BF378" s="198"/>
      <c r="BG378" s="198"/>
      <c r="BH378" s="198"/>
      <c r="BI378" s="198"/>
      <c r="BJ378" s="198"/>
      <c r="BK378" s="198"/>
      <c r="BL378" s="198"/>
      <c r="BM378" s="198"/>
      <c r="BN378" s="198"/>
      <c r="BO378" s="198"/>
      <c r="BP378" s="198"/>
      <c r="BQ378" s="198"/>
      <c r="BR378" s="198"/>
      <c r="BS378" s="198"/>
      <c r="BT378" s="198"/>
      <c r="BU378" s="198"/>
    </row>
    <row r="379" spans="1:73" ht="15.75" customHeight="1" x14ac:dyDescent="0.25">
      <c r="A379" s="234"/>
      <c r="B379" s="235"/>
      <c r="C379" s="235"/>
      <c r="D379" s="235"/>
      <c r="E379" s="235"/>
      <c r="F379" s="235"/>
      <c r="G379" s="235"/>
      <c r="H379" s="235"/>
      <c r="I379" s="235"/>
      <c r="J379" s="235"/>
      <c r="K379" s="235"/>
      <c r="L379" s="236"/>
      <c r="M379" s="235"/>
      <c r="N379" s="235"/>
      <c r="O379" s="235"/>
      <c r="P379" s="235"/>
      <c r="Q379" s="235"/>
      <c r="R379" s="235"/>
      <c r="S379" s="235"/>
      <c r="T379" s="235"/>
      <c r="U379" s="235"/>
      <c r="V379" s="236"/>
      <c r="W379" s="235"/>
      <c r="X379" s="235"/>
      <c r="Y379" s="235"/>
      <c r="Z379" s="235"/>
      <c r="AA379" s="235"/>
      <c r="AB379" s="235"/>
      <c r="AC379" s="235"/>
      <c r="AD379" s="235"/>
      <c r="AE379" s="235"/>
      <c r="AF379" s="235"/>
      <c r="AG379" s="235"/>
      <c r="AH379" s="235"/>
      <c r="AI379" s="235"/>
      <c r="AJ379" s="235"/>
      <c r="AK379" s="235"/>
      <c r="AL379" s="235"/>
      <c r="AM379" s="235"/>
      <c r="AN379" s="235"/>
      <c r="AO379" s="205"/>
      <c r="AP379" s="198"/>
      <c r="AQ379" s="233"/>
      <c r="AR379" s="244"/>
      <c r="AS379" s="198"/>
      <c r="AT379" s="198"/>
      <c r="AU379" s="198"/>
      <c r="AV379" s="198"/>
      <c r="AW379" s="198"/>
      <c r="AX379" s="198"/>
      <c r="AY379" s="198"/>
      <c r="AZ379" s="198"/>
      <c r="BA379" s="198"/>
      <c r="BB379" s="198"/>
      <c r="BC379" s="198"/>
      <c r="BD379" s="198"/>
      <c r="BE379" s="198"/>
      <c r="BF379" s="198"/>
      <c r="BG379" s="198"/>
      <c r="BH379" s="198"/>
      <c r="BI379" s="198"/>
      <c r="BJ379" s="198"/>
      <c r="BK379" s="198"/>
      <c r="BL379" s="198"/>
      <c r="BM379" s="198"/>
      <c r="BN379" s="198"/>
      <c r="BO379" s="198"/>
      <c r="BP379" s="198"/>
      <c r="BQ379" s="198"/>
      <c r="BR379" s="198"/>
      <c r="BS379" s="198"/>
      <c r="BT379" s="198"/>
      <c r="BU379" s="198"/>
    </row>
    <row r="380" spans="1:73" ht="15.75" customHeight="1" x14ac:dyDescent="0.25">
      <c r="A380" s="234"/>
      <c r="B380" s="235"/>
      <c r="C380" s="235"/>
      <c r="D380" s="235"/>
      <c r="E380" s="235"/>
      <c r="F380" s="235"/>
      <c r="G380" s="235"/>
      <c r="H380" s="235"/>
      <c r="I380" s="235"/>
      <c r="J380" s="235"/>
      <c r="K380" s="235"/>
      <c r="L380" s="236"/>
      <c r="M380" s="235"/>
      <c r="N380" s="235"/>
      <c r="O380" s="235"/>
      <c r="P380" s="235"/>
      <c r="Q380" s="235"/>
      <c r="R380" s="235"/>
      <c r="S380" s="235"/>
      <c r="T380" s="235"/>
      <c r="U380" s="235"/>
      <c r="V380" s="236"/>
      <c r="W380" s="235"/>
      <c r="X380" s="235"/>
      <c r="Y380" s="235"/>
      <c r="Z380" s="235"/>
      <c r="AA380" s="235"/>
      <c r="AB380" s="235"/>
      <c r="AC380" s="235"/>
      <c r="AD380" s="235"/>
      <c r="AE380" s="235"/>
      <c r="AF380" s="235"/>
      <c r="AG380" s="235"/>
      <c r="AH380" s="235"/>
      <c r="AI380" s="235"/>
      <c r="AJ380" s="235"/>
      <c r="AK380" s="235"/>
      <c r="AL380" s="235"/>
      <c r="AM380" s="235"/>
      <c r="AN380" s="235"/>
      <c r="AO380" s="205"/>
      <c r="AP380" s="198"/>
      <c r="AQ380" s="233"/>
      <c r="AR380" s="244"/>
      <c r="AS380" s="198"/>
      <c r="AT380" s="198"/>
      <c r="AU380" s="198"/>
      <c r="AV380" s="198"/>
      <c r="AW380" s="198"/>
      <c r="AX380" s="198"/>
      <c r="AY380" s="198"/>
      <c r="AZ380" s="198"/>
      <c r="BA380" s="198"/>
      <c r="BB380" s="198"/>
      <c r="BC380" s="198"/>
      <c r="BD380" s="198"/>
      <c r="BE380" s="198"/>
      <c r="BF380" s="198"/>
      <c r="BG380" s="198"/>
      <c r="BH380" s="198"/>
      <c r="BI380" s="198"/>
      <c r="BJ380" s="198"/>
      <c r="BK380" s="198"/>
      <c r="BL380" s="198"/>
      <c r="BM380" s="198"/>
      <c r="BN380" s="198"/>
      <c r="BO380" s="198"/>
      <c r="BP380" s="198"/>
      <c r="BQ380" s="198"/>
      <c r="BR380" s="198"/>
      <c r="BS380" s="198"/>
      <c r="BT380" s="198"/>
      <c r="BU380" s="198"/>
    </row>
    <row r="381" spans="1:73" ht="15.75" customHeight="1" x14ac:dyDescent="0.25">
      <c r="A381" s="234"/>
      <c r="B381" s="235"/>
      <c r="C381" s="235"/>
      <c r="D381" s="235"/>
      <c r="E381" s="235"/>
      <c r="F381" s="235"/>
      <c r="G381" s="235"/>
      <c r="H381" s="235"/>
      <c r="I381" s="235"/>
      <c r="J381" s="235"/>
      <c r="K381" s="235"/>
      <c r="L381" s="236"/>
      <c r="M381" s="235"/>
      <c r="N381" s="235"/>
      <c r="O381" s="235"/>
      <c r="P381" s="235"/>
      <c r="Q381" s="235"/>
      <c r="R381" s="235"/>
      <c r="S381" s="235"/>
      <c r="T381" s="235"/>
      <c r="U381" s="235"/>
      <c r="V381" s="236"/>
      <c r="W381" s="235"/>
      <c r="X381" s="235"/>
      <c r="Y381" s="235"/>
      <c r="Z381" s="235"/>
      <c r="AA381" s="235"/>
      <c r="AB381" s="235"/>
      <c r="AC381" s="235"/>
      <c r="AD381" s="235"/>
      <c r="AE381" s="235"/>
      <c r="AF381" s="235"/>
      <c r="AG381" s="235"/>
      <c r="AH381" s="235"/>
      <c r="AI381" s="235"/>
      <c r="AJ381" s="235"/>
      <c r="AK381" s="235"/>
      <c r="AL381" s="235"/>
      <c r="AM381" s="235"/>
      <c r="AN381" s="235"/>
      <c r="AO381" s="205"/>
      <c r="AP381" s="198"/>
      <c r="AQ381" s="233"/>
      <c r="AR381" s="244"/>
      <c r="AS381" s="198"/>
      <c r="AT381" s="198"/>
      <c r="AU381" s="198"/>
      <c r="AV381" s="198"/>
      <c r="AW381" s="198"/>
      <c r="AX381" s="198"/>
      <c r="AY381" s="198"/>
      <c r="AZ381" s="198"/>
      <c r="BA381" s="198"/>
      <c r="BB381" s="198"/>
      <c r="BC381" s="198"/>
      <c r="BD381" s="198"/>
      <c r="BE381" s="198"/>
      <c r="BF381" s="198"/>
      <c r="BG381" s="198"/>
      <c r="BH381" s="198"/>
      <c r="BI381" s="198"/>
      <c r="BJ381" s="198"/>
      <c r="BK381" s="198"/>
      <c r="BL381" s="198"/>
      <c r="BM381" s="198"/>
      <c r="BN381" s="198"/>
      <c r="BO381" s="198"/>
      <c r="BP381" s="198"/>
      <c r="BQ381" s="198"/>
      <c r="BR381" s="198"/>
      <c r="BS381" s="198"/>
      <c r="BT381" s="198"/>
      <c r="BU381" s="198"/>
    </row>
    <row r="382" spans="1:73" ht="15.75" customHeight="1" x14ac:dyDescent="0.25">
      <c r="A382" s="234"/>
      <c r="B382" s="235"/>
      <c r="C382" s="235"/>
      <c r="D382" s="235"/>
      <c r="E382" s="235"/>
      <c r="F382" s="235"/>
      <c r="G382" s="235"/>
      <c r="H382" s="235"/>
      <c r="I382" s="235"/>
      <c r="J382" s="235"/>
      <c r="K382" s="235"/>
      <c r="L382" s="236"/>
      <c r="M382" s="235"/>
      <c r="N382" s="235"/>
      <c r="O382" s="235"/>
      <c r="P382" s="235"/>
      <c r="Q382" s="235"/>
      <c r="R382" s="235"/>
      <c r="S382" s="235"/>
      <c r="T382" s="235"/>
      <c r="U382" s="235"/>
      <c r="V382" s="236"/>
      <c r="W382" s="235"/>
      <c r="X382" s="235"/>
      <c r="Y382" s="235"/>
      <c r="Z382" s="235"/>
      <c r="AA382" s="235"/>
      <c r="AB382" s="235"/>
      <c r="AC382" s="235"/>
      <c r="AD382" s="235"/>
      <c r="AE382" s="235"/>
      <c r="AF382" s="235"/>
      <c r="AG382" s="235"/>
      <c r="AH382" s="235"/>
      <c r="AI382" s="235"/>
      <c r="AJ382" s="235"/>
      <c r="AK382" s="235"/>
      <c r="AL382" s="235"/>
      <c r="AM382" s="235"/>
      <c r="AN382" s="235"/>
      <c r="AO382" s="205"/>
      <c r="AP382" s="198"/>
      <c r="AQ382" s="233"/>
      <c r="AR382" s="244"/>
      <c r="AS382" s="198"/>
      <c r="AT382" s="198"/>
      <c r="AU382" s="198"/>
      <c r="AV382" s="198"/>
      <c r="AW382" s="198"/>
      <c r="AX382" s="198"/>
      <c r="AY382" s="198"/>
      <c r="AZ382" s="198"/>
      <c r="BA382" s="198"/>
      <c r="BB382" s="198"/>
      <c r="BC382" s="198"/>
      <c r="BD382" s="198"/>
      <c r="BE382" s="198"/>
      <c r="BF382" s="198"/>
      <c r="BG382" s="198"/>
      <c r="BH382" s="198"/>
      <c r="BI382" s="198"/>
      <c r="BJ382" s="198"/>
      <c r="BK382" s="198"/>
      <c r="BL382" s="198"/>
      <c r="BM382" s="198"/>
      <c r="BN382" s="198"/>
      <c r="BO382" s="198"/>
      <c r="BP382" s="198"/>
      <c r="BQ382" s="198"/>
      <c r="BR382" s="198"/>
      <c r="BS382" s="198"/>
      <c r="BT382" s="198"/>
      <c r="BU382" s="198"/>
    </row>
    <row r="383" spans="1:73" ht="15.75" customHeight="1" x14ac:dyDescent="0.25">
      <c r="A383" s="234"/>
      <c r="B383" s="235"/>
      <c r="C383" s="235"/>
      <c r="D383" s="235"/>
      <c r="E383" s="235"/>
      <c r="F383" s="235"/>
      <c r="G383" s="235"/>
      <c r="H383" s="235"/>
      <c r="I383" s="235"/>
      <c r="J383" s="235"/>
      <c r="K383" s="235"/>
      <c r="L383" s="236"/>
      <c r="M383" s="235"/>
      <c r="N383" s="235"/>
      <c r="O383" s="235"/>
      <c r="P383" s="235"/>
      <c r="Q383" s="235"/>
      <c r="R383" s="235"/>
      <c r="S383" s="235"/>
      <c r="T383" s="235"/>
      <c r="U383" s="235"/>
      <c r="V383" s="236"/>
      <c r="W383" s="235"/>
      <c r="X383" s="235"/>
      <c r="Y383" s="235"/>
      <c r="Z383" s="235"/>
      <c r="AA383" s="235"/>
      <c r="AB383" s="235"/>
      <c r="AC383" s="235"/>
      <c r="AD383" s="235"/>
      <c r="AE383" s="235"/>
      <c r="AF383" s="235"/>
      <c r="AG383" s="235"/>
      <c r="AH383" s="235"/>
      <c r="AI383" s="235"/>
      <c r="AJ383" s="235"/>
      <c r="AK383" s="235"/>
      <c r="AL383" s="235"/>
      <c r="AM383" s="235"/>
      <c r="AN383" s="235"/>
      <c r="AO383" s="205"/>
      <c r="AP383" s="198"/>
      <c r="AQ383" s="233"/>
      <c r="AR383" s="244"/>
      <c r="AS383" s="198"/>
      <c r="AT383" s="198"/>
      <c r="AU383" s="198"/>
      <c r="AV383" s="198"/>
      <c r="AW383" s="198"/>
      <c r="AX383" s="198"/>
      <c r="AY383" s="198"/>
      <c r="AZ383" s="198"/>
      <c r="BA383" s="198"/>
      <c r="BB383" s="198"/>
      <c r="BC383" s="198"/>
      <c r="BD383" s="198"/>
      <c r="BE383" s="198"/>
      <c r="BF383" s="198"/>
      <c r="BG383" s="198"/>
      <c r="BH383" s="198"/>
      <c r="BI383" s="198"/>
      <c r="BJ383" s="198"/>
      <c r="BK383" s="198"/>
      <c r="BL383" s="198"/>
      <c r="BM383" s="198"/>
      <c r="BN383" s="198"/>
      <c r="BO383" s="198"/>
      <c r="BP383" s="198"/>
      <c r="BQ383" s="198"/>
      <c r="BR383" s="198"/>
      <c r="BS383" s="198"/>
      <c r="BT383" s="198"/>
      <c r="BU383" s="198"/>
    </row>
    <row r="384" spans="1:73" ht="15.75" customHeight="1" x14ac:dyDescent="0.25">
      <c r="A384" s="234"/>
      <c r="B384" s="235"/>
      <c r="C384" s="235"/>
      <c r="D384" s="235"/>
      <c r="E384" s="235"/>
      <c r="F384" s="235"/>
      <c r="G384" s="235"/>
      <c r="H384" s="235"/>
      <c r="I384" s="235"/>
      <c r="J384" s="235"/>
      <c r="K384" s="235"/>
      <c r="L384" s="236"/>
      <c r="M384" s="235"/>
      <c r="N384" s="235"/>
      <c r="O384" s="235"/>
      <c r="P384" s="235"/>
      <c r="Q384" s="235"/>
      <c r="R384" s="235"/>
      <c r="S384" s="235"/>
      <c r="T384" s="235"/>
      <c r="U384" s="235"/>
      <c r="V384" s="236"/>
      <c r="W384" s="235"/>
      <c r="X384" s="235"/>
      <c r="Y384" s="235"/>
      <c r="Z384" s="235"/>
      <c r="AA384" s="235"/>
      <c r="AB384" s="235"/>
      <c r="AC384" s="235"/>
      <c r="AD384" s="235"/>
      <c r="AE384" s="235"/>
      <c r="AF384" s="235"/>
      <c r="AG384" s="235"/>
      <c r="AH384" s="235"/>
      <c r="AI384" s="235"/>
      <c r="AJ384" s="235"/>
      <c r="AK384" s="235"/>
      <c r="AL384" s="235"/>
      <c r="AM384" s="235"/>
      <c r="AN384" s="235"/>
      <c r="AO384" s="205"/>
      <c r="AP384" s="198"/>
      <c r="AQ384" s="233"/>
      <c r="AR384" s="244"/>
      <c r="AS384" s="198"/>
      <c r="AT384" s="198"/>
      <c r="AU384" s="198"/>
      <c r="AV384" s="198"/>
      <c r="AW384" s="198"/>
      <c r="AX384" s="198"/>
      <c r="AY384" s="198"/>
      <c r="AZ384" s="198"/>
      <c r="BA384" s="198"/>
      <c r="BB384" s="198"/>
      <c r="BC384" s="198"/>
      <c r="BD384" s="198"/>
      <c r="BE384" s="198"/>
      <c r="BF384" s="198"/>
      <c r="BG384" s="198"/>
      <c r="BH384" s="198"/>
      <c r="BI384" s="198"/>
      <c r="BJ384" s="198"/>
      <c r="BK384" s="198"/>
      <c r="BL384" s="198"/>
      <c r="BM384" s="198"/>
      <c r="BN384" s="198"/>
      <c r="BO384" s="198"/>
      <c r="BP384" s="198"/>
      <c r="BQ384" s="198"/>
      <c r="BR384" s="198"/>
      <c r="BS384" s="198"/>
      <c r="BT384" s="198"/>
      <c r="BU384" s="198"/>
    </row>
    <row r="385" spans="1:73" ht="15.75" customHeight="1" x14ac:dyDescent="0.25">
      <c r="A385" s="234"/>
      <c r="B385" s="235"/>
      <c r="C385" s="235"/>
      <c r="D385" s="235"/>
      <c r="E385" s="235"/>
      <c r="F385" s="235"/>
      <c r="G385" s="235"/>
      <c r="H385" s="235"/>
      <c r="I385" s="235"/>
      <c r="J385" s="235"/>
      <c r="K385" s="235"/>
      <c r="L385" s="236"/>
      <c r="M385" s="235"/>
      <c r="N385" s="235"/>
      <c r="O385" s="235"/>
      <c r="P385" s="235"/>
      <c r="Q385" s="235"/>
      <c r="R385" s="235"/>
      <c r="S385" s="235"/>
      <c r="T385" s="235"/>
      <c r="U385" s="235"/>
      <c r="V385" s="236"/>
      <c r="W385" s="235"/>
      <c r="X385" s="235"/>
      <c r="Y385" s="235"/>
      <c r="Z385" s="235"/>
      <c r="AA385" s="235"/>
      <c r="AB385" s="235"/>
      <c r="AC385" s="235"/>
      <c r="AD385" s="235"/>
      <c r="AE385" s="235"/>
      <c r="AF385" s="235"/>
      <c r="AG385" s="235"/>
      <c r="AH385" s="235"/>
      <c r="AI385" s="235"/>
      <c r="AJ385" s="235"/>
      <c r="AK385" s="235"/>
      <c r="AL385" s="235"/>
      <c r="AM385" s="235"/>
      <c r="AN385" s="235"/>
      <c r="AO385" s="205"/>
      <c r="AP385" s="198"/>
      <c r="AQ385" s="233"/>
      <c r="AR385" s="244"/>
      <c r="AS385" s="198"/>
      <c r="AT385" s="198"/>
      <c r="AU385" s="198"/>
      <c r="AV385" s="198"/>
      <c r="AW385" s="198"/>
      <c r="AX385" s="198"/>
      <c r="AY385" s="198"/>
      <c r="AZ385" s="198"/>
      <c r="BA385" s="198"/>
      <c r="BB385" s="198"/>
      <c r="BC385" s="198"/>
      <c r="BD385" s="198"/>
      <c r="BE385" s="198"/>
      <c r="BF385" s="198"/>
      <c r="BG385" s="198"/>
      <c r="BH385" s="198"/>
      <c r="BI385" s="198"/>
      <c r="BJ385" s="198"/>
      <c r="BK385" s="198"/>
      <c r="BL385" s="198"/>
      <c r="BM385" s="198"/>
      <c r="BN385" s="198"/>
      <c r="BO385" s="198"/>
      <c r="BP385" s="198"/>
      <c r="BQ385" s="198"/>
      <c r="BR385" s="198"/>
      <c r="BS385" s="198"/>
      <c r="BT385" s="198"/>
      <c r="BU385" s="198"/>
    </row>
    <row r="386" spans="1:73" ht="15.75" customHeight="1" x14ac:dyDescent="0.25">
      <c r="A386" s="234"/>
      <c r="B386" s="235"/>
      <c r="C386" s="235"/>
      <c r="D386" s="235"/>
      <c r="E386" s="235"/>
      <c r="F386" s="235"/>
      <c r="G386" s="235"/>
      <c r="H386" s="235"/>
      <c r="I386" s="235"/>
      <c r="J386" s="235"/>
      <c r="K386" s="235"/>
      <c r="L386" s="236"/>
      <c r="M386" s="235"/>
      <c r="N386" s="235"/>
      <c r="O386" s="235"/>
      <c r="P386" s="235"/>
      <c r="Q386" s="235"/>
      <c r="R386" s="235"/>
      <c r="S386" s="235"/>
      <c r="T386" s="235"/>
      <c r="U386" s="235"/>
      <c r="V386" s="236"/>
      <c r="W386" s="235"/>
      <c r="X386" s="235"/>
      <c r="Y386" s="235"/>
      <c r="Z386" s="235"/>
      <c r="AA386" s="235"/>
      <c r="AB386" s="235"/>
      <c r="AC386" s="235"/>
      <c r="AD386" s="235"/>
      <c r="AE386" s="235"/>
      <c r="AF386" s="235"/>
      <c r="AG386" s="235"/>
      <c r="AH386" s="235"/>
      <c r="AI386" s="235"/>
      <c r="AJ386" s="235"/>
      <c r="AK386" s="235"/>
      <c r="AL386" s="235"/>
      <c r="AM386" s="235"/>
      <c r="AN386" s="235"/>
      <c r="AO386" s="205"/>
      <c r="AP386" s="198"/>
      <c r="AQ386" s="233"/>
      <c r="AR386" s="244"/>
      <c r="AS386" s="198"/>
      <c r="AT386" s="198"/>
      <c r="AU386" s="198"/>
      <c r="AV386" s="198"/>
      <c r="AW386" s="198"/>
      <c r="AX386" s="198"/>
      <c r="AY386" s="198"/>
      <c r="AZ386" s="198"/>
      <c r="BA386" s="198"/>
      <c r="BB386" s="198"/>
      <c r="BC386" s="198"/>
      <c r="BD386" s="198"/>
      <c r="BE386" s="198"/>
      <c r="BF386" s="198"/>
      <c r="BG386" s="198"/>
      <c r="BH386" s="198"/>
      <c r="BI386" s="198"/>
      <c r="BJ386" s="198"/>
      <c r="BK386" s="198"/>
      <c r="BL386" s="198"/>
      <c r="BM386" s="198"/>
      <c r="BN386" s="198"/>
      <c r="BO386" s="198"/>
      <c r="BP386" s="198"/>
      <c r="BQ386" s="198"/>
      <c r="BR386" s="198"/>
      <c r="BS386" s="198"/>
      <c r="BT386" s="198"/>
      <c r="BU386" s="198"/>
    </row>
    <row r="387" spans="1:73" ht="15.75" customHeight="1" x14ac:dyDescent="0.25">
      <c r="A387" s="234"/>
      <c r="B387" s="235"/>
      <c r="C387" s="235"/>
      <c r="D387" s="235"/>
      <c r="E387" s="235"/>
      <c r="F387" s="235"/>
      <c r="G387" s="235"/>
      <c r="H387" s="235"/>
      <c r="I387" s="235"/>
      <c r="J387" s="235"/>
      <c r="K387" s="235"/>
      <c r="L387" s="236"/>
      <c r="M387" s="235"/>
      <c r="N387" s="235"/>
      <c r="O387" s="235"/>
      <c r="P387" s="235"/>
      <c r="Q387" s="235"/>
      <c r="R387" s="235"/>
      <c r="S387" s="235"/>
      <c r="T387" s="235"/>
      <c r="U387" s="235"/>
      <c r="V387" s="236"/>
      <c r="W387" s="235"/>
      <c r="X387" s="235"/>
      <c r="Y387" s="235"/>
      <c r="Z387" s="235"/>
      <c r="AA387" s="235"/>
      <c r="AB387" s="235"/>
      <c r="AC387" s="235"/>
      <c r="AD387" s="235"/>
      <c r="AE387" s="235"/>
      <c r="AF387" s="235"/>
      <c r="AG387" s="235"/>
      <c r="AH387" s="235"/>
      <c r="AI387" s="235"/>
      <c r="AJ387" s="235"/>
      <c r="AK387" s="235"/>
      <c r="AL387" s="235"/>
      <c r="AM387" s="235"/>
      <c r="AN387" s="235"/>
      <c r="AO387" s="205"/>
      <c r="AP387" s="198"/>
      <c r="AQ387" s="233"/>
      <c r="AR387" s="244"/>
      <c r="AS387" s="198"/>
      <c r="AT387" s="198"/>
      <c r="AU387" s="198"/>
      <c r="AV387" s="198"/>
      <c r="AW387" s="198"/>
      <c r="AX387" s="198"/>
      <c r="AY387" s="198"/>
      <c r="AZ387" s="198"/>
      <c r="BA387" s="198"/>
      <c r="BB387" s="198"/>
      <c r="BC387" s="198"/>
      <c r="BD387" s="198"/>
      <c r="BE387" s="198"/>
      <c r="BF387" s="198"/>
      <c r="BG387" s="198"/>
      <c r="BH387" s="198"/>
      <c r="BI387" s="198"/>
      <c r="BJ387" s="198"/>
      <c r="BK387" s="198"/>
      <c r="BL387" s="198"/>
      <c r="BM387" s="198"/>
      <c r="BN387" s="198"/>
      <c r="BO387" s="198"/>
      <c r="BP387" s="198"/>
      <c r="BQ387" s="198"/>
      <c r="BR387" s="198"/>
      <c r="BS387" s="198"/>
      <c r="BT387" s="198"/>
      <c r="BU387" s="198"/>
    </row>
    <row r="388" spans="1:73" ht="15.75" customHeight="1" x14ac:dyDescent="0.25">
      <c r="A388" s="234"/>
      <c r="B388" s="235"/>
      <c r="C388" s="235"/>
      <c r="D388" s="235"/>
      <c r="E388" s="235"/>
      <c r="F388" s="235"/>
      <c r="G388" s="235"/>
      <c r="H388" s="235"/>
      <c r="I388" s="235"/>
      <c r="J388" s="235"/>
      <c r="K388" s="235"/>
      <c r="L388" s="236"/>
      <c r="M388" s="235"/>
      <c r="N388" s="235"/>
      <c r="O388" s="235"/>
      <c r="P388" s="235"/>
      <c r="Q388" s="235"/>
      <c r="R388" s="235"/>
      <c r="S388" s="235"/>
      <c r="T388" s="235"/>
      <c r="U388" s="235"/>
      <c r="V388" s="236"/>
      <c r="W388" s="235"/>
      <c r="X388" s="235"/>
      <c r="Y388" s="235"/>
      <c r="Z388" s="235"/>
      <c r="AA388" s="235"/>
      <c r="AB388" s="235"/>
      <c r="AC388" s="235"/>
      <c r="AD388" s="235"/>
      <c r="AE388" s="235"/>
      <c r="AF388" s="235"/>
      <c r="AG388" s="235"/>
      <c r="AH388" s="235"/>
      <c r="AI388" s="235"/>
      <c r="AJ388" s="235"/>
      <c r="AK388" s="235"/>
      <c r="AL388" s="235"/>
      <c r="AM388" s="235"/>
      <c r="AN388" s="235"/>
      <c r="AO388" s="205"/>
      <c r="AP388" s="198"/>
      <c r="AQ388" s="233"/>
      <c r="AR388" s="244"/>
      <c r="AS388" s="198"/>
      <c r="AT388" s="198"/>
      <c r="AU388" s="198"/>
      <c r="AV388" s="198"/>
      <c r="AW388" s="198"/>
      <c r="AX388" s="198"/>
      <c r="AY388" s="198"/>
      <c r="AZ388" s="198"/>
      <c r="BA388" s="198"/>
      <c r="BB388" s="198"/>
      <c r="BC388" s="198"/>
      <c r="BD388" s="198"/>
      <c r="BE388" s="198"/>
      <c r="BF388" s="198"/>
      <c r="BG388" s="198"/>
      <c r="BH388" s="198"/>
      <c r="BI388" s="198"/>
      <c r="BJ388" s="198"/>
      <c r="BK388" s="198"/>
      <c r="BL388" s="198"/>
      <c r="BM388" s="198"/>
      <c r="BN388" s="198"/>
      <c r="BO388" s="198"/>
      <c r="BP388" s="198"/>
      <c r="BQ388" s="198"/>
      <c r="BR388" s="198"/>
      <c r="BS388" s="198"/>
      <c r="BT388" s="198"/>
      <c r="BU388" s="198"/>
    </row>
    <row r="389" spans="1:73" ht="15.75" customHeight="1" x14ac:dyDescent="0.25">
      <c r="A389" s="234"/>
      <c r="B389" s="235"/>
      <c r="C389" s="235"/>
      <c r="D389" s="235"/>
      <c r="E389" s="235"/>
      <c r="F389" s="235"/>
      <c r="G389" s="235"/>
      <c r="H389" s="235"/>
      <c r="I389" s="235"/>
      <c r="J389" s="235"/>
      <c r="K389" s="235"/>
      <c r="L389" s="236"/>
      <c r="M389" s="235"/>
      <c r="N389" s="235"/>
      <c r="O389" s="235"/>
      <c r="P389" s="235"/>
      <c r="Q389" s="235"/>
      <c r="R389" s="235"/>
      <c r="S389" s="235"/>
      <c r="T389" s="235"/>
      <c r="U389" s="235"/>
      <c r="V389" s="236"/>
      <c r="W389" s="235"/>
      <c r="X389" s="235"/>
      <c r="Y389" s="235"/>
      <c r="Z389" s="235"/>
      <c r="AA389" s="235"/>
      <c r="AB389" s="235"/>
      <c r="AC389" s="235"/>
      <c r="AD389" s="235"/>
      <c r="AE389" s="235"/>
      <c r="AF389" s="235"/>
      <c r="AG389" s="235"/>
      <c r="AH389" s="235"/>
      <c r="AI389" s="235"/>
      <c r="AJ389" s="235"/>
      <c r="AK389" s="235"/>
      <c r="AL389" s="235"/>
      <c r="AM389" s="235"/>
      <c r="AN389" s="235"/>
      <c r="AO389" s="205"/>
      <c r="AP389" s="198"/>
      <c r="AQ389" s="233"/>
      <c r="AR389" s="244"/>
      <c r="AS389" s="198"/>
      <c r="AT389" s="198"/>
      <c r="AU389" s="198"/>
      <c r="AV389" s="198"/>
      <c r="AW389" s="198"/>
      <c r="AX389" s="198"/>
      <c r="AY389" s="198"/>
      <c r="AZ389" s="198"/>
      <c r="BA389" s="198"/>
      <c r="BB389" s="198"/>
      <c r="BC389" s="198"/>
      <c r="BD389" s="198"/>
      <c r="BE389" s="198"/>
      <c r="BF389" s="198"/>
      <c r="BG389" s="198"/>
      <c r="BH389" s="198"/>
      <c r="BI389" s="198"/>
      <c r="BJ389" s="198"/>
      <c r="BK389" s="198"/>
      <c r="BL389" s="198"/>
      <c r="BM389" s="198"/>
      <c r="BN389" s="198"/>
      <c r="BO389" s="198"/>
      <c r="BP389" s="198"/>
      <c r="BQ389" s="198"/>
      <c r="BR389" s="198"/>
      <c r="BS389" s="198"/>
      <c r="BT389" s="198"/>
      <c r="BU389" s="198"/>
    </row>
    <row r="390" spans="1:73" ht="15.75" customHeight="1" x14ac:dyDescent="0.25">
      <c r="A390" s="234"/>
      <c r="B390" s="235"/>
      <c r="C390" s="235"/>
      <c r="D390" s="235"/>
      <c r="E390" s="235"/>
      <c r="F390" s="235"/>
      <c r="G390" s="235"/>
      <c r="H390" s="235"/>
      <c r="I390" s="235"/>
      <c r="J390" s="235"/>
      <c r="K390" s="235"/>
      <c r="L390" s="236"/>
      <c r="M390" s="235"/>
      <c r="N390" s="235"/>
      <c r="O390" s="235"/>
      <c r="P390" s="235"/>
      <c r="Q390" s="235"/>
      <c r="R390" s="235"/>
      <c r="S390" s="235"/>
      <c r="T390" s="235"/>
      <c r="U390" s="235"/>
      <c r="V390" s="236"/>
      <c r="W390" s="235"/>
      <c r="X390" s="235"/>
      <c r="Y390" s="235"/>
      <c r="Z390" s="235"/>
      <c r="AA390" s="235"/>
      <c r="AB390" s="235"/>
      <c r="AC390" s="235"/>
      <c r="AD390" s="235"/>
      <c r="AE390" s="235"/>
      <c r="AF390" s="235"/>
      <c r="AG390" s="235"/>
      <c r="AH390" s="235"/>
      <c r="AI390" s="235"/>
      <c r="AJ390" s="235"/>
      <c r="AK390" s="235"/>
      <c r="AL390" s="235"/>
      <c r="AM390" s="235"/>
      <c r="AN390" s="235"/>
      <c r="AO390" s="205"/>
      <c r="AP390" s="198"/>
      <c r="AQ390" s="233"/>
      <c r="AR390" s="244"/>
      <c r="AS390" s="198"/>
      <c r="AT390" s="198"/>
      <c r="AU390" s="198"/>
      <c r="AV390" s="198"/>
      <c r="AW390" s="198"/>
      <c r="AX390" s="198"/>
      <c r="AY390" s="198"/>
      <c r="AZ390" s="198"/>
      <c r="BA390" s="198"/>
      <c r="BB390" s="198"/>
      <c r="BC390" s="198"/>
      <c r="BD390" s="198"/>
      <c r="BE390" s="198"/>
      <c r="BF390" s="198"/>
      <c r="BG390" s="198"/>
      <c r="BH390" s="198"/>
      <c r="BI390" s="198"/>
      <c r="BJ390" s="198"/>
      <c r="BK390" s="198"/>
      <c r="BL390" s="198"/>
      <c r="BM390" s="198"/>
      <c r="BN390" s="198"/>
      <c r="BO390" s="198"/>
      <c r="BP390" s="198"/>
      <c r="BQ390" s="198"/>
      <c r="BR390" s="198"/>
      <c r="BS390" s="198"/>
      <c r="BT390" s="198"/>
      <c r="BU390" s="198"/>
    </row>
    <row r="391" spans="1:73" ht="15.75" customHeight="1" x14ac:dyDescent="0.25">
      <c r="A391" s="234"/>
      <c r="B391" s="235"/>
      <c r="C391" s="235"/>
      <c r="D391" s="235"/>
      <c r="E391" s="235"/>
      <c r="F391" s="235"/>
      <c r="G391" s="235"/>
      <c r="H391" s="235"/>
      <c r="I391" s="235"/>
      <c r="J391" s="235"/>
      <c r="K391" s="235"/>
      <c r="L391" s="236"/>
      <c r="M391" s="235"/>
      <c r="N391" s="235"/>
      <c r="O391" s="235"/>
      <c r="P391" s="235"/>
      <c r="Q391" s="235"/>
      <c r="R391" s="235"/>
      <c r="S391" s="235"/>
      <c r="T391" s="235"/>
      <c r="U391" s="235"/>
      <c r="V391" s="236"/>
      <c r="W391" s="235"/>
      <c r="X391" s="235"/>
      <c r="Y391" s="235"/>
      <c r="Z391" s="235"/>
      <c r="AA391" s="235"/>
      <c r="AB391" s="235"/>
      <c r="AC391" s="235"/>
      <c r="AD391" s="235"/>
      <c r="AE391" s="235"/>
      <c r="AF391" s="235"/>
      <c r="AG391" s="235"/>
      <c r="AH391" s="235"/>
      <c r="AI391" s="235"/>
      <c r="AJ391" s="235"/>
      <c r="AK391" s="235"/>
      <c r="AL391" s="235"/>
      <c r="AM391" s="235"/>
      <c r="AN391" s="235"/>
      <c r="AO391" s="205"/>
      <c r="AP391" s="198"/>
      <c r="AQ391" s="233"/>
      <c r="AR391" s="244"/>
      <c r="AS391" s="198"/>
      <c r="AT391" s="198"/>
      <c r="AU391" s="198"/>
      <c r="AV391" s="198"/>
      <c r="AW391" s="198"/>
      <c r="AX391" s="198"/>
      <c r="AY391" s="198"/>
      <c r="AZ391" s="198"/>
      <c r="BA391" s="198"/>
      <c r="BB391" s="198"/>
      <c r="BC391" s="198"/>
      <c r="BD391" s="198"/>
      <c r="BE391" s="198"/>
      <c r="BF391" s="198"/>
      <c r="BG391" s="198"/>
      <c r="BH391" s="198"/>
      <c r="BI391" s="198"/>
      <c r="BJ391" s="198"/>
      <c r="BK391" s="198"/>
      <c r="BL391" s="198"/>
      <c r="BM391" s="198"/>
      <c r="BN391" s="198"/>
      <c r="BO391" s="198"/>
      <c r="BP391" s="198"/>
      <c r="BQ391" s="198"/>
      <c r="BR391" s="198"/>
      <c r="BS391" s="198"/>
      <c r="BT391" s="198"/>
      <c r="BU391" s="198"/>
    </row>
    <row r="392" spans="1:73" ht="15.75" customHeight="1" x14ac:dyDescent="0.25">
      <c r="A392" s="234"/>
      <c r="B392" s="235"/>
      <c r="C392" s="235"/>
      <c r="D392" s="235"/>
      <c r="E392" s="235"/>
      <c r="F392" s="235"/>
      <c r="G392" s="235"/>
      <c r="H392" s="235"/>
      <c r="I392" s="235"/>
      <c r="J392" s="235"/>
      <c r="K392" s="235"/>
      <c r="L392" s="236"/>
      <c r="M392" s="235"/>
      <c r="N392" s="235"/>
      <c r="O392" s="235"/>
      <c r="P392" s="235"/>
      <c r="Q392" s="235"/>
      <c r="R392" s="235"/>
      <c r="S392" s="235"/>
      <c r="T392" s="235"/>
      <c r="U392" s="235"/>
      <c r="V392" s="236"/>
      <c r="W392" s="235"/>
      <c r="X392" s="235"/>
      <c r="Y392" s="235"/>
      <c r="Z392" s="235"/>
      <c r="AA392" s="235"/>
      <c r="AB392" s="235"/>
      <c r="AC392" s="235"/>
      <c r="AD392" s="235"/>
      <c r="AE392" s="235"/>
      <c r="AF392" s="235"/>
      <c r="AG392" s="235"/>
      <c r="AH392" s="235"/>
      <c r="AI392" s="235"/>
      <c r="AJ392" s="235"/>
      <c r="AK392" s="235"/>
      <c r="AL392" s="235"/>
      <c r="AM392" s="235"/>
      <c r="AN392" s="235"/>
      <c r="AO392" s="205"/>
      <c r="AP392" s="198"/>
      <c r="AQ392" s="233"/>
      <c r="AR392" s="244"/>
      <c r="AS392" s="198"/>
      <c r="AT392" s="198"/>
      <c r="AU392" s="198"/>
      <c r="AV392" s="198"/>
      <c r="AW392" s="198"/>
      <c r="AX392" s="198"/>
      <c r="AY392" s="198"/>
      <c r="AZ392" s="198"/>
      <c r="BA392" s="198"/>
      <c r="BB392" s="198"/>
      <c r="BC392" s="198"/>
      <c r="BD392" s="198"/>
      <c r="BE392" s="198"/>
      <c r="BF392" s="198"/>
      <c r="BG392" s="198"/>
      <c r="BH392" s="198"/>
      <c r="BI392" s="198"/>
      <c r="BJ392" s="198"/>
      <c r="BK392" s="198"/>
      <c r="BL392" s="198"/>
      <c r="BM392" s="198"/>
      <c r="BN392" s="198"/>
      <c r="BO392" s="198"/>
      <c r="BP392" s="198"/>
      <c r="BQ392" s="198"/>
      <c r="BR392" s="198"/>
      <c r="BS392" s="198"/>
      <c r="BT392" s="198"/>
      <c r="BU392" s="198"/>
    </row>
    <row r="393" spans="1:73" ht="15.75" customHeight="1" x14ac:dyDescent="0.25">
      <c r="A393" s="234"/>
      <c r="B393" s="235"/>
      <c r="C393" s="235"/>
      <c r="D393" s="235"/>
      <c r="E393" s="235"/>
      <c r="F393" s="235"/>
      <c r="G393" s="235"/>
      <c r="H393" s="235"/>
      <c r="I393" s="235"/>
      <c r="J393" s="235"/>
      <c r="K393" s="235"/>
      <c r="L393" s="236"/>
      <c r="M393" s="235"/>
      <c r="N393" s="235"/>
      <c r="O393" s="235"/>
      <c r="P393" s="235"/>
      <c r="Q393" s="235"/>
      <c r="R393" s="235"/>
      <c r="S393" s="235"/>
      <c r="T393" s="235"/>
      <c r="U393" s="235"/>
      <c r="V393" s="236"/>
      <c r="W393" s="235"/>
      <c r="X393" s="235"/>
      <c r="Y393" s="235"/>
      <c r="Z393" s="235"/>
      <c r="AA393" s="235"/>
      <c r="AB393" s="235"/>
      <c r="AC393" s="235"/>
      <c r="AD393" s="235"/>
      <c r="AE393" s="235"/>
      <c r="AF393" s="235"/>
      <c r="AG393" s="235"/>
      <c r="AH393" s="235"/>
      <c r="AI393" s="235"/>
      <c r="AJ393" s="235"/>
      <c r="AK393" s="235"/>
      <c r="AL393" s="235"/>
      <c r="AM393" s="235"/>
      <c r="AN393" s="235"/>
      <c r="AO393" s="205"/>
      <c r="AP393" s="198"/>
      <c r="AQ393" s="233"/>
      <c r="AR393" s="244"/>
      <c r="AS393" s="198"/>
      <c r="AT393" s="198"/>
      <c r="AU393" s="198"/>
      <c r="AV393" s="198"/>
      <c r="AW393" s="198"/>
      <c r="AX393" s="198"/>
      <c r="AY393" s="198"/>
      <c r="AZ393" s="198"/>
      <c r="BA393" s="198"/>
      <c r="BB393" s="198"/>
      <c r="BC393" s="198"/>
      <c r="BD393" s="198"/>
      <c r="BE393" s="198"/>
      <c r="BF393" s="198"/>
      <c r="BG393" s="198"/>
      <c r="BH393" s="198"/>
      <c r="BI393" s="198"/>
      <c r="BJ393" s="198"/>
      <c r="BK393" s="198"/>
      <c r="BL393" s="198"/>
      <c r="BM393" s="198"/>
      <c r="BN393" s="198"/>
      <c r="BO393" s="198"/>
      <c r="BP393" s="198"/>
      <c r="BQ393" s="198"/>
      <c r="BR393" s="198"/>
      <c r="BS393" s="198"/>
      <c r="BT393" s="198"/>
      <c r="BU393" s="198"/>
    </row>
    <row r="394" spans="1:73" ht="15.75" customHeight="1" x14ac:dyDescent="0.25">
      <c r="A394" s="234"/>
      <c r="B394" s="235"/>
      <c r="C394" s="235"/>
      <c r="D394" s="235"/>
      <c r="E394" s="235"/>
      <c r="F394" s="235"/>
      <c r="G394" s="235"/>
      <c r="H394" s="235"/>
      <c r="I394" s="235"/>
      <c r="J394" s="235"/>
      <c r="K394" s="235"/>
      <c r="L394" s="236"/>
      <c r="M394" s="235"/>
      <c r="N394" s="235"/>
      <c r="O394" s="235"/>
      <c r="P394" s="235"/>
      <c r="Q394" s="235"/>
      <c r="R394" s="235"/>
      <c r="S394" s="235"/>
      <c r="T394" s="235"/>
      <c r="U394" s="235"/>
      <c r="V394" s="236"/>
      <c r="W394" s="235"/>
      <c r="X394" s="235"/>
      <c r="Y394" s="235"/>
      <c r="Z394" s="235"/>
      <c r="AA394" s="235"/>
      <c r="AB394" s="235"/>
      <c r="AC394" s="235"/>
      <c r="AD394" s="235"/>
      <c r="AE394" s="235"/>
      <c r="AF394" s="235"/>
      <c r="AG394" s="235"/>
      <c r="AH394" s="235"/>
      <c r="AI394" s="235"/>
      <c r="AJ394" s="235"/>
      <c r="AK394" s="235"/>
      <c r="AL394" s="235"/>
      <c r="AM394" s="235"/>
      <c r="AN394" s="235"/>
      <c r="AO394" s="205"/>
      <c r="AP394" s="198"/>
      <c r="AQ394" s="233"/>
      <c r="AR394" s="244"/>
      <c r="AS394" s="198"/>
      <c r="AT394" s="198"/>
      <c r="AU394" s="198"/>
      <c r="AV394" s="198"/>
      <c r="AW394" s="198"/>
      <c r="AX394" s="198"/>
      <c r="AY394" s="198"/>
      <c r="AZ394" s="198"/>
      <c r="BA394" s="198"/>
      <c r="BB394" s="198"/>
      <c r="BC394" s="198"/>
      <c r="BD394" s="198"/>
      <c r="BE394" s="198"/>
      <c r="BF394" s="198"/>
      <c r="BG394" s="198"/>
      <c r="BH394" s="198"/>
      <c r="BI394" s="198"/>
      <c r="BJ394" s="198"/>
      <c r="BK394" s="198"/>
      <c r="BL394" s="198"/>
      <c r="BM394" s="198"/>
      <c r="BN394" s="198"/>
      <c r="BO394" s="198"/>
      <c r="BP394" s="198"/>
      <c r="BQ394" s="198"/>
      <c r="BR394" s="198"/>
      <c r="BS394" s="198"/>
      <c r="BT394" s="198"/>
      <c r="BU394" s="198"/>
    </row>
    <row r="395" spans="1:73" ht="15.75" customHeight="1" x14ac:dyDescent="0.25">
      <c r="A395" s="234"/>
      <c r="B395" s="235"/>
      <c r="C395" s="235"/>
      <c r="D395" s="235"/>
      <c r="E395" s="235"/>
      <c r="F395" s="235"/>
      <c r="G395" s="235"/>
      <c r="H395" s="235"/>
      <c r="I395" s="235"/>
      <c r="J395" s="235"/>
      <c r="K395" s="235"/>
      <c r="L395" s="236"/>
      <c r="M395" s="235"/>
      <c r="N395" s="235"/>
      <c r="O395" s="235"/>
      <c r="P395" s="235"/>
      <c r="Q395" s="235"/>
      <c r="R395" s="235"/>
      <c r="S395" s="235"/>
      <c r="T395" s="235"/>
      <c r="U395" s="235"/>
      <c r="V395" s="236"/>
      <c r="W395" s="235"/>
      <c r="X395" s="235"/>
      <c r="Y395" s="235"/>
      <c r="Z395" s="235"/>
      <c r="AA395" s="235"/>
      <c r="AB395" s="235"/>
      <c r="AC395" s="235"/>
      <c r="AD395" s="235"/>
      <c r="AE395" s="235"/>
      <c r="AF395" s="235"/>
      <c r="AG395" s="235"/>
      <c r="AH395" s="235"/>
      <c r="AI395" s="235"/>
      <c r="AJ395" s="235"/>
      <c r="AK395" s="235"/>
      <c r="AL395" s="235"/>
      <c r="AM395" s="235"/>
      <c r="AN395" s="235"/>
      <c r="AO395" s="205"/>
      <c r="AP395" s="198"/>
      <c r="AQ395" s="233"/>
      <c r="AR395" s="244"/>
      <c r="AS395" s="198"/>
      <c r="AT395" s="198"/>
      <c r="AU395" s="198"/>
      <c r="AV395" s="198"/>
      <c r="AW395" s="198"/>
      <c r="AX395" s="198"/>
      <c r="AY395" s="198"/>
      <c r="AZ395" s="198"/>
      <c r="BA395" s="198"/>
      <c r="BB395" s="198"/>
      <c r="BC395" s="198"/>
      <c r="BD395" s="198"/>
      <c r="BE395" s="198"/>
      <c r="BF395" s="198"/>
      <c r="BG395" s="198"/>
      <c r="BH395" s="198"/>
      <c r="BI395" s="198"/>
      <c r="BJ395" s="198"/>
      <c r="BK395" s="198"/>
      <c r="BL395" s="198"/>
      <c r="BM395" s="198"/>
      <c r="BN395" s="198"/>
      <c r="BO395" s="198"/>
      <c r="BP395" s="198"/>
      <c r="BQ395" s="198"/>
      <c r="BR395" s="198"/>
      <c r="BS395" s="198"/>
      <c r="BT395" s="198"/>
      <c r="BU395" s="198"/>
    </row>
    <row r="396" spans="1:73" ht="15.75" customHeight="1" x14ac:dyDescent="0.25">
      <c r="A396" s="234"/>
      <c r="B396" s="235"/>
      <c r="C396" s="235"/>
      <c r="D396" s="235"/>
      <c r="E396" s="235"/>
      <c r="F396" s="235"/>
      <c r="G396" s="235"/>
      <c r="H396" s="235"/>
      <c r="I396" s="235"/>
      <c r="J396" s="235"/>
      <c r="K396" s="235"/>
      <c r="L396" s="236"/>
      <c r="M396" s="235"/>
      <c r="N396" s="235"/>
      <c r="O396" s="235"/>
      <c r="P396" s="235"/>
      <c r="Q396" s="235"/>
      <c r="R396" s="235"/>
      <c r="S396" s="235"/>
      <c r="T396" s="235"/>
      <c r="U396" s="235"/>
      <c r="V396" s="236"/>
      <c r="W396" s="235"/>
      <c r="X396" s="235"/>
      <c r="Y396" s="235"/>
      <c r="Z396" s="235"/>
      <c r="AA396" s="235"/>
      <c r="AB396" s="235"/>
      <c r="AC396" s="235"/>
      <c r="AD396" s="235"/>
      <c r="AE396" s="235"/>
      <c r="AF396" s="235"/>
      <c r="AG396" s="235"/>
      <c r="AH396" s="235"/>
      <c r="AI396" s="235"/>
      <c r="AJ396" s="235"/>
      <c r="AK396" s="235"/>
      <c r="AL396" s="235"/>
      <c r="AM396" s="235"/>
      <c r="AN396" s="235"/>
      <c r="AO396" s="205"/>
      <c r="AP396" s="198"/>
      <c r="AQ396" s="233"/>
      <c r="AR396" s="244"/>
      <c r="AS396" s="198"/>
      <c r="AT396" s="198"/>
      <c r="AU396" s="198"/>
      <c r="AV396" s="198"/>
      <c r="AW396" s="198"/>
      <c r="AX396" s="198"/>
      <c r="AY396" s="198"/>
      <c r="AZ396" s="198"/>
      <c r="BA396" s="198"/>
      <c r="BB396" s="198"/>
      <c r="BC396" s="198"/>
      <c r="BD396" s="198"/>
      <c r="BE396" s="198"/>
      <c r="BF396" s="198"/>
      <c r="BG396" s="198"/>
      <c r="BH396" s="198"/>
      <c r="BI396" s="198"/>
      <c r="BJ396" s="198"/>
      <c r="BK396" s="198"/>
      <c r="BL396" s="198"/>
      <c r="BM396" s="198"/>
      <c r="BN396" s="198"/>
      <c r="BO396" s="198"/>
      <c r="BP396" s="198"/>
      <c r="BQ396" s="198"/>
      <c r="BR396" s="198"/>
      <c r="BS396" s="198"/>
      <c r="BT396" s="198"/>
      <c r="BU396" s="198"/>
    </row>
    <row r="397" spans="1:73" ht="15.75" customHeight="1" x14ac:dyDescent="0.25">
      <c r="A397" s="234"/>
      <c r="B397" s="235"/>
      <c r="C397" s="235"/>
      <c r="D397" s="235"/>
      <c r="E397" s="235"/>
      <c r="F397" s="235"/>
      <c r="G397" s="235"/>
      <c r="H397" s="235"/>
      <c r="I397" s="235"/>
      <c r="J397" s="235"/>
      <c r="K397" s="235"/>
      <c r="L397" s="236"/>
      <c r="M397" s="235"/>
      <c r="N397" s="235"/>
      <c r="O397" s="235"/>
      <c r="P397" s="235"/>
      <c r="Q397" s="235"/>
      <c r="R397" s="235"/>
      <c r="S397" s="235"/>
      <c r="T397" s="235"/>
      <c r="U397" s="235"/>
      <c r="V397" s="236"/>
      <c r="W397" s="235"/>
      <c r="X397" s="235"/>
      <c r="Y397" s="235"/>
      <c r="Z397" s="235"/>
      <c r="AA397" s="235"/>
      <c r="AB397" s="235"/>
      <c r="AC397" s="235"/>
      <c r="AD397" s="235"/>
      <c r="AE397" s="235"/>
      <c r="AF397" s="235"/>
      <c r="AG397" s="235"/>
      <c r="AH397" s="235"/>
      <c r="AI397" s="235"/>
      <c r="AJ397" s="235"/>
      <c r="AK397" s="235"/>
      <c r="AL397" s="235"/>
      <c r="AM397" s="235"/>
      <c r="AN397" s="235"/>
      <c r="AO397" s="205"/>
      <c r="AP397" s="198"/>
      <c r="AQ397" s="233"/>
      <c r="AR397" s="244"/>
      <c r="AS397" s="198"/>
      <c r="AT397" s="198"/>
      <c r="AU397" s="198"/>
      <c r="AV397" s="198"/>
      <c r="AW397" s="198"/>
      <c r="AX397" s="198"/>
      <c r="AY397" s="198"/>
      <c r="AZ397" s="198"/>
      <c r="BA397" s="198"/>
      <c r="BB397" s="198"/>
      <c r="BC397" s="198"/>
      <c r="BD397" s="198"/>
      <c r="BE397" s="198"/>
      <c r="BF397" s="198"/>
      <c r="BG397" s="198"/>
      <c r="BH397" s="198"/>
      <c r="BI397" s="198"/>
      <c r="BJ397" s="198"/>
      <c r="BK397" s="198"/>
      <c r="BL397" s="198"/>
      <c r="BM397" s="198"/>
      <c r="BN397" s="198"/>
      <c r="BO397" s="198"/>
      <c r="BP397" s="198"/>
      <c r="BQ397" s="198"/>
      <c r="BR397" s="198"/>
      <c r="BS397" s="198"/>
      <c r="BT397" s="198"/>
      <c r="BU397" s="198"/>
    </row>
    <row r="398" spans="1:73" ht="15.75" customHeight="1" x14ac:dyDescent="0.25">
      <c r="A398" s="234"/>
      <c r="B398" s="235"/>
      <c r="C398" s="235"/>
      <c r="D398" s="235"/>
      <c r="E398" s="235"/>
      <c r="F398" s="235"/>
      <c r="G398" s="235"/>
      <c r="H398" s="235"/>
      <c r="I398" s="235"/>
      <c r="J398" s="235"/>
      <c r="K398" s="235"/>
      <c r="L398" s="236"/>
      <c r="M398" s="235"/>
      <c r="N398" s="235"/>
      <c r="O398" s="235"/>
      <c r="P398" s="235"/>
      <c r="Q398" s="235"/>
      <c r="R398" s="235"/>
      <c r="S398" s="235"/>
      <c r="T398" s="235"/>
      <c r="U398" s="235"/>
      <c r="V398" s="236"/>
      <c r="W398" s="235"/>
      <c r="X398" s="235"/>
      <c r="Y398" s="235"/>
      <c r="Z398" s="235"/>
      <c r="AA398" s="235"/>
      <c r="AB398" s="235"/>
      <c r="AC398" s="235"/>
      <c r="AD398" s="235"/>
      <c r="AE398" s="235"/>
      <c r="AF398" s="235"/>
      <c r="AG398" s="235"/>
      <c r="AH398" s="235"/>
      <c r="AI398" s="235"/>
      <c r="AJ398" s="235"/>
      <c r="AK398" s="235"/>
      <c r="AL398" s="235"/>
      <c r="AM398" s="235"/>
      <c r="AN398" s="235"/>
      <c r="AO398" s="205"/>
      <c r="AP398" s="198"/>
      <c r="AQ398" s="233"/>
      <c r="AR398" s="244"/>
      <c r="AS398" s="198"/>
      <c r="AT398" s="198"/>
      <c r="AU398" s="198"/>
      <c r="AV398" s="198"/>
      <c r="AW398" s="198"/>
      <c r="AX398" s="198"/>
      <c r="AY398" s="198"/>
      <c r="AZ398" s="198"/>
      <c r="BA398" s="198"/>
      <c r="BB398" s="198"/>
      <c r="BC398" s="198"/>
      <c r="BD398" s="198"/>
      <c r="BE398" s="198"/>
      <c r="BF398" s="198"/>
      <c r="BG398" s="198"/>
      <c r="BH398" s="198"/>
      <c r="BI398" s="198"/>
      <c r="BJ398" s="198"/>
      <c r="BK398" s="198"/>
      <c r="BL398" s="198"/>
      <c r="BM398" s="198"/>
      <c r="BN398" s="198"/>
      <c r="BO398" s="198"/>
      <c r="BP398" s="198"/>
      <c r="BQ398" s="198"/>
      <c r="BR398" s="198"/>
      <c r="BS398" s="198"/>
      <c r="BT398" s="198"/>
      <c r="BU398" s="198"/>
    </row>
    <row r="399" spans="1:73" ht="15.75" customHeight="1" x14ac:dyDescent="0.25">
      <c r="A399" s="234"/>
      <c r="B399" s="235"/>
      <c r="C399" s="235"/>
      <c r="D399" s="235"/>
      <c r="E399" s="235"/>
      <c r="F399" s="235"/>
      <c r="G399" s="235"/>
      <c r="H399" s="235"/>
      <c r="I399" s="235"/>
      <c r="J399" s="235"/>
      <c r="K399" s="235"/>
      <c r="L399" s="236"/>
      <c r="M399" s="235"/>
      <c r="N399" s="235"/>
      <c r="O399" s="235"/>
      <c r="P399" s="235"/>
      <c r="Q399" s="235"/>
      <c r="R399" s="235"/>
      <c r="S399" s="235"/>
      <c r="T399" s="235"/>
      <c r="U399" s="235"/>
      <c r="V399" s="236"/>
      <c r="W399" s="235"/>
      <c r="X399" s="235"/>
      <c r="Y399" s="235"/>
      <c r="Z399" s="235"/>
      <c r="AA399" s="235"/>
      <c r="AB399" s="235"/>
      <c r="AC399" s="235"/>
      <c r="AD399" s="235"/>
      <c r="AE399" s="235"/>
      <c r="AF399" s="235"/>
      <c r="AG399" s="235"/>
      <c r="AH399" s="235"/>
      <c r="AI399" s="235"/>
      <c r="AJ399" s="235"/>
      <c r="AK399" s="235"/>
      <c r="AL399" s="235"/>
      <c r="AM399" s="235"/>
      <c r="AN399" s="235"/>
      <c r="AO399" s="205"/>
      <c r="AP399" s="198"/>
      <c r="AQ399" s="233"/>
      <c r="AR399" s="244"/>
      <c r="AS399" s="198"/>
      <c r="AT399" s="198"/>
      <c r="AU399" s="198"/>
      <c r="AV399" s="198"/>
      <c r="AW399" s="198"/>
      <c r="AX399" s="198"/>
      <c r="AY399" s="198"/>
      <c r="AZ399" s="198"/>
      <c r="BA399" s="198"/>
      <c r="BB399" s="198"/>
      <c r="BC399" s="198"/>
      <c r="BD399" s="198"/>
      <c r="BE399" s="198"/>
      <c r="BF399" s="198"/>
      <c r="BG399" s="198"/>
      <c r="BH399" s="198"/>
      <c r="BI399" s="198"/>
      <c r="BJ399" s="198"/>
      <c r="BK399" s="198"/>
      <c r="BL399" s="198"/>
      <c r="BM399" s="198"/>
      <c r="BN399" s="198"/>
      <c r="BO399" s="198"/>
      <c r="BP399" s="198"/>
      <c r="BQ399" s="198"/>
      <c r="BR399" s="198"/>
      <c r="BS399" s="198"/>
      <c r="BT399" s="198"/>
      <c r="BU399" s="198"/>
    </row>
    <row r="400" spans="1:73" ht="15.75" customHeight="1" x14ac:dyDescent="0.25">
      <c r="A400" s="234"/>
      <c r="B400" s="235"/>
      <c r="C400" s="235"/>
      <c r="D400" s="235"/>
      <c r="E400" s="235"/>
      <c r="F400" s="235"/>
      <c r="G400" s="235"/>
      <c r="H400" s="235"/>
      <c r="I400" s="235"/>
      <c r="J400" s="235"/>
      <c r="K400" s="235"/>
      <c r="L400" s="236"/>
      <c r="M400" s="235"/>
      <c r="N400" s="235"/>
      <c r="O400" s="235"/>
      <c r="P400" s="235"/>
      <c r="Q400" s="235"/>
      <c r="R400" s="235"/>
      <c r="S400" s="235"/>
      <c r="T400" s="235"/>
      <c r="U400" s="235"/>
      <c r="V400" s="236"/>
      <c r="W400" s="235"/>
      <c r="X400" s="235"/>
      <c r="Y400" s="235"/>
      <c r="Z400" s="235"/>
      <c r="AA400" s="235"/>
      <c r="AB400" s="235"/>
      <c r="AC400" s="235"/>
      <c r="AD400" s="235"/>
      <c r="AE400" s="235"/>
      <c r="AF400" s="235"/>
      <c r="AG400" s="235"/>
      <c r="AH400" s="235"/>
      <c r="AI400" s="235"/>
      <c r="AJ400" s="235"/>
      <c r="AK400" s="235"/>
      <c r="AL400" s="235"/>
      <c r="AM400" s="235"/>
      <c r="AN400" s="235"/>
      <c r="AO400" s="205"/>
      <c r="AP400" s="198"/>
      <c r="AQ400" s="233"/>
      <c r="AR400" s="244"/>
      <c r="AS400" s="198"/>
      <c r="AT400" s="198"/>
      <c r="AU400" s="198"/>
      <c r="AV400" s="198"/>
      <c r="AW400" s="198"/>
      <c r="AX400" s="198"/>
      <c r="AY400" s="198"/>
      <c r="AZ400" s="198"/>
      <c r="BA400" s="198"/>
      <c r="BB400" s="198"/>
      <c r="BC400" s="198"/>
      <c r="BD400" s="198"/>
      <c r="BE400" s="198"/>
      <c r="BF400" s="198"/>
      <c r="BG400" s="198"/>
      <c r="BH400" s="198"/>
      <c r="BI400" s="198"/>
      <c r="BJ400" s="198"/>
      <c r="BK400" s="198"/>
      <c r="BL400" s="198"/>
      <c r="BM400" s="198"/>
      <c r="BN400" s="198"/>
      <c r="BO400" s="198"/>
      <c r="BP400" s="198"/>
      <c r="BQ400" s="198"/>
      <c r="BR400" s="198"/>
      <c r="BS400" s="198"/>
      <c r="BT400" s="198"/>
      <c r="BU400" s="198"/>
    </row>
    <row r="401" spans="1:73" ht="15.75" customHeight="1" x14ac:dyDescent="0.25">
      <c r="A401" s="234"/>
      <c r="B401" s="235"/>
      <c r="C401" s="235"/>
      <c r="D401" s="235"/>
      <c r="E401" s="235"/>
      <c r="F401" s="235"/>
      <c r="G401" s="235"/>
      <c r="H401" s="235"/>
      <c r="I401" s="235"/>
      <c r="J401" s="235"/>
      <c r="K401" s="235"/>
      <c r="L401" s="236"/>
      <c r="M401" s="235"/>
      <c r="N401" s="235"/>
      <c r="O401" s="235"/>
      <c r="P401" s="235"/>
      <c r="Q401" s="235"/>
      <c r="R401" s="235"/>
      <c r="S401" s="235"/>
      <c r="T401" s="235"/>
      <c r="U401" s="235"/>
      <c r="V401" s="236"/>
      <c r="W401" s="235"/>
      <c r="X401" s="235"/>
      <c r="Y401" s="235"/>
      <c r="Z401" s="235"/>
      <c r="AA401" s="235"/>
      <c r="AB401" s="235"/>
      <c r="AC401" s="235"/>
      <c r="AD401" s="235"/>
      <c r="AE401" s="235"/>
      <c r="AF401" s="235"/>
      <c r="AG401" s="235"/>
      <c r="AH401" s="235"/>
      <c r="AI401" s="235"/>
      <c r="AJ401" s="235"/>
      <c r="AK401" s="235"/>
      <c r="AL401" s="235"/>
      <c r="AM401" s="235"/>
      <c r="AN401" s="235"/>
      <c r="AO401" s="205"/>
      <c r="AP401" s="198"/>
      <c r="AQ401" s="233"/>
      <c r="AR401" s="244"/>
      <c r="AS401" s="198"/>
      <c r="AT401" s="198"/>
      <c r="AU401" s="198"/>
      <c r="AV401" s="198"/>
      <c r="AW401" s="198"/>
      <c r="AX401" s="198"/>
      <c r="AY401" s="198"/>
      <c r="AZ401" s="198"/>
      <c r="BA401" s="198"/>
      <c r="BB401" s="198"/>
      <c r="BC401" s="198"/>
      <c r="BD401" s="198"/>
      <c r="BE401" s="198"/>
      <c r="BF401" s="198"/>
      <c r="BG401" s="198"/>
      <c r="BH401" s="198"/>
      <c r="BI401" s="198"/>
      <c r="BJ401" s="198"/>
      <c r="BK401" s="198"/>
      <c r="BL401" s="198"/>
      <c r="BM401" s="198"/>
      <c r="BN401" s="198"/>
      <c r="BO401" s="198"/>
      <c r="BP401" s="198"/>
      <c r="BQ401" s="198"/>
      <c r="BR401" s="198"/>
      <c r="BS401" s="198"/>
      <c r="BT401" s="198"/>
      <c r="BU401" s="198"/>
    </row>
    <row r="402" spans="1:73" ht="15.75" customHeight="1" x14ac:dyDescent="0.25">
      <c r="A402" s="234"/>
      <c r="B402" s="235"/>
      <c r="C402" s="235"/>
      <c r="D402" s="235"/>
      <c r="E402" s="235"/>
      <c r="F402" s="235"/>
      <c r="G402" s="235"/>
      <c r="H402" s="235"/>
      <c r="I402" s="235"/>
      <c r="J402" s="235"/>
      <c r="K402" s="235"/>
      <c r="L402" s="236"/>
      <c r="M402" s="235"/>
      <c r="N402" s="235"/>
      <c r="O402" s="235"/>
      <c r="P402" s="235"/>
      <c r="Q402" s="235"/>
      <c r="R402" s="235"/>
      <c r="S402" s="235"/>
      <c r="T402" s="235"/>
      <c r="U402" s="235"/>
      <c r="V402" s="236"/>
      <c r="W402" s="235"/>
      <c r="X402" s="235"/>
      <c r="Y402" s="235"/>
      <c r="Z402" s="235"/>
      <c r="AA402" s="235"/>
      <c r="AB402" s="235"/>
      <c r="AC402" s="235"/>
      <c r="AD402" s="235"/>
      <c r="AE402" s="235"/>
      <c r="AF402" s="235"/>
      <c r="AG402" s="235"/>
      <c r="AH402" s="235"/>
      <c r="AI402" s="235"/>
      <c r="AJ402" s="235"/>
      <c r="AK402" s="235"/>
      <c r="AL402" s="235"/>
      <c r="AM402" s="235"/>
      <c r="AN402" s="235"/>
      <c r="AO402" s="205"/>
      <c r="AP402" s="198"/>
      <c r="AQ402" s="233"/>
      <c r="AR402" s="244"/>
      <c r="AS402" s="198"/>
      <c r="AT402" s="198"/>
      <c r="AU402" s="198"/>
      <c r="AV402" s="198"/>
      <c r="AW402" s="198"/>
      <c r="AX402" s="198"/>
      <c r="AY402" s="198"/>
      <c r="AZ402" s="198"/>
      <c r="BA402" s="198"/>
      <c r="BB402" s="198"/>
      <c r="BC402" s="198"/>
      <c r="BD402" s="198"/>
      <c r="BE402" s="198"/>
      <c r="BF402" s="198"/>
      <c r="BG402" s="198"/>
      <c r="BH402" s="198"/>
      <c r="BI402" s="198"/>
      <c r="BJ402" s="198"/>
      <c r="BK402" s="198"/>
      <c r="BL402" s="198"/>
      <c r="BM402" s="198"/>
      <c r="BN402" s="198"/>
      <c r="BO402" s="198"/>
      <c r="BP402" s="198"/>
      <c r="BQ402" s="198"/>
      <c r="BR402" s="198"/>
      <c r="BS402" s="198"/>
      <c r="BT402" s="198"/>
      <c r="BU402" s="198"/>
    </row>
    <row r="403" spans="1:73" ht="15.75" customHeight="1" x14ac:dyDescent="0.25">
      <c r="A403" s="234"/>
      <c r="B403" s="235"/>
      <c r="C403" s="235"/>
      <c r="D403" s="235"/>
      <c r="E403" s="235"/>
      <c r="F403" s="235"/>
      <c r="G403" s="235"/>
      <c r="H403" s="235"/>
      <c r="I403" s="235"/>
      <c r="J403" s="235"/>
      <c r="K403" s="235"/>
      <c r="L403" s="236"/>
      <c r="M403" s="235"/>
      <c r="N403" s="235"/>
      <c r="O403" s="235"/>
      <c r="P403" s="235"/>
      <c r="Q403" s="235"/>
      <c r="R403" s="235"/>
      <c r="S403" s="235"/>
      <c r="T403" s="235"/>
      <c r="U403" s="235"/>
      <c r="V403" s="236"/>
      <c r="W403" s="235"/>
      <c r="X403" s="235"/>
      <c r="Y403" s="235"/>
      <c r="Z403" s="235"/>
      <c r="AA403" s="235"/>
      <c r="AB403" s="235"/>
      <c r="AC403" s="235"/>
      <c r="AD403" s="235"/>
      <c r="AE403" s="235"/>
      <c r="AF403" s="235"/>
      <c r="AG403" s="235"/>
      <c r="AH403" s="235"/>
      <c r="AI403" s="235"/>
      <c r="AJ403" s="235"/>
      <c r="AK403" s="235"/>
      <c r="AL403" s="235"/>
      <c r="AM403" s="235"/>
      <c r="AN403" s="235"/>
      <c r="AO403" s="205"/>
      <c r="AP403" s="198"/>
      <c r="AQ403" s="233"/>
      <c r="AR403" s="244"/>
      <c r="AS403" s="198"/>
      <c r="AT403" s="198"/>
      <c r="AU403" s="198"/>
      <c r="AV403" s="198"/>
      <c r="AW403" s="198"/>
      <c r="AX403" s="198"/>
      <c r="AY403" s="198"/>
      <c r="AZ403" s="198"/>
      <c r="BA403" s="198"/>
      <c r="BB403" s="198"/>
      <c r="BC403" s="198"/>
      <c r="BD403" s="198"/>
      <c r="BE403" s="198"/>
      <c r="BF403" s="198"/>
      <c r="BG403" s="198"/>
      <c r="BH403" s="198"/>
      <c r="BI403" s="198"/>
      <c r="BJ403" s="198"/>
      <c r="BK403" s="198"/>
      <c r="BL403" s="198"/>
      <c r="BM403" s="198"/>
      <c r="BN403" s="198"/>
      <c r="BO403" s="198"/>
      <c r="BP403" s="198"/>
      <c r="BQ403" s="198"/>
      <c r="BR403" s="198"/>
      <c r="BS403" s="198"/>
      <c r="BT403" s="198"/>
      <c r="BU403" s="198"/>
    </row>
    <row r="404" spans="1:73" ht="15.75" customHeight="1" x14ac:dyDescent="0.25">
      <c r="A404" s="234"/>
      <c r="B404" s="235"/>
      <c r="C404" s="235"/>
      <c r="D404" s="235"/>
      <c r="E404" s="235"/>
      <c r="F404" s="235"/>
      <c r="G404" s="235"/>
      <c r="H404" s="235"/>
      <c r="I404" s="235"/>
      <c r="J404" s="235"/>
      <c r="K404" s="235"/>
      <c r="L404" s="236"/>
      <c r="M404" s="235"/>
      <c r="N404" s="235"/>
      <c r="O404" s="235"/>
      <c r="P404" s="235"/>
      <c r="Q404" s="235"/>
      <c r="R404" s="235"/>
      <c r="S404" s="235"/>
      <c r="T404" s="235"/>
      <c r="U404" s="235"/>
      <c r="V404" s="236"/>
      <c r="W404" s="235"/>
      <c r="X404" s="235"/>
      <c r="Y404" s="235"/>
      <c r="Z404" s="235"/>
      <c r="AA404" s="235"/>
      <c r="AB404" s="235"/>
      <c r="AC404" s="235"/>
      <c r="AD404" s="235"/>
      <c r="AE404" s="235"/>
      <c r="AF404" s="235"/>
      <c r="AG404" s="235"/>
      <c r="AH404" s="235"/>
      <c r="AI404" s="235"/>
      <c r="AJ404" s="235"/>
      <c r="AK404" s="235"/>
      <c r="AL404" s="235"/>
      <c r="AM404" s="235"/>
      <c r="AN404" s="235"/>
      <c r="AO404" s="205"/>
      <c r="AP404" s="198"/>
      <c r="AQ404" s="233"/>
      <c r="AR404" s="244"/>
      <c r="AS404" s="198"/>
      <c r="AT404" s="198"/>
      <c r="AU404" s="198"/>
      <c r="AV404" s="198"/>
      <c r="AW404" s="198"/>
      <c r="AX404" s="198"/>
      <c r="AY404" s="198"/>
      <c r="AZ404" s="198"/>
      <c r="BA404" s="198"/>
      <c r="BB404" s="198"/>
      <c r="BC404" s="198"/>
      <c r="BD404" s="198"/>
      <c r="BE404" s="198"/>
      <c r="BF404" s="198"/>
      <c r="BG404" s="198"/>
      <c r="BH404" s="198"/>
      <c r="BI404" s="198"/>
      <c r="BJ404" s="198"/>
      <c r="BK404" s="198"/>
      <c r="BL404" s="198"/>
      <c r="BM404" s="198"/>
      <c r="BN404" s="198"/>
      <c r="BO404" s="198"/>
      <c r="BP404" s="198"/>
      <c r="BQ404" s="198"/>
      <c r="BR404" s="198"/>
      <c r="BS404" s="198"/>
      <c r="BT404" s="198"/>
      <c r="BU404" s="198"/>
    </row>
    <row r="405" spans="1:73" ht="15.75" customHeight="1" x14ac:dyDescent="0.25">
      <c r="A405" s="234"/>
      <c r="B405" s="235"/>
      <c r="C405" s="235"/>
      <c r="D405" s="235"/>
      <c r="E405" s="235"/>
      <c r="F405" s="235"/>
      <c r="G405" s="235"/>
      <c r="H405" s="235"/>
      <c r="I405" s="235"/>
      <c r="J405" s="235"/>
      <c r="K405" s="235"/>
      <c r="L405" s="236"/>
      <c r="M405" s="235"/>
      <c r="N405" s="235"/>
      <c r="O405" s="235"/>
      <c r="P405" s="235"/>
      <c r="Q405" s="235"/>
      <c r="R405" s="235"/>
      <c r="S405" s="235"/>
      <c r="T405" s="235"/>
      <c r="U405" s="235"/>
      <c r="V405" s="236"/>
      <c r="W405" s="235"/>
      <c r="X405" s="235"/>
      <c r="Y405" s="235"/>
      <c r="Z405" s="235"/>
      <c r="AA405" s="235"/>
      <c r="AB405" s="235"/>
      <c r="AC405" s="235"/>
      <c r="AD405" s="235"/>
      <c r="AE405" s="235"/>
      <c r="AF405" s="235"/>
      <c r="AG405" s="235"/>
      <c r="AH405" s="235"/>
      <c r="AI405" s="235"/>
      <c r="AJ405" s="235"/>
      <c r="AK405" s="235"/>
      <c r="AL405" s="235"/>
      <c r="AM405" s="235"/>
      <c r="AN405" s="235"/>
      <c r="AO405" s="205"/>
      <c r="AP405" s="198"/>
      <c r="AQ405" s="233"/>
      <c r="AR405" s="244"/>
      <c r="AS405" s="198"/>
      <c r="AT405" s="198"/>
      <c r="AU405" s="198"/>
      <c r="AV405" s="198"/>
      <c r="AW405" s="198"/>
      <c r="AX405" s="198"/>
      <c r="AY405" s="198"/>
      <c r="AZ405" s="198"/>
      <c r="BA405" s="198"/>
      <c r="BB405" s="198"/>
      <c r="BC405" s="198"/>
      <c r="BD405" s="198"/>
      <c r="BE405" s="198"/>
      <c r="BF405" s="198"/>
      <c r="BG405" s="198"/>
      <c r="BH405" s="198"/>
      <c r="BI405" s="198"/>
      <c r="BJ405" s="198"/>
      <c r="BK405" s="198"/>
      <c r="BL405" s="198"/>
      <c r="BM405" s="198"/>
      <c r="BN405" s="198"/>
      <c r="BO405" s="198"/>
      <c r="BP405" s="198"/>
      <c r="BQ405" s="198"/>
      <c r="BR405" s="198"/>
      <c r="BS405" s="198"/>
      <c r="BT405" s="198"/>
      <c r="BU405" s="198"/>
    </row>
    <row r="406" spans="1:73" ht="15.75" customHeight="1" x14ac:dyDescent="0.25">
      <c r="A406" s="234"/>
      <c r="B406" s="235"/>
      <c r="C406" s="235"/>
      <c r="D406" s="235"/>
      <c r="E406" s="235"/>
      <c r="F406" s="235"/>
      <c r="G406" s="235"/>
      <c r="H406" s="235"/>
      <c r="I406" s="235"/>
      <c r="J406" s="235"/>
      <c r="K406" s="235"/>
      <c r="L406" s="236"/>
      <c r="M406" s="235"/>
      <c r="N406" s="235"/>
      <c r="O406" s="235"/>
      <c r="P406" s="235"/>
      <c r="Q406" s="235"/>
      <c r="R406" s="235"/>
      <c r="S406" s="235"/>
      <c r="T406" s="235"/>
      <c r="U406" s="235"/>
      <c r="V406" s="236"/>
      <c r="W406" s="235"/>
      <c r="X406" s="235"/>
      <c r="Y406" s="235"/>
      <c r="Z406" s="235"/>
      <c r="AA406" s="235"/>
      <c r="AB406" s="235"/>
      <c r="AC406" s="235"/>
      <c r="AD406" s="235"/>
      <c r="AE406" s="235"/>
      <c r="AF406" s="235"/>
      <c r="AG406" s="235"/>
      <c r="AH406" s="235"/>
      <c r="AI406" s="235"/>
      <c r="AJ406" s="235"/>
      <c r="AK406" s="235"/>
      <c r="AL406" s="235"/>
      <c r="AM406" s="235"/>
      <c r="AN406" s="235"/>
      <c r="AO406" s="205"/>
      <c r="AP406" s="198"/>
      <c r="AQ406" s="233"/>
      <c r="AR406" s="244"/>
      <c r="AS406" s="198"/>
      <c r="AT406" s="198"/>
      <c r="AU406" s="198"/>
      <c r="AV406" s="198"/>
      <c r="AW406" s="198"/>
      <c r="AX406" s="198"/>
      <c r="AY406" s="198"/>
      <c r="AZ406" s="198"/>
      <c r="BA406" s="198"/>
      <c r="BB406" s="198"/>
      <c r="BC406" s="198"/>
      <c r="BD406" s="198"/>
      <c r="BE406" s="198"/>
      <c r="BF406" s="198"/>
      <c r="BG406" s="198"/>
      <c r="BH406" s="198"/>
      <c r="BI406" s="198"/>
      <c r="BJ406" s="198"/>
      <c r="BK406" s="198"/>
      <c r="BL406" s="198"/>
      <c r="BM406" s="198"/>
      <c r="BN406" s="198"/>
      <c r="BO406" s="198"/>
      <c r="BP406" s="198"/>
      <c r="BQ406" s="198"/>
      <c r="BR406" s="198"/>
      <c r="BS406" s="198"/>
      <c r="BT406" s="198"/>
      <c r="BU406" s="198"/>
    </row>
    <row r="407" spans="1:73" ht="15.75" customHeight="1" x14ac:dyDescent="0.25">
      <c r="A407" s="234"/>
      <c r="B407" s="235"/>
      <c r="C407" s="235"/>
      <c r="D407" s="235"/>
      <c r="E407" s="235"/>
      <c r="F407" s="235"/>
      <c r="G407" s="235"/>
      <c r="H407" s="235"/>
      <c r="I407" s="235"/>
      <c r="J407" s="235"/>
      <c r="K407" s="235"/>
      <c r="L407" s="236"/>
      <c r="M407" s="235"/>
      <c r="N407" s="235"/>
      <c r="O407" s="235"/>
      <c r="P407" s="235"/>
      <c r="Q407" s="235"/>
      <c r="R407" s="235"/>
      <c r="S407" s="235"/>
      <c r="T407" s="235"/>
      <c r="U407" s="235"/>
      <c r="V407" s="236"/>
      <c r="W407" s="235"/>
      <c r="X407" s="235"/>
      <c r="Y407" s="235"/>
      <c r="Z407" s="235"/>
      <c r="AA407" s="235"/>
      <c r="AB407" s="235"/>
      <c r="AC407" s="235"/>
      <c r="AD407" s="235"/>
      <c r="AE407" s="235"/>
      <c r="AF407" s="235"/>
      <c r="AG407" s="235"/>
      <c r="AH407" s="235"/>
      <c r="AI407" s="235"/>
      <c r="AJ407" s="235"/>
      <c r="AK407" s="235"/>
      <c r="AL407" s="235"/>
      <c r="AM407" s="235"/>
      <c r="AN407" s="235"/>
      <c r="AO407" s="205"/>
      <c r="AP407" s="198"/>
      <c r="AQ407" s="233"/>
      <c r="AR407" s="244"/>
      <c r="AS407" s="198"/>
      <c r="AT407" s="198"/>
      <c r="AU407" s="198"/>
      <c r="AV407" s="198"/>
      <c r="AW407" s="198"/>
      <c r="AX407" s="198"/>
      <c r="AY407" s="198"/>
      <c r="AZ407" s="198"/>
      <c r="BA407" s="198"/>
      <c r="BB407" s="198"/>
      <c r="BC407" s="198"/>
      <c r="BD407" s="198"/>
      <c r="BE407" s="198"/>
      <c r="BF407" s="198"/>
      <c r="BG407" s="198"/>
      <c r="BH407" s="198"/>
      <c r="BI407" s="198"/>
      <c r="BJ407" s="198"/>
      <c r="BK407" s="198"/>
      <c r="BL407" s="198"/>
      <c r="BM407" s="198"/>
      <c r="BN407" s="198"/>
      <c r="BO407" s="198"/>
      <c r="BP407" s="198"/>
      <c r="BQ407" s="198"/>
      <c r="BR407" s="198"/>
      <c r="BS407" s="198"/>
      <c r="BT407" s="198"/>
      <c r="BU407" s="198"/>
    </row>
    <row r="408" spans="1:73" ht="15.75" customHeight="1" x14ac:dyDescent="0.25">
      <c r="A408" s="234"/>
      <c r="B408" s="235"/>
      <c r="C408" s="235"/>
      <c r="D408" s="235"/>
      <c r="E408" s="235"/>
      <c r="F408" s="235"/>
      <c r="G408" s="235"/>
      <c r="H408" s="235"/>
      <c r="I408" s="235"/>
      <c r="J408" s="235"/>
      <c r="K408" s="235"/>
      <c r="L408" s="236"/>
      <c r="M408" s="235"/>
      <c r="N408" s="235"/>
      <c r="O408" s="235"/>
      <c r="P408" s="235"/>
      <c r="Q408" s="235"/>
      <c r="R408" s="235"/>
      <c r="S408" s="235"/>
      <c r="T408" s="235"/>
      <c r="U408" s="235"/>
      <c r="V408" s="236"/>
      <c r="W408" s="235"/>
      <c r="X408" s="235"/>
      <c r="Y408" s="235"/>
      <c r="Z408" s="235"/>
      <c r="AA408" s="235"/>
      <c r="AB408" s="235"/>
      <c r="AC408" s="235"/>
      <c r="AD408" s="235"/>
      <c r="AE408" s="235"/>
      <c r="AF408" s="235"/>
      <c r="AG408" s="235"/>
      <c r="AH408" s="235"/>
      <c r="AI408" s="235"/>
      <c r="AJ408" s="235"/>
      <c r="AK408" s="235"/>
      <c r="AL408" s="235"/>
      <c r="AM408" s="235"/>
      <c r="AN408" s="235"/>
      <c r="AO408" s="205"/>
      <c r="AP408" s="198"/>
      <c r="AQ408" s="233"/>
      <c r="AR408" s="244"/>
      <c r="AS408" s="198"/>
      <c r="AT408" s="198"/>
      <c r="AU408" s="198"/>
      <c r="AV408" s="198"/>
      <c r="AW408" s="198"/>
      <c r="AX408" s="198"/>
      <c r="AY408" s="198"/>
      <c r="AZ408" s="198"/>
      <c r="BA408" s="198"/>
      <c r="BB408" s="198"/>
      <c r="BC408" s="198"/>
      <c r="BD408" s="198"/>
      <c r="BE408" s="198"/>
      <c r="BF408" s="198"/>
      <c r="BG408" s="198"/>
      <c r="BH408" s="198"/>
      <c r="BI408" s="198"/>
      <c r="BJ408" s="198"/>
      <c r="BK408" s="198"/>
      <c r="BL408" s="198"/>
      <c r="BM408" s="198"/>
      <c r="BN408" s="198"/>
      <c r="BO408" s="198"/>
      <c r="BP408" s="198"/>
      <c r="BQ408" s="198"/>
      <c r="BR408" s="198"/>
      <c r="BS408" s="198"/>
      <c r="BT408" s="198"/>
      <c r="BU408" s="198"/>
    </row>
    <row r="409" spans="1:73" ht="15.75" customHeight="1" x14ac:dyDescent="0.25">
      <c r="A409" s="234"/>
      <c r="B409" s="235"/>
      <c r="C409" s="235"/>
      <c r="D409" s="235"/>
      <c r="E409" s="235"/>
      <c r="F409" s="235"/>
      <c r="G409" s="235"/>
      <c r="H409" s="235"/>
      <c r="I409" s="235"/>
      <c r="J409" s="235"/>
      <c r="K409" s="235"/>
      <c r="L409" s="236"/>
      <c r="M409" s="235"/>
      <c r="N409" s="235"/>
      <c r="O409" s="235"/>
      <c r="P409" s="235"/>
      <c r="Q409" s="235"/>
      <c r="R409" s="235"/>
      <c r="S409" s="235"/>
      <c r="T409" s="235"/>
      <c r="U409" s="235"/>
      <c r="V409" s="236"/>
      <c r="W409" s="235"/>
      <c r="X409" s="235"/>
      <c r="Y409" s="235"/>
      <c r="Z409" s="235"/>
      <c r="AA409" s="235"/>
      <c r="AB409" s="235"/>
      <c r="AC409" s="235"/>
      <c r="AD409" s="235"/>
      <c r="AE409" s="235"/>
      <c r="AF409" s="235"/>
      <c r="AG409" s="235"/>
      <c r="AH409" s="235"/>
      <c r="AI409" s="235"/>
      <c r="AJ409" s="235"/>
      <c r="AK409" s="235"/>
      <c r="AL409" s="235"/>
      <c r="AM409" s="235"/>
      <c r="AN409" s="235"/>
      <c r="AO409" s="205"/>
      <c r="AP409" s="198"/>
      <c r="AQ409" s="233"/>
      <c r="AR409" s="244"/>
      <c r="AS409" s="198"/>
      <c r="AT409" s="198"/>
      <c r="AU409" s="198"/>
      <c r="AV409" s="198"/>
      <c r="AW409" s="198"/>
      <c r="AX409" s="198"/>
      <c r="AY409" s="198"/>
      <c r="AZ409" s="198"/>
      <c r="BA409" s="198"/>
      <c r="BB409" s="198"/>
      <c r="BC409" s="198"/>
      <c r="BD409" s="198"/>
      <c r="BE409" s="198"/>
      <c r="BF409" s="198"/>
      <c r="BG409" s="198"/>
      <c r="BH409" s="198"/>
      <c r="BI409" s="198"/>
      <c r="BJ409" s="198"/>
      <c r="BK409" s="198"/>
      <c r="BL409" s="198"/>
      <c r="BM409" s="198"/>
      <c r="BN409" s="198"/>
      <c r="BO409" s="198"/>
      <c r="BP409" s="198"/>
      <c r="BQ409" s="198"/>
      <c r="BR409" s="198"/>
      <c r="BS409" s="198"/>
      <c r="BT409" s="198"/>
      <c r="BU409" s="198"/>
    </row>
    <row r="410" spans="1:73" ht="15.75" customHeight="1" x14ac:dyDescent="0.25">
      <c r="A410" s="234"/>
      <c r="B410" s="235"/>
      <c r="C410" s="235"/>
      <c r="D410" s="235"/>
      <c r="E410" s="235"/>
      <c r="F410" s="235"/>
      <c r="G410" s="235"/>
      <c r="H410" s="235"/>
      <c r="I410" s="235"/>
      <c r="J410" s="235"/>
      <c r="K410" s="235"/>
      <c r="L410" s="236"/>
      <c r="M410" s="235"/>
      <c r="N410" s="235"/>
      <c r="O410" s="235"/>
      <c r="P410" s="235"/>
      <c r="Q410" s="235"/>
      <c r="R410" s="235"/>
      <c r="S410" s="235"/>
      <c r="T410" s="235"/>
      <c r="U410" s="235"/>
      <c r="V410" s="236"/>
      <c r="W410" s="235"/>
      <c r="X410" s="235"/>
      <c r="Y410" s="235"/>
      <c r="Z410" s="235"/>
      <c r="AA410" s="235"/>
      <c r="AB410" s="235"/>
      <c r="AC410" s="235"/>
      <c r="AD410" s="235"/>
      <c r="AE410" s="235"/>
      <c r="AF410" s="235"/>
      <c r="AG410" s="235"/>
      <c r="AH410" s="235"/>
      <c r="AI410" s="235"/>
      <c r="AJ410" s="235"/>
      <c r="AK410" s="235"/>
      <c r="AL410" s="235"/>
      <c r="AM410" s="235"/>
      <c r="AN410" s="235"/>
      <c r="AO410" s="205"/>
      <c r="AP410" s="198"/>
      <c r="AQ410" s="233"/>
      <c r="AR410" s="244"/>
      <c r="AS410" s="198"/>
      <c r="AT410" s="198"/>
      <c r="AU410" s="198"/>
      <c r="AV410" s="198"/>
      <c r="AW410" s="198"/>
      <c r="AX410" s="198"/>
      <c r="AY410" s="198"/>
      <c r="AZ410" s="198"/>
      <c r="BA410" s="198"/>
      <c r="BB410" s="198"/>
      <c r="BC410" s="198"/>
      <c r="BD410" s="198"/>
      <c r="BE410" s="198"/>
      <c r="BF410" s="198"/>
      <c r="BG410" s="198"/>
      <c r="BH410" s="198"/>
      <c r="BI410" s="198"/>
      <c r="BJ410" s="198"/>
      <c r="BK410" s="198"/>
      <c r="BL410" s="198"/>
      <c r="BM410" s="198"/>
      <c r="BN410" s="198"/>
      <c r="BO410" s="198"/>
      <c r="BP410" s="198"/>
      <c r="BQ410" s="198"/>
      <c r="BR410" s="198"/>
      <c r="BS410" s="198"/>
      <c r="BT410" s="198"/>
      <c r="BU410" s="198"/>
    </row>
    <row r="411" spans="1:73" ht="15.75" customHeight="1" x14ac:dyDescent="0.25">
      <c r="A411" s="234"/>
      <c r="B411" s="235"/>
      <c r="C411" s="235"/>
      <c r="D411" s="235"/>
      <c r="E411" s="235"/>
      <c r="F411" s="235"/>
      <c r="G411" s="235"/>
      <c r="H411" s="235"/>
      <c r="I411" s="235"/>
      <c r="J411" s="235"/>
      <c r="K411" s="235"/>
      <c r="L411" s="236"/>
      <c r="M411" s="235"/>
      <c r="N411" s="235"/>
      <c r="O411" s="235"/>
      <c r="P411" s="235"/>
      <c r="Q411" s="235"/>
      <c r="R411" s="235"/>
      <c r="S411" s="235"/>
      <c r="T411" s="235"/>
      <c r="U411" s="235"/>
      <c r="V411" s="236"/>
      <c r="W411" s="235"/>
      <c r="X411" s="235"/>
      <c r="Y411" s="235"/>
      <c r="Z411" s="235"/>
      <c r="AA411" s="235"/>
      <c r="AB411" s="235"/>
      <c r="AC411" s="235"/>
      <c r="AD411" s="235"/>
      <c r="AE411" s="235"/>
      <c r="AF411" s="235"/>
      <c r="AG411" s="235"/>
      <c r="AH411" s="235"/>
      <c r="AI411" s="235"/>
      <c r="AJ411" s="235"/>
      <c r="AK411" s="235"/>
      <c r="AL411" s="235"/>
      <c r="AM411" s="235"/>
      <c r="AN411" s="235"/>
      <c r="AO411" s="205"/>
      <c r="AP411" s="198"/>
      <c r="AQ411" s="233"/>
      <c r="AR411" s="244"/>
      <c r="AS411" s="198"/>
      <c r="AT411" s="198"/>
      <c r="AU411" s="198"/>
      <c r="AV411" s="198"/>
      <c r="AW411" s="198"/>
      <c r="AX411" s="198"/>
      <c r="AY411" s="198"/>
      <c r="AZ411" s="198"/>
      <c r="BA411" s="198"/>
      <c r="BB411" s="198"/>
      <c r="BC411" s="198"/>
      <c r="BD411" s="198"/>
      <c r="BE411" s="198"/>
      <c r="BF411" s="198"/>
      <c r="BG411" s="198"/>
      <c r="BH411" s="198"/>
      <c r="BI411" s="198"/>
      <c r="BJ411" s="198"/>
      <c r="BK411" s="198"/>
      <c r="BL411" s="198"/>
      <c r="BM411" s="198"/>
      <c r="BN411" s="198"/>
      <c r="BO411" s="198"/>
      <c r="BP411" s="198"/>
      <c r="BQ411" s="198"/>
      <c r="BR411" s="198"/>
      <c r="BS411" s="198"/>
      <c r="BT411" s="198"/>
      <c r="BU411" s="198"/>
    </row>
    <row r="412" spans="1:73" ht="15.75" customHeight="1" x14ac:dyDescent="0.25">
      <c r="A412" s="234"/>
      <c r="B412" s="235"/>
      <c r="C412" s="235"/>
      <c r="D412" s="235"/>
      <c r="E412" s="235"/>
      <c r="F412" s="235"/>
      <c r="G412" s="235"/>
      <c r="H412" s="235"/>
      <c r="I412" s="235"/>
      <c r="J412" s="235"/>
      <c r="K412" s="235"/>
      <c r="L412" s="236"/>
      <c r="M412" s="235"/>
      <c r="N412" s="235"/>
      <c r="O412" s="235"/>
      <c r="P412" s="235"/>
      <c r="Q412" s="235"/>
      <c r="R412" s="235"/>
      <c r="S412" s="235"/>
      <c r="T412" s="235"/>
      <c r="U412" s="235"/>
      <c r="V412" s="236"/>
      <c r="W412" s="235"/>
      <c r="X412" s="235"/>
      <c r="Y412" s="235"/>
      <c r="Z412" s="235"/>
      <c r="AA412" s="235"/>
      <c r="AB412" s="235"/>
      <c r="AC412" s="235"/>
      <c r="AD412" s="235"/>
      <c r="AE412" s="235"/>
      <c r="AF412" s="235"/>
      <c r="AG412" s="235"/>
      <c r="AH412" s="235"/>
      <c r="AI412" s="235"/>
      <c r="AJ412" s="235"/>
      <c r="AK412" s="235"/>
      <c r="AL412" s="235"/>
      <c r="AM412" s="235"/>
      <c r="AN412" s="235"/>
      <c r="AO412" s="205"/>
      <c r="AP412" s="198"/>
      <c r="AQ412" s="233"/>
      <c r="AR412" s="244"/>
      <c r="AS412" s="198"/>
      <c r="AT412" s="198"/>
      <c r="AU412" s="198"/>
      <c r="AV412" s="198"/>
      <c r="AW412" s="198"/>
      <c r="AX412" s="198"/>
      <c r="AY412" s="198"/>
      <c r="AZ412" s="198"/>
      <c r="BA412" s="198"/>
      <c r="BB412" s="198"/>
      <c r="BC412" s="198"/>
      <c r="BD412" s="198"/>
      <c r="BE412" s="198"/>
      <c r="BF412" s="198"/>
      <c r="BG412" s="198"/>
      <c r="BH412" s="198"/>
      <c r="BI412" s="198"/>
      <c r="BJ412" s="198"/>
      <c r="BK412" s="198"/>
      <c r="BL412" s="198"/>
      <c r="BM412" s="198"/>
      <c r="BN412" s="198"/>
      <c r="BO412" s="198"/>
      <c r="BP412" s="198"/>
      <c r="BQ412" s="198"/>
      <c r="BR412" s="198"/>
      <c r="BS412" s="198"/>
      <c r="BT412" s="198"/>
      <c r="BU412" s="198"/>
    </row>
    <row r="413" spans="1:73" ht="15.75" customHeight="1" x14ac:dyDescent="0.25">
      <c r="A413" s="234"/>
      <c r="B413" s="235"/>
      <c r="C413" s="235"/>
      <c r="D413" s="235"/>
      <c r="E413" s="235"/>
      <c r="F413" s="235"/>
      <c r="G413" s="235"/>
      <c r="H413" s="235"/>
      <c r="I413" s="235"/>
      <c r="J413" s="235"/>
      <c r="K413" s="235"/>
      <c r="L413" s="236"/>
      <c r="M413" s="235"/>
      <c r="N413" s="235"/>
      <c r="O413" s="235"/>
      <c r="P413" s="235"/>
      <c r="Q413" s="235"/>
      <c r="R413" s="235"/>
      <c r="S413" s="235"/>
      <c r="T413" s="235"/>
      <c r="U413" s="235"/>
      <c r="V413" s="236"/>
      <c r="W413" s="235"/>
      <c r="X413" s="235"/>
      <c r="Y413" s="235"/>
      <c r="Z413" s="235"/>
      <c r="AA413" s="235"/>
      <c r="AB413" s="235"/>
      <c r="AC413" s="235"/>
      <c r="AD413" s="235"/>
      <c r="AE413" s="235"/>
      <c r="AF413" s="235"/>
      <c r="AG413" s="235"/>
      <c r="AH413" s="235"/>
      <c r="AI413" s="235"/>
      <c r="AJ413" s="235"/>
      <c r="AK413" s="235"/>
      <c r="AL413" s="235"/>
      <c r="AM413" s="235"/>
      <c r="AN413" s="235"/>
      <c r="AO413" s="205"/>
      <c r="AP413" s="198"/>
      <c r="AQ413" s="233"/>
      <c r="AR413" s="244"/>
      <c r="AS413" s="198"/>
      <c r="AT413" s="198"/>
      <c r="AU413" s="198"/>
      <c r="AV413" s="198"/>
      <c r="AW413" s="198"/>
      <c r="AX413" s="198"/>
      <c r="AY413" s="198"/>
      <c r="AZ413" s="198"/>
      <c r="BA413" s="198"/>
      <c r="BB413" s="198"/>
      <c r="BC413" s="198"/>
      <c r="BD413" s="198"/>
      <c r="BE413" s="198"/>
      <c r="BF413" s="198"/>
      <c r="BG413" s="198"/>
      <c r="BH413" s="198"/>
      <c r="BI413" s="198"/>
      <c r="BJ413" s="198"/>
      <c r="BK413" s="198"/>
      <c r="BL413" s="198"/>
      <c r="BM413" s="198"/>
      <c r="BN413" s="198"/>
      <c r="BO413" s="198"/>
      <c r="BP413" s="198"/>
      <c r="BQ413" s="198"/>
      <c r="BR413" s="198"/>
      <c r="BS413" s="198"/>
      <c r="BT413" s="198"/>
      <c r="BU413" s="198"/>
    </row>
    <row r="414" spans="1:73" ht="15.75" customHeight="1" x14ac:dyDescent="0.25">
      <c r="A414" s="234"/>
      <c r="B414" s="235"/>
      <c r="C414" s="235"/>
      <c r="D414" s="235"/>
      <c r="E414" s="235"/>
      <c r="F414" s="235"/>
      <c r="G414" s="235"/>
      <c r="H414" s="235"/>
      <c r="I414" s="235"/>
      <c r="J414" s="235"/>
      <c r="K414" s="235"/>
      <c r="L414" s="236"/>
      <c r="M414" s="235"/>
      <c r="N414" s="235"/>
      <c r="O414" s="235"/>
      <c r="P414" s="235"/>
      <c r="Q414" s="235"/>
      <c r="R414" s="235"/>
      <c r="S414" s="235"/>
      <c r="T414" s="235"/>
      <c r="U414" s="235"/>
      <c r="V414" s="236"/>
      <c r="W414" s="235"/>
      <c r="X414" s="235"/>
      <c r="Y414" s="235"/>
      <c r="Z414" s="235"/>
      <c r="AA414" s="235"/>
      <c r="AB414" s="235"/>
      <c r="AC414" s="235"/>
      <c r="AD414" s="235"/>
      <c r="AE414" s="235"/>
      <c r="AF414" s="235"/>
      <c r="AG414" s="235"/>
      <c r="AH414" s="235"/>
      <c r="AI414" s="235"/>
      <c r="AJ414" s="235"/>
      <c r="AK414" s="235"/>
      <c r="AL414" s="235"/>
      <c r="AM414" s="235"/>
      <c r="AN414" s="235"/>
      <c r="AO414" s="205"/>
      <c r="AP414" s="198"/>
      <c r="AQ414" s="233"/>
      <c r="AR414" s="244"/>
      <c r="AS414" s="198"/>
      <c r="AT414" s="198"/>
      <c r="AU414" s="198"/>
      <c r="AV414" s="198"/>
      <c r="AW414" s="198"/>
      <c r="AX414" s="198"/>
      <c r="AY414" s="198"/>
      <c r="AZ414" s="198"/>
      <c r="BA414" s="198"/>
      <c r="BB414" s="198"/>
      <c r="BC414" s="198"/>
      <c r="BD414" s="198"/>
      <c r="BE414" s="198"/>
      <c r="BF414" s="198"/>
      <c r="BG414" s="198"/>
      <c r="BH414" s="198"/>
      <c r="BI414" s="198"/>
      <c r="BJ414" s="198"/>
      <c r="BK414" s="198"/>
      <c r="BL414" s="198"/>
      <c r="BM414" s="198"/>
      <c r="BN414" s="198"/>
      <c r="BO414" s="198"/>
      <c r="BP414" s="198"/>
      <c r="BQ414" s="198"/>
      <c r="BR414" s="198"/>
      <c r="BS414" s="198"/>
      <c r="BT414" s="198"/>
      <c r="BU414" s="198"/>
    </row>
    <row r="415" spans="1:73" ht="15.75" customHeight="1" x14ac:dyDescent="0.25">
      <c r="A415" s="234"/>
      <c r="B415" s="235"/>
      <c r="C415" s="235"/>
      <c r="D415" s="235"/>
      <c r="E415" s="235"/>
      <c r="F415" s="235"/>
      <c r="G415" s="235"/>
      <c r="H415" s="235"/>
      <c r="I415" s="235"/>
      <c r="J415" s="235"/>
      <c r="K415" s="235"/>
      <c r="L415" s="236"/>
      <c r="M415" s="235"/>
      <c r="N415" s="235"/>
      <c r="O415" s="235"/>
      <c r="P415" s="235"/>
      <c r="Q415" s="235"/>
      <c r="R415" s="235"/>
      <c r="S415" s="235"/>
      <c r="T415" s="235"/>
      <c r="U415" s="235"/>
      <c r="V415" s="236"/>
      <c r="W415" s="235"/>
      <c r="X415" s="235"/>
      <c r="Y415" s="235"/>
      <c r="Z415" s="235"/>
      <c r="AA415" s="235"/>
      <c r="AB415" s="235"/>
      <c r="AC415" s="235"/>
      <c r="AD415" s="235"/>
      <c r="AE415" s="235"/>
      <c r="AF415" s="235"/>
      <c r="AG415" s="235"/>
      <c r="AH415" s="235"/>
      <c r="AI415" s="235"/>
      <c r="AJ415" s="235"/>
      <c r="AK415" s="235"/>
      <c r="AL415" s="235"/>
      <c r="AM415" s="235"/>
      <c r="AN415" s="235"/>
      <c r="AO415" s="205"/>
      <c r="AP415" s="198"/>
      <c r="AQ415" s="233"/>
      <c r="AR415" s="244"/>
      <c r="AS415" s="198"/>
      <c r="AT415" s="198"/>
      <c r="AU415" s="198"/>
      <c r="AV415" s="198"/>
      <c r="AW415" s="198"/>
      <c r="AX415" s="198"/>
      <c r="AY415" s="198"/>
      <c r="AZ415" s="198"/>
      <c r="BA415" s="198"/>
      <c r="BB415" s="198"/>
      <c r="BC415" s="198"/>
      <c r="BD415" s="198"/>
      <c r="BE415" s="198"/>
      <c r="BF415" s="198"/>
      <c r="BG415" s="198"/>
      <c r="BH415" s="198"/>
      <c r="BI415" s="198"/>
      <c r="BJ415" s="198"/>
      <c r="BK415" s="198"/>
      <c r="BL415" s="198"/>
      <c r="BM415" s="198"/>
      <c r="BN415" s="198"/>
      <c r="BO415" s="198"/>
      <c r="BP415" s="198"/>
      <c r="BQ415" s="198"/>
      <c r="BR415" s="198"/>
      <c r="BS415" s="198"/>
      <c r="BT415" s="198"/>
      <c r="BU415" s="198"/>
    </row>
    <row r="416" spans="1:73" ht="15.75" customHeight="1" x14ac:dyDescent="0.25">
      <c r="A416" s="234"/>
      <c r="B416" s="235"/>
      <c r="C416" s="235"/>
      <c r="D416" s="235"/>
      <c r="E416" s="235"/>
      <c r="F416" s="235"/>
      <c r="G416" s="235"/>
      <c r="H416" s="235"/>
      <c r="I416" s="235"/>
      <c r="J416" s="235"/>
      <c r="K416" s="235"/>
      <c r="L416" s="236"/>
      <c r="M416" s="235"/>
      <c r="N416" s="235"/>
      <c r="O416" s="235"/>
      <c r="P416" s="235"/>
      <c r="Q416" s="235"/>
      <c r="R416" s="235"/>
      <c r="S416" s="235"/>
      <c r="T416" s="235"/>
      <c r="U416" s="235"/>
      <c r="V416" s="236"/>
      <c r="W416" s="235"/>
      <c r="X416" s="235"/>
      <c r="Y416" s="235"/>
      <c r="Z416" s="235"/>
      <c r="AA416" s="235"/>
      <c r="AB416" s="235"/>
      <c r="AC416" s="235"/>
      <c r="AD416" s="235"/>
      <c r="AE416" s="235"/>
      <c r="AF416" s="235"/>
      <c r="AG416" s="235"/>
      <c r="AH416" s="235"/>
      <c r="AI416" s="235"/>
      <c r="AJ416" s="235"/>
      <c r="AK416" s="235"/>
      <c r="AL416" s="235"/>
      <c r="AM416" s="235"/>
      <c r="AN416" s="235"/>
      <c r="AO416" s="205"/>
      <c r="AP416" s="198"/>
      <c r="AQ416" s="233"/>
      <c r="AR416" s="244"/>
      <c r="AS416" s="198"/>
      <c r="AT416" s="198"/>
      <c r="AU416" s="198"/>
      <c r="AV416" s="198"/>
      <c r="AW416" s="198"/>
      <c r="AX416" s="198"/>
      <c r="AY416" s="198"/>
      <c r="AZ416" s="198"/>
      <c r="BA416" s="198"/>
      <c r="BB416" s="198"/>
      <c r="BC416" s="198"/>
      <c r="BD416" s="198"/>
      <c r="BE416" s="198"/>
      <c r="BF416" s="198"/>
      <c r="BG416" s="198"/>
      <c r="BH416" s="198"/>
      <c r="BI416" s="198"/>
      <c r="BJ416" s="198"/>
      <c r="BK416" s="198"/>
      <c r="BL416" s="198"/>
      <c r="BM416" s="198"/>
      <c r="BN416" s="198"/>
      <c r="BO416" s="198"/>
      <c r="BP416" s="198"/>
      <c r="BQ416" s="198"/>
      <c r="BR416" s="198"/>
      <c r="BS416" s="198"/>
      <c r="BT416" s="198"/>
      <c r="BU416" s="198"/>
    </row>
    <row r="417" spans="1:73" ht="15.75" customHeight="1" x14ac:dyDescent="0.25">
      <c r="A417" s="234"/>
      <c r="B417" s="235"/>
      <c r="C417" s="235"/>
      <c r="D417" s="235"/>
      <c r="E417" s="235"/>
      <c r="F417" s="235"/>
      <c r="G417" s="235"/>
      <c r="H417" s="235"/>
      <c r="I417" s="235"/>
      <c r="J417" s="235"/>
      <c r="K417" s="235"/>
      <c r="L417" s="236"/>
      <c r="M417" s="235"/>
      <c r="N417" s="235"/>
      <c r="O417" s="235"/>
      <c r="P417" s="235"/>
      <c r="Q417" s="235"/>
      <c r="R417" s="235"/>
      <c r="S417" s="235"/>
      <c r="T417" s="235"/>
      <c r="U417" s="235"/>
      <c r="V417" s="236"/>
      <c r="W417" s="235"/>
      <c r="X417" s="235"/>
      <c r="Y417" s="235"/>
      <c r="Z417" s="235"/>
      <c r="AA417" s="235"/>
      <c r="AB417" s="235"/>
      <c r="AC417" s="235"/>
      <c r="AD417" s="235"/>
      <c r="AE417" s="235"/>
      <c r="AF417" s="235"/>
      <c r="AG417" s="235"/>
      <c r="AH417" s="235"/>
      <c r="AI417" s="235"/>
      <c r="AJ417" s="235"/>
      <c r="AK417" s="235"/>
      <c r="AL417" s="235"/>
      <c r="AM417" s="235"/>
      <c r="AN417" s="235"/>
      <c r="AO417" s="205"/>
      <c r="AP417" s="198"/>
      <c r="AQ417" s="233"/>
      <c r="AR417" s="244"/>
      <c r="AS417" s="198"/>
      <c r="AT417" s="198"/>
      <c r="AU417" s="198"/>
      <c r="AV417" s="198"/>
      <c r="AW417" s="198"/>
      <c r="AX417" s="198"/>
      <c r="AY417" s="198"/>
      <c r="AZ417" s="198"/>
      <c r="BA417" s="198"/>
      <c r="BB417" s="198"/>
      <c r="BC417" s="198"/>
      <c r="BD417" s="198"/>
      <c r="BE417" s="198"/>
      <c r="BF417" s="198"/>
      <c r="BG417" s="198"/>
      <c r="BH417" s="198"/>
      <c r="BI417" s="198"/>
      <c r="BJ417" s="198"/>
      <c r="BK417" s="198"/>
      <c r="BL417" s="198"/>
      <c r="BM417" s="198"/>
      <c r="BN417" s="198"/>
      <c r="BO417" s="198"/>
      <c r="BP417" s="198"/>
      <c r="BQ417" s="198"/>
      <c r="BR417" s="198"/>
      <c r="BS417" s="198"/>
      <c r="BT417" s="198"/>
      <c r="BU417" s="198"/>
    </row>
    <row r="418" spans="1:73" ht="15.75" customHeight="1" x14ac:dyDescent="0.25">
      <c r="A418" s="234"/>
      <c r="B418" s="235"/>
      <c r="C418" s="235"/>
      <c r="D418" s="235"/>
      <c r="E418" s="235"/>
      <c r="F418" s="235"/>
      <c r="G418" s="235"/>
      <c r="H418" s="235"/>
      <c r="I418" s="235"/>
      <c r="J418" s="235"/>
      <c r="K418" s="235"/>
      <c r="L418" s="236"/>
      <c r="M418" s="235"/>
      <c r="N418" s="235"/>
      <c r="O418" s="235"/>
      <c r="P418" s="235"/>
      <c r="Q418" s="235"/>
      <c r="R418" s="235"/>
      <c r="S418" s="235"/>
      <c r="T418" s="235"/>
      <c r="U418" s="235"/>
      <c r="V418" s="236"/>
      <c r="W418" s="235"/>
      <c r="X418" s="235"/>
      <c r="Y418" s="235"/>
      <c r="Z418" s="235"/>
      <c r="AA418" s="235"/>
      <c r="AB418" s="235"/>
      <c r="AC418" s="235"/>
      <c r="AD418" s="235"/>
      <c r="AE418" s="235"/>
      <c r="AF418" s="235"/>
      <c r="AG418" s="235"/>
      <c r="AH418" s="235"/>
      <c r="AI418" s="235"/>
      <c r="AJ418" s="235"/>
      <c r="AK418" s="235"/>
      <c r="AL418" s="235"/>
      <c r="AM418" s="235"/>
      <c r="AN418" s="235"/>
      <c r="AO418" s="205"/>
      <c r="AP418" s="198"/>
      <c r="AQ418" s="233"/>
      <c r="AR418" s="244"/>
      <c r="AS418" s="198"/>
      <c r="AT418" s="198"/>
      <c r="AU418" s="198"/>
      <c r="AV418" s="198"/>
      <c r="AW418" s="198"/>
      <c r="AX418" s="198"/>
      <c r="AY418" s="198"/>
      <c r="AZ418" s="198"/>
      <c r="BA418" s="198"/>
      <c r="BB418" s="198"/>
      <c r="BC418" s="198"/>
      <c r="BD418" s="198"/>
      <c r="BE418" s="198"/>
      <c r="BF418" s="198"/>
      <c r="BG418" s="198"/>
      <c r="BH418" s="198"/>
      <c r="BI418" s="198"/>
      <c r="BJ418" s="198"/>
      <c r="BK418" s="198"/>
      <c r="BL418" s="198"/>
      <c r="BM418" s="198"/>
      <c r="BN418" s="198"/>
      <c r="BO418" s="198"/>
      <c r="BP418" s="198"/>
      <c r="BQ418" s="198"/>
      <c r="BR418" s="198"/>
      <c r="BS418" s="198"/>
      <c r="BT418" s="198"/>
      <c r="BU418" s="198"/>
    </row>
    <row r="419" spans="1:73" ht="15.75" customHeight="1" x14ac:dyDescent="0.25">
      <c r="A419" s="234"/>
      <c r="B419" s="235"/>
      <c r="C419" s="235"/>
      <c r="D419" s="235"/>
      <c r="E419" s="235"/>
      <c r="F419" s="235"/>
      <c r="G419" s="235"/>
      <c r="H419" s="235"/>
      <c r="I419" s="235"/>
      <c r="J419" s="235"/>
      <c r="K419" s="235"/>
      <c r="L419" s="236"/>
      <c r="M419" s="235"/>
      <c r="N419" s="235"/>
      <c r="O419" s="235"/>
      <c r="P419" s="235"/>
      <c r="Q419" s="235"/>
      <c r="R419" s="235"/>
      <c r="S419" s="235"/>
      <c r="T419" s="235"/>
      <c r="U419" s="235"/>
      <c r="V419" s="236"/>
      <c r="W419" s="235"/>
      <c r="X419" s="235"/>
      <c r="Y419" s="235"/>
      <c r="Z419" s="235"/>
      <c r="AA419" s="235"/>
      <c r="AB419" s="235"/>
      <c r="AC419" s="235"/>
      <c r="AD419" s="235"/>
      <c r="AE419" s="235"/>
      <c r="AF419" s="235"/>
      <c r="AG419" s="235"/>
      <c r="AH419" s="235"/>
      <c r="AI419" s="235"/>
      <c r="AJ419" s="235"/>
      <c r="AK419" s="235"/>
      <c r="AL419" s="235"/>
      <c r="AM419" s="235"/>
      <c r="AN419" s="235"/>
      <c r="AO419" s="205"/>
      <c r="AP419" s="198"/>
      <c r="AQ419" s="233"/>
      <c r="AR419" s="244"/>
      <c r="AS419" s="198"/>
      <c r="AT419" s="198"/>
      <c r="AU419" s="198"/>
      <c r="AV419" s="198"/>
      <c r="AW419" s="198"/>
      <c r="AX419" s="198"/>
      <c r="AY419" s="198"/>
      <c r="AZ419" s="198"/>
      <c r="BA419" s="198"/>
      <c r="BB419" s="198"/>
      <c r="BC419" s="198"/>
      <c r="BD419" s="198"/>
      <c r="BE419" s="198"/>
      <c r="BF419" s="198"/>
      <c r="BG419" s="198"/>
      <c r="BH419" s="198"/>
      <c r="BI419" s="198"/>
      <c r="BJ419" s="198"/>
      <c r="BK419" s="198"/>
      <c r="BL419" s="198"/>
      <c r="BM419" s="198"/>
      <c r="BN419" s="198"/>
      <c r="BO419" s="198"/>
      <c r="BP419" s="198"/>
      <c r="BQ419" s="198"/>
      <c r="BR419" s="198"/>
      <c r="BS419" s="198"/>
      <c r="BT419" s="198"/>
      <c r="BU419" s="198"/>
    </row>
    <row r="420" spans="1:73" ht="15.75" customHeight="1" x14ac:dyDescent="0.25">
      <c r="A420" s="234"/>
      <c r="B420" s="235"/>
      <c r="C420" s="235"/>
      <c r="D420" s="235"/>
      <c r="E420" s="235"/>
      <c r="F420" s="235"/>
      <c r="G420" s="235"/>
      <c r="H420" s="235"/>
      <c r="I420" s="235"/>
      <c r="J420" s="235"/>
      <c r="K420" s="235"/>
      <c r="L420" s="236"/>
      <c r="M420" s="235"/>
      <c r="N420" s="235"/>
      <c r="O420" s="235"/>
      <c r="P420" s="235"/>
      <c r="Q420" s="235"/>
      <c r="R420" s="235"/>
      <c r="S420" s="235"/>
      <c r="T420" s="235"/>
      <c r="U420" s="235"/>
      <c r="V420" s="236"/>
      <c r="W420" s="235"/>
      <c r="X420" s="235"/>
      <c r="Y420" s="235"/>
      <c r="Z420" s="235"/>
      <c r="AA420" s="235"/>
      <c r="AB420" s="235"/>
      <c r="AC420" s="235"/>
      <c r="AD420" s="235"/>
      <c r="AE420" s="235"/>
      <c r="AF420" s="235"/>
      <c r="AG420" s="235"/>
      <c r="AH420" s="235"/>
      <c r="AI420" s="235"/>
      <c r="AJ420" s="235"/>
      <c r="AK420" s="235"/>
      <c r="AL420" s="235"/>
      <c r="AM420" s="235"/>
      <c r="AN420" s="235"/>
      <c r="AO420" s="205"/>
      <c r="AP420" s="198"/>
      <c r="AQ420" s="233"/>
      <c r="AR420" s="244"/>
      <c r="AS420" s="198"/>
      <c r="AT420" s="198"/>
      <c r="AU420" s="198"/>
      <c r="AV420" s="198"/>
      <c r="AW420" s="198"/>
      <c r="AX420" s="198"/>
      <c r="AY420" s="198"/>
      <c r="AZ420" s="198"/>
      <c r="BA420" s="198"/>
      <c r="BB420" s="198"/>
      <c r="BC420" s="198"/>
      <c r="BD420" s="198"/>
      <c r="BE420" s="198"/>
      <c r="BF420" s="198"/>
      <c r="BG420" s="198"/>
      <c r="BH420" s="198"/>
      <c r="BI420" s="198"/>
      <c r="BJ420" s="198"/>
      <c r="BK420" s="198"/>
      <c r="BL420" s="198"/>
      <c r="BM420" s="198"/>
      <c r="BN420" s="198"/>
      <c r="BO420" s="198"/>
      <c r="BP420" s="198"/>
      <c r="BQ420" s="198"/>
      <c r="BR420" s="198"/>
      <c r="BS420" s="198"/>
      <c r="BT420" s="198"/>
      <c r="BU420" s="198"/>
    </row>
    <row r="421" spans="1:73" ht="15.75" customHeight="1" x14ac:dyDescent="0.25">
      <c r="A421" s="234"/>
      <c r="B421" s="235"/>
      <c r="C421" s="235"/>
      <c r="D421" s="235"/>
      <c r="E421" s="235"/>
      <c r="F421" s="235"/>
      <c r="G421" s="235"/>
      <c r="H421" s="235"/>
      <c r="I421" s="235"/>
      <c r="J421" s="235"/>
      <c r="K421" s="235"/>
      <c r="L421" s="236"/>
      <c r="M421" s="235"/>
      <c r="N421" s="235"/>
      <c r="O421" s="235"/>
      <c r="P421" s="235"/>
      <c r="Q421" s="235"/>
      <c r="R421" s="235"/>
      <c r="S421" s="235"/>
      <c r="T421" s="235"/>
      <c r="U421" s="235"/>
      <c r="V421" s="236"/>
      <c r="W421" s="235"/>
      <c r="X421" s="235"/>
      <c r="Y421" s="235"/>
      <c r="Z421" s="235"/>
      <c r="AA421" s="235"/>
      <c r="AB421" s="235"/>
      <c r="AC421" s="235"/>
      <c r="AD421" s="235"/>
      <c r="AE421" s="235"/>
      <c r="AF421" s="235"/>
      <c r="AG421" s="235"/>
      <c r="AH421" s="235"/>
      <c r="AI421" s="235"/>
      <c r="AJ421" s="235"/>
      <c r="AK421" s="235"/>
      <c r="AL421" s="235"/>
      <c r="AM421" s="235"/>
      <c r="AN421" s="235"/>
      <c r="AO421" s="205"/>
      <c r="AP421" s="198"/>
      <c r="AQ421" s="233"/>
      <c r="AR421" s="244"/>
      <c r="AS421" s="198"/>
      <c r="AT421" s="198"/>
      <c r="AU421" s="198"/>
      <c r="AV421" s="198"/>
      <c r="AW421" s="198"/>
      <c r="AX421" s="198"/>
      <c r="AY421" s="198"/>
      <c r="AZ421" s="198"/>
      <c r="BA421" s="198"/>
      <c r="BB421" s="198"/>
      <c r="BC421" s="198"/>
      <c r="BD421" s="198"/>
      <c r="BE421" s="198"/>
      <c r="BF421" s="198"/>
      <c r="BG421" s="198"/>
      <c r="BH421" s="198"/>
      <c r="BI421" s="198"/>
      <c r="BJ421" s="198"/>
      <c r="BK421" s="198"/>
      <c r="BL421" s="198"/>
      <c r="BM421" s="198"/>
      <c r="BN421" s="198"/>
      <c r="BO421" s="198"/>
      <c r="BP421" s="198"/>
      <c r="BQ421" s="198"/>
      <c r="BR421" s="198"/>
      <c r="BS421" s="198"/>
      <c r="BT421" s="198"/>
      <c r="BU421" s="198"/>
    </row>
    <row r="422" spans="1:73" ht="15.75" customHeight="1" x14ac:dyDescent="0.25">
      <c r="A422" s="234"/>
      <c r="B422" s="235"/>
      <c r="C422" s="235"/>
      <c r="D422" s="235"/>
      <c r="E422" s="235"/>
      <c r="F422" s="235"/>
      <c r="G422" s="235"/>
      <c r="H422" s="235"/>
      <c r="I422" s="235"/>
      <c r="J422" s="235"/>
      <c r="K422" s="235"/>
      <c r="L422" s="236"/>
      <c r="M422" s="235"/>
      <c r="N422" s="235"/>
      <c r="O422" s="235"/>
      <c r="P422" s="235"/>
      <c r="Q422" s="235"/>
      <c r="R422" s="235"/>
      <c r="S422" s="235"/>
      <c r="T422" s="235"/>
      <c r="U422" s="235"/>
      <c r="V422" s="236"/>
      <c r="W422" s="235"/>
      <c r="X422" s="235"/>
      <c r="Y422" s="235"/>
      <c r="Z422" s="235"/>
      <c r="AA422" s="235"/>
      <c r="AB422" s="235"/>
      <c r="AC422" s="235"/>
      <c r="AD422" s="235"/>
      <c r="AE422" s="235"/>
      <c r="AF422" s="235"/>
      <c r="AG422" s="235"/>
      <c r="AH422" s="235"/>
      <c r="AI422" s="235"/>
      <c r="AJ422" s="235"/>
      <c r="AK422" s="235"/>
      <c r="AL422" s="235"/>
      <c r="AM422" s="235"/>
      <c r="AN422" s="235"/>
      <c r="AO422" s="205"/>
      <c r="AP422" s="198"/>
      <c r="AQ422" s="233"/>
      <c r="AR422" s="244"/>
      <c r="AS422" s="198"/>
      <c r="AT422" s="198"/>
      <c r="AU422" s="198"/>
      <c r="AV422" s="198"/>
      <c r="AW422" s="198"/>
      <c r="AX422" s="198"/>
      <c r="AY422" s="198"/>
      <c r="AZ422" s="198"/>
      <c r="BA422" s="198"/>
      <c r="BB422" s="198"/>
      <c r="BC422" s="198"/>
      <c r="BD422" s="198"/>
      <c r="BE422" s="198"/>
      <c r="BF422" s="198"/>
      <c r="BG422" s="198"/>
      <c r="BH422" s="198"/>
      <c r="BI422" s="198"/>
      <c r="BJ422" s="198"/>
      <c r="BK422" s="198"/>
      <c r="BL422" s="198"/>
      <c r="BM422" s="198"/>
      <c r="BN422" s="198"/>
      <c r="BO422" s="198"/>
      <c r="BP422" s="198"/>
      <c r="BQ422" s="198"/>
      <c r="BR422" s="198"/>
      <c r="BS422" s="198"/>
      <c r="BT422" s="198"/>
      <c r="BU422" s="198"/>
    </row>
    <row r="423" spans="1:73" ht="15.75" customHeight="1" x14ac:dyDescent="0.25">
      <c r="A423" s="234"/>
      <c r="B423" s="235"/>
      <c r="C423" s="235"/>
      <c r="D423" s="235"/>
      <c r="E423" s="235"/>
      <c r="F423" s="235"/>
      <c r="G423" s="235"/>
      <c r="H423" s="235"/>
      <c r="I423" s="235"/>
      <c r="J423" s="235"/>
      <c r="K423" s="235"/>
      <c r="L423" s="236"/>
      <c r="M423" s="235"/>
      <c r="N423" s="235"/>
      <c r="O423" s="235"/>
      <c r="P423" s="235"/>
      <c r="Q423" s="235"/>
      <c r="R423" s="235"/>
      <c r="S423" s="235"/>
      <c r="T423" s="235"/>
      <c r="U423" s="235"/>
      <c r="V423" s="236"/>
      <c r="W423" s="235"/>
      <c r="X423" s="235"/>
      <c r="Y423" s="235"/>
      <c r="Z423" s="235"/>
      <c r="AA423" s="235"/>
      <c r="AB423" s="235"/>
      <c r="AC423" s="235"/>
      <c r="AD423" s="235"/>
      <c r="AE423" s="235"/>
      <c r="AF423" s="235"/>
      <c r="AG423" s="235"/>
      <c r="AH423" s="235"/>
      <c r="AI423" s="235"/>
      <c r="AJ423" s="235"/>
      <c r="AK423" s="235"/>
      <c r="AL423" s="235"/>
      <c r="AM423" s="235"/>
      <c r="AN423" s="235"/>
      <c r="AO423" s="205"/>
      <c r="AP423" s="198"/>
      <c r="AQ423" s="233"/>
      <c r="AR423" s="244"/>
      <c r="AS423" s="198"/>
      <c r="AT423" s="198"/>
      <c r="AU423" s="198"/>
      <c r="AV423" s="198"/>
      <c r="AW423" s="198"/>
      <c r="AX423" s="198"/>
      <c r="AY423" s="198"/>
      <c r="AZ423" s="198"/>
      <c r="BA423" s="198"/>
      <c r="BB423" s="198"/>
      <c r="BC423" s="198"/>
      <c r="BD423" s="198"/>
      <c r="BE423" s="198"/>
      <c r="BF423" s="198"/>
      <c r="BG423" s="198"/>
      <c r="BH423" s="198"/>
      <c r="BI423" s="198"/>
      <c r="BJ423" s="198"/>
      <c r="BK423" s="198"/>
      <c r="BL423" s="198"/>
      <c r="BM423" s="198"/>
      <c r="BN423" s="198"/>
      <c r="BO423" s="198"/>
      <c r="BP423" s="198"/>
      <c r="BQ423" s="198"/>
      <c r="BR423" s="198"/>
      <c r="BS423" s="198"/>
      <c r="BT423" s="198"/>
      <c r="BU423" s="198"/>
    </row>
    <row r="424" spans="1:73" ht="15.75" customHeight="1" x14ac:dyDescent="0.25">
      <c r="A424" s="234"/>
      <c r="B424" s="235"/>
      <c r="C424" s="235"/>
      <c r="D424" s="235"/>
      <c r="E424" s="235"/>
      <c r="F424" s="235"/>
      <c r="G424" s="235"/>
      <c r="H424" s="235"/>
      <c r="I424" s="235"/>
      <c r="J424" s="235"/>
      <c r="K424" s="235"/>
      <c r="L424" s="236"/>
      <c r="M424" s="235"/>
      <c r="N424" s="235"/>
      <c r="O424" s="235"/>
      <c r="P424" s="235"/>
      <c r="Q424" s="235"/>
      <c r="R424" s="235"/>
      <c r="S424" s="235"/>
      <c r="T424" s="235"/>
      <c r="U424" s="235"/>
      <c r="V424" s="236"/>
      <c r="W424" s="235"/>
      <c r="X424" s="235"/>
      <c r="Y424" s="235"/>
      <c r="Z424" s="235"/>
      <c r="AA424" s="235"/>
      <c r="AB424" s="235"/>
      <c r="AC424" s="235"/>
      <c r="AD424" s="235"/>
      <c r="AE424" s="235"/>
      <c r="AF424" s="235"/>
      <c r="AG424" s="235"/>
      <c r="AH424" s="235"/>
      <c r="AI424" s="235"/>
      <c r="AJ424" s="235"/>
      <c r="AK424" s="235"/>
      <c r="AL424" s="235"/>
      <c r="AM424" s="235"/>
      <c r="AN424" s="235"/>
      <c r="AO424" s="205"/>
      <c r="AP424" s="198"/>
      <c r="AQ424" s="233"/>
      <c r="AR424" s="244"/>
      <c r="AS424" s="198"/>
      <c r="AT424" s="198"/>
      <c r="AU424" s="198"/>
      <c r="AV424" s="198"/>
      <c r="AW424" s="198"/>
      <c r="AX424" s="198"/>
      <c r="AY424" s="198"/>
      <c r="AZ424" s="198"/>
      <c r="BA424" s="198"/>
      <c r="BB424" s="198"/>
      <c r="BC424" s="198"/>
      <c r="BD424" s="198"/>
      <c r="BE424" s="198"/>
      <c r="BF424" s="198"/>
      <c r="BG424" s="198"/>
      <c r="BH424" s="198"/>
      <c r="BI424" s="198"/>
      <c r="BJ424" s="198"/>
      <c r="BK424" s="198"/>
      <c r="BL424" s="198"/>
      <c r="BM424" s="198"/>
      <c r="BN424" s="198"/>
      <c r="BO424" s="198"/>
      <c r="BP424" s="198"/>
      <c r="BQ424" s="198"/>
      <c r="BR424" s="198"/>
      <c r="BS424" s="198"/>
      <c r="BT424" s="198"/>
      <c r="BU424" s="198"/>
    </row>
    <row r="425" spans="1:73" ht="15.75" customHeight="1" x14ac:dyDescent="0.25">
      <c r="A425" s="234"/>
      <c r="B425" s="235"/>
      <c r="C425" s="235"/>
      <c r="D425" s="235"/>
      <c r="E425" s="235"/>
      <c r="F425" s="235"/>
      <c r="G425" s="235"/>
      <c r="H425" s="235"/>
      <c r="I425" s="235"/>
      <c r="J425" s="235"/>
      <c r="K425" s="235"/>
      <c r="L425" s="236"/>
      <c r="M425" s="235"/>
      <c r="N425" s="235"/>
      <c r="O425" s="235"/>
      <c r="P425" s="235"/>
      <c r="Q425" s="235"/>
      <c r="R425" s="235"/>
      <c r="S425" s="235"/>
      <c r="T425" s="235"/>
      <c r="U425" s="235"/>
      <c r="V425" s="236"/>
      <c r="W425" s="235"/>
      <c r="X425" s="235"/>
      <c r="Y425" s="235"/>
      <c r="Z425" s="235"/>
      <c r="AA425" s="235"/>
      <c r="AB425" s="235"/>
      <c r="AC425" s="235"/>
      <c r="AD425" s="235"/>
      <c r="AE425" s="235"/>
      <c r="AF425" s="235"/>
      <c r="AG425" s="235"/>
      <c r="AH425" s="235"/>
      <c r="AI425" s="235"/>
      <c r="AJ425" s="235"/>
      <c r="AK425" s="235"/>
      <c r="AL425" s="235"/>
      <c r="AM425" s="235"/>
      <c r="AN425" s="235"/>
      <c r="AO425" s="205"/>
      <c r="AP425" s="198"/>
      <c r="AQ425" s="233"/>
      <c r="AR425" s="244"/>
      <c r="AS425" s="198"/>
      <c r="AT425" s="198"/>
      <c r="AU425" s="198"/>
      <c r="AV425" s="198"/>
      <c r="AW425" s="198"/>
      <c r="AX425" s="198"/>
      <c r="AY425" s="198"/>
      <c r="AZ425" s="198"/>
      <c r="BA425" s="198"/>
      <c r="BB425" s="198"/>
      <c r="BC425" s="198"/>
      <c r="BD425" s="198"/>
      <c r="BE425" s="198"/>
      <c r="BF425" s="198"/>
      <c r="BG425" s="198"/>
      <c r="BH425" s="198"/>
      <c r="BI425" s="198"/>
      <c r="BJ425" s="198"/>
      <c r="BK425" s="198"/>
      <c r="BL425" s="198"/>
      <c r="BM425" s="198"/>
      <c r="BN425" s="198"/>
      <c r="BO425" s="198"/>
      <c r="BP425" s="198"/>
      <c r="BQ425" s="198"/>
      <c r="BR425" s="198"/>
      <c r="BS425" s="198"/>
      <c r="BT425" s="198"/>
      <c r="BU425" s="198"/>
    </row>
    <row r="426" spans="1:73" ht="15.75" customHeight="1" x14ac:dyDescent="0.25">
      <c r="A426" s="234"/>
      <c r="B426" s="235"/>
      <c r="C426" s="235"/>
      <c r="D426" s="235"/>
      <c r="E426" s="235"/>
      <c r="F426" s="235"/>
      <c r="G426" s="235"/>
      <c r="H426" s="235"/>
      <c r="I426" s="235"/>
      <c r="J426" s="235"/>
      <c r="K426" s="235"/>
      <c r="L426" s="236"/>
      <c r="M426" s="235"/>
      <c r="N426" s="235"/>
      <c r="O426" s="235"/>
      <c r="P426" s="235"/>
      <c r="Q426" s="235"/>
      <c r="R426" s="235"/>
      <c r="S426" s="235"/>
      <c r="T426" s="235"/>
      <c r="U426" s="235"/>
      <c r="V426" s="236"/>
      <c r="W426" s="235"/>
      <c r="X426" s="235"/>
      <c r="Y426" s="235"/>
      <c r="Z426" s="235"/>
      <c r="AA426" s="235"/>
      <c r="AB426" s="235"/>
      <c r="AC426" s="235"/>
      <c r="AD426" s="235"/>
      <c r="AE426" s="235"/>
      <c r="AF426" s="235"/>
      <c r="AG426" s="235"/>
      <c r="AH426" s="235"/>
      <c r="AI426" s="235"/>
      <c r="AJ426" s="235"/>
      <c r="AK426" s="235"/>
      <c r="AL426" s="235"/>
      <c r="AM426" s="235"/>
      <c r="AN426" s="235"/>
      <c r="AO426" s="205"/>
      <c r="AP426" s="198"/>
      <c r="AQ426" s="233"/>
      <c r="AR426" s="244"/>
      <c r="AS426" s="198"/>
      <c r="AT426" s="198"/>
      <c r="AU426" s="198"/>
      <c r="AV426" s="198"/>
      <c r="AW426" s="198"/>
      <c r="AX426" s="198"/>
      <c r="AY426" s="198"/>
      <c r="AZ426" s="198"/>
      <c r="BA426" s="198"/>
      <c r="BB426" s="198"/>
      <c r="BC426" s="198"/>
      <c r="BD426" s="198"/>
      <c r="BE426" s="198"/>
      <c r="BF426" s="198"/>
      <c r="BG426" s="198"/>
      <c r="BH426" s="198"/>
      <c r="BI426" s="198"/>
      <c r="BJ426" s="198"/>
      <c r="BK426" s="198"/>
      <c r="BL426" s="198"/>
      <c r="BM426" s="198"/>
      <c r="BN426" s="198"/>
      <c r="BO426" s="198"/>
      <c r="BP426" s="198"/>
      <c r="BQ426" s="198"/>
      <c r="BR426" s="198"/>
      <c r="BS426" s="198"/>
      <c r="BT426" s="198"/>
      <c r="BU426" s="198"/>
    </row>
    <row r="427" spans="1:73" ht="15.75" customHeight="1" x14ac:dyDescent="0.25">
      <c r="A427" s="234"/>
      <c r="B427" s="235"/>
      <c r="C427" s="235"/>
      <c r="D427" s="235"/>
      <c r="E427" s="235"/>
      <c r="F427" s="235"/>
      <c r="G427" s="235"/>
      <c r="H427" s="235"/>
      <c r="I427" s="235"/>
      <c r="J427" s="235"/>
      <c r="K427" s="235"/>
      <c r="L427" s="236"/>
      <c r="M427" s="235"/>
      <c r="N427" s="235"/>
      <c r="O427" s="235"/>
      <c r="P427" s="235"/>
      <c r="Q427" s="235"/>
      <c r="R427" s="235"/>
      <c r="S427" s="235"/>
      <c r="T427" s="235"/>
      <c r="U427" s="235"/>
      <c r="V427" s="236"/>
      <c r="W427" s="235"/>
      <c r="X427" s="235"/>
      <c r="Y427" s="235"/>
      <c r="Z427" s="235"/>
      <c r="AA427" s="235"/>
      <c r="AB427" s="235"/>
      <c r="AC427" s="235"/>
      <c r="AD427" s="235"/>
      <c r="AE427" s="235"/>
      <c r="AF427" s="235"/>
      <c r="AG427" s="235"/>
      <c r="AH427" s="235"/>
      <c r="AI427" s="235"/>
      <c r="AJ427" s="235"/>
      <c r="AK427" s="235"/>
      <c r="AL427" s="235"/>
      <c r="AM427" s="235"/>
      <c r="AN427" s="235"/>
      <c r="AO427" s="205"/>
      <c r="AP427" s="198"/>
      <c r="AQ427" s="233"/>
      <c r="AR427" s="244"/>
      <c r="AS427" s="198"/>
      <c r="AT427" s="198"/>
      <c r="AU427" s="198"/>
      <c r="AV427" s="198"/>
      <c r="AW427" s="198"/>
      <c r="AX427" s="198"/>
      <c r="AY427" s="198"/>
      <c r="AZ427" s="198"/>
      <c r="BA427" s="198"/>
      <c r="BB427" s="198"/>
      <c r="BC427" s="198"/>
      <c r="BD427" s="198"/>
      <c r="BE427" s="198"/>
      <c r="BF427" s="198"/>
      <c r="BG427" s="198"/>
      <c r="BH427" s="198"/>
      <c r="BI427" s="198"/>
      <c r="BJ427" s="198"/>
      <c r="BK427" s="198"/>
      <c r="BL427" s="198"/>
      <c r="BM427" s="198"/>
      <c r="BN427" s="198"/>
      <c r="BO427" s="198"/>
      <c r="BP427" s="198"/>
      <c r="BQ427" s="198"/>
      <c r="BR427" s="198"/>
      <c r="BS427" s="198"/>
      <c r="BT427" s="198"/>
      <c r="BU427" s="198"/>
    </row>
    <row r="428" spans="1:73" ht="15.75" customHeight="1" x14ac:dyDescent="0.25">
      <c r="A428" s="234"/>
      <c r="B428" s="235"/>
      <c r="C428" s="235"/>
      <c r="D428" s="235"/>
      <c r="E428" s="235"/>
      <c r="F428" s="235"/>
      <c r="G428" s="235"/>
      <c r="H428" s="235"/>
      <c r="I428" s="235"/>
      <c r="J428" s="235"/>
      <c r="K428" s="235"/>
      <c r="L428" s="236"/>
      <c r="M428" s="235"/>
      <c r="N428" s="235"/>
      <c r="O428" s="235"/>
      <c r="P428" s="235"/>
      <c r="Q428" s="235"/>
      <c r="R428" s="235"/>
      <c r="S428" s="235"/>
      <c r="T428" s="235"/>
      <c r="U428" s="235"/>
      <c r="V428" s="236"/>
      <c r="W428" s="235"/>
      <c r="X428" s="235"/>
      <c r="Y428" s="235"/>
      <c r="Z428" s="235"/>
      <c r="AA428" s="235"/>
      <c r="AB428" s="235"/>
      <c r="AC428" s="235"/>
      <c r="AD428" s="235"/>
      <c r="AE428" s="235"/>
      <c r="AF428" s="235"/>
      <c r="AG428" s="235"/>
      <c r="AH428" s="235"/>
      <c r="AI428" s="235"/>
      <c r="AJ428" s="235"/>
      <c r="AK428" s="235"/>
      <c r="AL428" s="235"/>
      <c r="AM428" s="235"/>
      <c r="AN428" s="235"/>
      <c r="AO428" s="205"/>
      <c r="AP428" s="198"/>
      <c r="AQ428" s="233"/>
      <c r="AR428" s="244"/>
      <c r="AS428" s="198"/>
      <c r="AT428" s="198"/>
      <c r="AU428" s="198"/>
      <c r="AV428" s="198"/>
      <c r="AW428" s="198"/>
      <c r="AX428" s="198"/>
      <c r="AY428" s="198"/>
      <c r="AZ428" s="198"/>
      <c r="BA428" s="198"/>
      <c r="BB428" s="198"/>
      <c r="BC428" s="198"/>
      <c r="BD428" s="198"/>
      <c r="BE428" s="198"/>
      <c r="BF428" s="198"/>
      <c r="BG428" s="198"/>
      <c r="BH428" s="198"/>
      <c r="BI428" s="198"/>
      <c r="BJ428" s="198"/>
      <c r="BK428" s="198"/>
      <c r="BL428" s="198"/>
      <c r="BM428" s="198"/>
      <c r="BN428" s="198"/>
      <c r="BO428" s="198"/>
      <c r="BP428" s="198"/>
      <c r="BQ428" s="198"/>
      <c r="BR428" s="198"/>
      <c r="BS428" s="198"/>
      <c r="BT428" s="198"/>
      <c r="BU428" s="198"/>
    </row>
    <row r="429" spans="1:73" ht="15.75" customHeight="1" x14ac:dyDescent="0.25">
      <c r="A429" s="234"/>
      <c r="B429" s="235"/>
      <c r="C429" s="235"/>
      <c r="D429" s="235"/>
      <c r="E429" s="235"/>
      <c r="F429" s="235"/>
      <c r="G429" s="235"/>
      <c r="H429" s="235"/>
      <c r="I429" s="235"/>
      <c r="J429" s="235"/>
      <c r="K429" s="235"/>
      <c r="L429" s="236"/>
      <c r="M429" s="235"/>
      <c r="N429" s="235"/>
      <c r="O429" s="235"/>
      <c r="P429" s="235"/>
      <c r="Q429" s="235"/>
      <c r="R429" s="235"/>
      <c r="S429" s="235"/>
      <c r="T429" s="235"/>
      <c r="U429" s="235"/>
      <c r="V429" s="236"/>
      <c r="W429" s="235"/>
      <c r="X429" s="235"/>
      <c r="Y429" s="235"/>
      <c r="Z429" s="235"/>
      <c r="AA429" s="235"/>
      <c r="AB429" s="235"/>
      <c r="AC429" s="235"/>
      <c r="AD429" s="235"/>
      <c r="AE429" s="235"/>
      <c r="AF429" s="235"/>
      <c r="AG429" s="235"/>
      <c r="AH429" s="235"/>
      <c r="AI429" s="235"/>
      <c r="AJ429" s="235"/>
      <c r="AK429" s="235"/>
      <c r="AL429" s="235"/>
      <c r="AM429" s="235"/>
      <c r="AN429" s="235"/>
      <c r="AO429" s="205"/>
      <c r="AP429" s="198"/>
      <c r="AQ429" s="233"/>
      <c r="AR429" s="244"/>
      <c r="AS429" s="198"/>
      <c r="AT429" s="198"/>
      <c r="AU429" s="198"/>
      <c r="AV429" s="198"/>
      <c r="AW429" s="198"/>
      <c r="AX429" s="198"/>
      <c r="AY429" s="198"/>
      <c r="AZ429" s="198"/>
      <c r="BA429" s="198"/>
      <c r="BB429" s="198"/>
      <c r="BC429" s="198"/>
      <c r="BD429" s="198"/>
      <c r="BE429" s="198"/>
      <c r="BF429" s="198"/>
      <c r="BG429" s="198"/>
      <c r="BH429" s="198"/>
      <c r="BI429" s="198"/>
      <c r="BJ429" s="198"/>
      <c r="BK429" s="198"/>
      <c r="BL429" s="198"/>
      <c r="BM429" s="198"/>
      <c r="BN429" s="198"/>
      <c r="BO429" s="198"/>
      <c r="BP429" s="198"/>
      <c r="BQ429" s="198"/>
      <c r="BR429" s="198"/>
      <c r="BS429" s="198"/>
      <c r="BT429" s="198"/>
      <c r="BU429" s="198"/>
    </row>
    <row r="430" spans="1:73" ht="15.75" customHeight="1" x14ac:dyDescent="0.25">
      <c r="A430" s="234"/>
      <c r="B430" s="235"/>
      <c r="C430" s="235"/>
      <c r="D430" s="235"/>
      <c r="E430" s="235"/>
      <c r="F430" s="235"/>
      <c r="G430" s="235"/>
      <c r="H430" s="235"/>
      <c r="I430" s="235"/>
      <c r="J430" s="235"/>
      <c r="K430" s="235"/>
      <c r="L430" s="236"/>
      <c r="M430" s="235"/>
      <c r="N430" s="235"/>
      <c r="O430" s="235"/>
      <c r="P430" s="235"/>
      <c r="Q430" s="235"/>
      <c r="R430" s="235"/>
      <c r="S430" s="235"/>
      <c r="T430" s="235"/>
      <c r="U430" s="235"/>
      <c r="V430" s="236"/>
      <c r="W430" s="235"/>
      <c r="X430" s="235"/>
      <c r="Y430" s="235"/>
      <c r="Z430" s="235"/>
      <c r="AA430" s="235"/>
      <c r="AB430" s="235"/>
      <c r="AC430" s="235"/>
      <c r="AD430" s="235"/>
      <c r="AE430" s="235"/>
      <c r="AF430" s="235"/>
      <c r="AG430" s="235"/>
      <c r="AH430" s="235"/>
      <c r="AI430" s="235"/>
      <c r="AJ430" s="235"/>
      <c r="AK430" s="235"/>
      <c r="AL430" s="235"/>
      <c r="AM430" s="235"/>
      <c r="AN430" s="235"/>
      <c r="AO430" s="205"/>
      <c r="AP430" s="198"/>
      <c r="AQ430" s="233"/>
      <c r="AR430" s="244"/>
      <c r="AS430" s="198"/>
      <c r="AT430" s="198"/>
      <c r="AU430" s="198"/>
      <c r="AV430" s="198"/>
      <c r="AW430" s="198"/>
      <c r="AX430" s="198"/>
      <c r="AY430" s="198"/>
      <c r="AZ430" s="198"/>
      <c r="BA430" s="198"/>
      <c r="BB430" s="198"/>
      <c r="BC430" s="198"/>
      <c r="BD430" s="198"/>
      <c r="BE430" s="198"/>
      <c r="BF430" s="198"/>
      <c r="BG430" s="198"/>
      <c r="BH430" s="198"/>
      <c r="BI430" s="198"/>
      <c r="BJ430" s="198"/>
      <c r="BK430" s="198"/>
      <c r="BL430" s="198"/>
      <c r="BM430" s="198"/>
      <c r="BN430" s="198"/>
      <c r="BO430" s="198"/>
      <c r="BP430" s="198"/>
      <c r="BQ430" s="198"/>
      <c r="BR430" s="198"/>
      <c r="BS430" s="198"/>
      <c r="BT430" s="198"/>
      <c r="BU430" s="198"/>
    </row>
    <row r="431" spans="1:73" ht="15.75" customHeight="1" x14ac:dyDescent="0.25">
      <c r="A431" s="234"/>
      <c r="B431" s="235"/>
      <c r="C431" s="235"/>
      <c r="D431" s="235"/>
      <c r="E431" s="235"/>
      <c r="F431" s="235"/>
      <c r="G431" s="235"/>
      <c r="H431" s="235"/>
      <c r="I431" s="235"/>
      <c r="J431" s="235"/>
      <c r="K431" s="235"/>
      <c r="L431" s="236"/>
      <c r="M431" s="235"/>
      <c r="N431" s="235"/>
      <c r="O431" s="235"/>
      <c r="P431" s="235"/>
      <c r="Q431" s="235"/>
      <c r="R431" s="235"/>
      <c r="S431" s="235"/>
      <c r="T431" s="235"/>
      <c r="U431" s="235"/>
      <c r="V431" s="236"/>
      <c r="W431" s="235"/>
      <c r="X431" s="235"/>
      <c r="Y431" s="235"/>
      <c r="Z431" s="235"/>
      <c r="AA431" s="235"/>
      <c r="AB431" s="235"/>
      <c r="AC431" s="235"/>
      <c r="AD431" s="235"/>
      <c r="AE431" s="235"/>
      <c r="AF431" s="235"/>
      <c r="AG431" s="235"/>
      <c r="AH431" s="235"/>
      <c r="AI431" s="235"/>
      <c r="AJ431" s="235"/>
      <c r="AK431" s="235"/>
      <c r="AL431" s="235"/>
      <c r="AM431" s="235"/>
      <c r="AN431" s="235"/>
      <c r="AO431" s="205"/>
      <c r="AP431" s="198"/>
      <c r="AQ431" s="233"/>
      <c r="AR431" s="244"/>
      <c r="AS431" s="198"/>
      <c r="AT431" s="198"/>
      <c r="AU431" s="198"/>
      <c r="AV431" s="198"/>
      <c r="AW431" s="198"/>
      <c r="AX431" s="198"/>
      <c r="AY431" s="198"/>
      <c r="AZ431" s="198"/>
      <c r="BA431" s="198"/>
      <c r="BB431" s="198"/>
      <c r="BC431" s="198"/>
      <c r="BD431" s="198"/>
      <c r="BE431" s="198"/>
      <c r="BF431" s="198"/>
      <c r="BG431" s="198"/>
      <c r="BH431" s="198"/>
      <c r="BI431" s="198"/>
      <c r="BJ431" s="198"/>
      <c r="BK431" s="198"/>
      <c r="BL431" s="198"/>
      <c r="BM431" s="198"/>
      <c r="BN431" s="198"/>
      <c r="BO431" s="198"/>
      <c r="BP431" s="198"/>
      <c r="BQ431" s="198"/>
      <c r="BR431" s="198"/>
      <c r="BS431" s="198"/>
      <c r="BT431" s="198"/>
      <c r="BU431" s="198"/>
    </row>
    <row r="432" spans="1:73" ht="15.75" customHeight="1" x14ac:dyDescent="0.25">
      <c r="A432" s="234"/>
      <c r="B432" s="235"/>
      <c r="C432" s="235"/>
      <c r="D432" s="235"/>
      <c r="E432" s="235"/>
      <c r="F432" s="235"/>
      <c r="G432" s="235"/>
      <c r="H432" s="235"/>
      <c r="I432" s="235"/>
      <c r="J432" s="235"/>
      <c r="K432" s="235"/>
      <c r="L432" s="236"/>
      <c r="M432" s="235"/>
      <c r="N432" s="235"/>
      <c r="O432" s="235"/>
      <c r="P432" s="235"/>
      <c r="Q432" s="235"/>
      <c r="R432" s="235"/>
      <c r="S432" s="235"/>
      <c r="T432" s="235"/>
      <c r="U432" s="235"/>
      <c r="V432" s="236"/>
      <c r="W432" s="235"/>
      <c r="X432" s="235"/>
      <c r="Y432" s="235"/>
      <c r="Z432" s="235"/>
      <c r="AA432" s="235"/>
      <c r="AB432" s="235"/>
      <c r="AC432" s="235"/>
      <c r="AD432" s="235"/>
      <c r="AE432" s="235"/>
      <c r="AF432" s="235"/>
      <c r="AG432" s="235"/>
      <c r="AH432" s="235"/>
      <c r="AI432" s="235"/>
      <c r="AJ432" s="235"/>
      <c r="AK432" s="235"/>
      <c r="AL432" s="235"/>
      <c r="AM432" s="235"/>
      <c r="AN432" s="235"/>
      <c r="AO432" s="205"/>
      <c r="AP432" s="198"/>
      <c r="AQ432" s="233"/>
      <c r="AR432" s="244"/>
      <c r="AS432" s="198"/>
      <c r="AT432" s="198"/>
      <c r="AU432" s="198"/>
      <c r="AV432" s="198"/>
      <c r="AW432" s="198"/>
      <c r="AX432" s="198"/>
      <c r="AY432" s="198"/>
      <c r="AZ432" s="198"/>
      <c r="BA432" s="198"/>
      <c r="BB432" s="198"/>
      <c r="BC432" s="198"/>
      <c r="BD432" s="198"/>
      <c r="BE432" s="198"/>
      <c r="BF432" s="198"/>
      <c r="BG432" s="198"/>
      <c r="BH432" s="198"/>
      <c r="BI432" s="198"/>
      <c r="BJ432" s="198"/>
      <c r="BK432" s="198"/>
      <c r="BL432" s="198"/>
      <c r="BM432" s="198"/>
      <c r="BN432" s="198"/>
      <c r="BO432" s="198"/>
      <c r="BP432" s="198"/>
      <c r="BQ432" s="198"/>
      <c r="BR432" s="198"/>
      <c r="BS432" s="198"/>
      <c r="BT432" s="198"/>
      <c r="BU432" s="198"/>
    </row>
    <row r="433" spans="1:73" ht="15.75" customHeight="1" x14ac:dyDescent="0.25">
      <c r="A433" s="234"/>
      <c r="B433" s="235"/>
      <c r="C433" s="235"/>
      <c r="D433" s="235"/>
      <c r="E433" s="235"/>
      <c r="F433" s="235"/>
      <c r="G433" s="235"/>
      <c r="H433" s="235"/>
      <c r="I433" s="235"/>
      <c r="J433" s="235"/>
      <c r="K433" s="235"/>
      <c r="L433" s="236"/>
      <c r="M433" s="235"/>
      <c r="N433" s="235"/>
      <c r="O433" s="235"/>
      <c r="P433" s="235"/>
      <c r="Q433" s="235"/>
      <c r="R433" s="235"/>
      <c r="S433" s="235"/>
      <c r="T433" s="235"/>
      <c r="U433" s="235"/>
      <c r="V433" s="236"/>
      <c r="W433" s="235"/>
      <c r="X433" s="235"/>
      <c r="Y433" s="235"/>
      <c r="Z433" s="235"/>
      <c r="AA433" s="235"/>
      <c r="AB433" s="235"/>
      <c r="AC433" s="235"/>
      <c r="AD433" s="235"/>
      <c r="AE433" s="235"/>
      <c r="AF433" s="235"/>
      <c r="AG433" s="235"/>
      <c r="AH433" s="235"/>
      <c r="AI433" s="235"/>
      <c r="AJ433" s="235"/>
      <c r="AK433" s="235"/>
      <c r="AL433" s="235"/>
      <c r="AM433" s="235"/>
      <c r="AN433" s="235"/>
      <c r="AO433" s="205"/>
      <c r="AP433" s="198"/>
      <c r="AQ433" s="233"/>
      <c r="AR433" s="244"/>
      <c r="AS433" s="198"/>
      <c r="AT433" s="198"/>
      <c r="AU433" s="198"/>
      <c r="AV433" s="198"/>
      <c r="AW433" s="198"/>
      <c r="AX433" s="198"/>
      <c r="AY433" s="198"/>
      <c r="AZ433" s="198"/>
      <c r="BA433" s="198"/>
      <c r="BB433" s="198"/>
      <c r="BC433" s="198"/>
      <c r="BD433" s="198"/>
      <c r="BE433" s="198"/>
      <c r="BF433" s="198"/>
      <c r="BG433" s="198"/>
      <c r="BH433" s="198"/>
      <c r="BI433" s="198"/>
      <c r="BJ433" s="198"/>
      <c r="BK433" s="198"/>
      <c r="BL433" s="198"/>
      <c r="BM433" s="198"/>
      <c r="BN433" s="198"/>
      <c r="BO433" s="198"/>
      <c r="BP433" s="198"/>
      <c r="BQ433" s="198"/>
      <c r="BR433" s="198"/>
      <c r="BS433" s="198"/>
      <c r="BT433" s="198"/>
      <c r="BU433" s="198"/>
    </row>
    <row r="434" spans="1:73" ht="15.75" customHeight="1" x14ac:dyDescent="0.25">
      <c r="A434" s="234"/>
      <c r="B434" s="235"/>
      <c r="C434" s="235"/>
      <c r="D434" s="235"/>
      <c r="E434" s="235"/>
      <c r="F434" s="235"/>
      <c r="G434" s="235"/>
      <c r="H434" s="235"/>
      <c r="I434" s="235"/>
      <c r="J434" s="235"/>
      <c r="K434" s="235"/>
      <c r="L434" s="236"/>
      <c r="M434" s="235"/>
      <c r="N434" s="235"/>
      <c r="O434" s="235"/>
      <c r="P434" s="235"/>
      <c r="Q434" s="235"/>
      <c r="R434" s="235"/>
      <c r="S434" s="235"/>
      <c r="T434" s="235"/>
      <c r="U434" s="235"/>
      <c r="V434" s="236"/>
      <c r="W434" s="235"/>
      <c r="X434" s="235"/>
      <c r="Y434" s="235"/>
      <c r="Z434" s="235"/>
      <c r="AA434" s="235"/>
      <c r="AB434" s="235"/>
      <c r="AC434" s="235"/>
      <c r="AD434" s="235"/>
      <c r="AE434" s="235"/>
      <c r="AF434" s="235"/>
      <c r="AG434" s="235"/>
      <c r="AH434" s="235"/>
      <c r="AI434" s="235"/>
      <c r="AJ434" s="235"/>
      <c r="AK434" s="235"/>
      <c r="AL434" s="235"/>
      <c r="AM434" s="235"/>
      <c r="AN434" s="235"/>
      <c r="AO434" s="205"/>
      <c r="AP434" s="198"/>
      <c r="AQ434" s="233"/>
      <c r="AR434" s="244"/>
      <c r="AS434" s="198"/>
      <c r="AT434" s="198"/>
      <c r="AU434" s="198"/>
      <c r="AV434" s="198"/>
      <c r="AW434" s="198"/>
      <c r="AX434" s="198"/>
      <c r="AY434" s="198"/>
      <c r="AZ434" s="198"/>
      <c r="BA434" s="198"/>
      <c r="BB434" s="198"/>
      <c r="BC434" s="198"/>
      <c r="BD434" s="198"/>
      <c r="BE434" s="198"/>
      <c r="BF434" s="198"/>
      <c r="BG434" s="198"/>
      <c r="BH434" s="198"/>
      <c r="BI434" s="198"/>
      <c r="BJ434" s="198"/>
      <c r="BK434" s="198"/>
      <c r="BL434" s="198"/>
      <c r="BM434" s="198"/>
      <c r="BN434" s="198"/>
      <c r="BO434" s="198"/>
      <c r="BP434" s="198"/>
      <c r="BQ434" s="198"/>
      <c r="BR434" s="198"/>
      <c r="BS434" s="198"/>
      <c r="BT434" s="198"/>
      <c r="BU434" s="198"/>
    </row>
    <row r="435" spans="1:73" ht="15.75" customHeight="1" x14ac:dyDescent="0.25">
      <c r="A435" s="234"/>
      <c r="B435" s="235"/>
      <c r="C435" s="235"/>
      <c r="D435" s="235"/>
      <c r="E435" s="235"/>
      <c r="F435" s="235"/>
      <c r="G435" s="235"/>
      <c r="H435" s="235"/>
      <c r="I435" s="235"/>
      <c r="J435" s="235"/>
      <c r="K435" s="235"/>
      <c r="L435" s="236"/>
      <c r="M435" s="235"/>
      <c r="N435" s="235"/>
      <c r="O435" s="235"/>
      <c r="P435" s="235"/>
      <c r="Q435" s="235"/>
      <c r="R435" s="235"/>
      <c r="S435" s="235"/>
      <c r="T435" s="235"/>
      <c r="U435" s="235"/>
      <c r="V435" s="236"/>
      <c r="W435" s="235"/>
      <c r="X435" s="235"/>
      <c r="Y435" s="235"/>
      <c r="Z435" s="235"/>
      <c r="AA435" s="235"/>
      <c r="AB435" s="235"/>
      <c r="AC435" s="235"/>
      <c r="AD435" s="235"/>
      <c r="AE435" s="235"/>
      <c r="AF435" s="235"/>
      <c r="AG435" s="235"/>
      <c r="AH435" s="235"/>
      <c r="AI435" s="235"/>
      <c r="AJ435" s="235"/>
      <c r="AK435" s="235"/>
      <c r="AL435" s="235"/>
      <c r="AM435" s="235"/>
      <c r="AN435" s="235"/>
      <c r="AO435" s="205"/>
      <c r="AP435" s="198"/>
      <c r="AQ435" s="233"/>
      <c r="AR435" s="244"/>
      <c r="AS435" s="198"/>
      <c r="AT435" s="198"/>
      <c r="AU435" s="198"/>
      <c r="AV435" s="198"/>
      <c r="AW435" s="198"/>
      <c r="AX435" s="198"/>
      <c r="AY435" s="198"/>
      <c r="AZ435" s="198"/>
      <c r="BA435" s="198"/>
      <c r="BB435" s="198"/>
      <c r="BC435" s="198"/>
      <c r="BD435" s="198"/>
      <c r="BE435" s="198"/>
      <c r="BF435" s="198"/>
      <c r="BG435" s="198"/>
      <c r="BH435" s="198"/>
      <c r="BI435" s="198"/>
      <c r="BJ435" s="198"/>
      <c r="BK435" s="198"/>
      <c r="BL435" s="198"/>
      <c r="BM435" s="198"/>
      <c r="BN435" s="198"/>
      <c r="BO435" s="198"/>
      <c r="BP435" s="198"/>
      <c r="BQ435" s="198"/>
      <c r="BR435" s="198"/>
      <c r="BS435" s="198"/>
      <c r="BT435" s="198"/>
      <c r="BU435" s="198"/>
    </row>
    <row r="436" spans="1:73" ht="15.75" customHeight="1" x14ac:dyDescent="0.25">
      <c r="A436" s="234"/>
      <c r="B436" s="235"/>
      <c r="C436" s="235"/>
      <c r="D436" s="235"/>
      <c r="E436" s="235"/>
      <c r="F436" s="235"/>
      <c r="G436" s="235"/>
      <c r="H436" s="235"/>
      <c r="I436" s="235"/>
      <c r="J436" s="235"/>
      <c r="K436" s="235"/>
      <c r="L436" s="236"/>
      <c r="M436" s="235"/>
      <c r="N436" s="235"/>
      <c r="O436" s="235"/>
      <c r="P436" s="235"/>
      <c r="Q436" s="235"/>
      <c r="R436" s="235"/>
      <c r="S436" s="235"/>
      <c r="T436" s="235"/>
      <c r="U436" s="235"/>
      <c r="V436" s="236"/>
      <c r="W436" s="235"/>
      <c r="X436" s="235"/>
      <c r="Y436" s="235"/>
      <c r="Z436" s="235"/>
      <c r="AA436" s="235"/>
      <c r="AB436" s="235"/>
      <c r="AC436" s="235"/>
      <c r="AD436" s="235"/>
      <c r="AE436" s="235"/>
      <c r="AF436" s="235"/>
      <c r="AG436" s="235"/>
      <c r="AH436" s="235"/>
      <c r="AI436" s="235"/>
      <c r="AJ436" s="235"/>
      <c r="AK436" s="235"/>
      <c r="AL436" s="235"/>
      <c r="AM436" s="235"/>
      <c r="AN436" s="235"/>
      <c r="AO436" s="205"/>
      <c r="AP436" s="198"/>
      <c r="AQ436" s="233"/>
      <c r="AR436" s="244"/>
      <c r="AS436" s="198"/>
      <c r="AT436" s="198"/>
      <c r="AU436" s="198"/>
      <c r="AV436" s="198"/>
      <c r="AW436" s="198"/>
      <c r="AX436" s="198"/>
      <c r="AY436" s="198"/>
      <c r="AZ436" s="198"/>
      <c r="BA436" s="198"/>
      <c r="BB436" s="198"/>
      <c r="BC436" s="198"/>
      <c r="BD436" s="198"/>
      <c r="BE436" s="198"/>
      <c r="BF436" s="198"/>
      <c r="BG436" s="198"/>
      <c r="BH436" s="198"/>
      <c r="BI436" s="198"/>
      <c r="BJ436" s="198"/>
      <c r="BK436" s="198"/>
      <c r="BL436" s="198"/>
      <c r="BM436" s="198"/>
      <c r="BN436" s="198"/>
      <c r="BO436" s="198"/>
      <c r="BP436" s="198"/>
      <c r="BQ436" s="198"/>
      <c r="BR436" s="198"/>
      <c r="BS436" s="198"/>
      <c r="BT436" s="198"/>
      <c r="BU436" s="198"/>
    </row>
    <row r="437" spans="1:73" ht="15.75" customHeight="1" x14ac:dyDescent="0.25">
      <c r="A437" s="234"/>
      <c r="B437" s="235"/>
      <c r="C437" s="235"/>
      <c r="D437" s="235"/>
      <c r="E437" s="235"/>
      <c r="F437" s="235"/>
      <c r="G437" s="235"/>
      <c r="H437" s="235"/>
      <c r="I437" s="235"/>
      <c r="J437" s="235"/>
      <c r="K437" s="235"/>
      <c r="L437" s="236"/>
      <c r="M437" s="235"/>
      <c r="N437" s="235"/>
      <c r="O437" s="235"/>
      <c r="P437" s="235"/>
      <c r="Q437" s="235"/>
      <c r="R437" s="235"/>
      <c r="S437" s="235"/>
      <c r="T437" s="235"/>
      <c r="U437" s="235"/>
      <c r="V437" s="236"/>
      <c r="W437" s="235"/>
      <c r="X437" s="235"/>
      <c r="Y437" s="235"/>
      <c r="Z437" s="235"/>
      <c r="AA437" s="235"/>
      <c r="AB437" s="235"/>
      <c r="AC437" s="235"/>
      <c r="AD437" s="235"/>
      <c r="AE437" s="235"/>
      <c r="AF437" s="235"/>
      <c r="AG437" s="235"/>
      <c r="AH437" s="235"/>
      <c r="AI437" s="235"/>
      <c r="AJ437" s="235"/>
      <c r="AK437" s="235"/>
      <c r="AL437" s="235"/>
      <c r="AM437" s="235"/>
      <c r="AN437" s="235"/>
      <c r="AO437" s="205"/>
      <c r="AP437" s="198"/>
      <c r="AQ437" s="233"/>
      <c r="AR437" s="244"/>
      <c r="AS437" s="198"/>
      <c r="AT437" s="198"/>
      <c r="AU437" s="198"/>
      <c r="AV437" s="198"/>
      <c r="AW437" s="198"/>
      <c r="AX437" s="198"/>
      <c r="AY437" s="198"/>
      <c r="AZ437" s="198"/>
      <c r="BA437" s="198"/>
      <c r="BB437" s="198"/>
      <c r="BC437" s="198"/>
      <c r="BD437" s="198"/>
      <c r="BE437" s="198"/>
      <c r="BF437" s="198"/>
      <c r="BG437" s="198"/>
      <c r="BH437" s="198"/>
      <c r="BI437" s="198"/>
      <c r="BJ437" s="198"/>
      <c r="BK437" s="198"/>
      <c r="BL437" s="198"/>
      <c r="BM437" s="198"/>
      <c r="BN437" s="198"/>
      <c r="BO437" s="198"/>
      <c r="BP437" s="198"/>
      <c r="BQ437" s="198"/>
      <c r="BR437" s="198"/>
      <c r="BS437" s="198"/>
      <c r="BT437" s="198"/>
      <c r="BU437" s="198"/>
    </row>
    <row r="438" spans="1:73" ht="15.75" customHeight="1" x14ac:dyDescent="0.25">
      <c r="A438" s="234"/>
      <c r="B438" s="235"/>
      <c r="C438" s="235"/>
      <c r="D438" s="235"/>
      <c r="E438" s="235"/>
      <c r="F438" s="235"/>
      <c r="G438" s="235"/>
      <c r="H438" s="235"/>
      <c r="I438" s="235"/>
      <c r="J438" s="235"/>
      <c r="K438" s="235"/>
      <c r="L438" s="236"/>
      <c r="M438" s="235"/>
      <c r="N438" s="235"/>
      <c r="O438" s="235"/>
      <c r="P438" s="235"/>
      <c r="Q438" s="235"/>
      <c r="R438" s="235"/>
      <c r="S438" s="235"/>
      <c r="T438" s="235"/>
      <c r="U438" s="235"/>
      <c r="V438" s="236"/>
      <c r="W438" s="235"/>
      <c r="X438" s="235"/>
      <c r="Y438" s="235"/>
      <c r="Z438" s="235"/>
      <c r="AA438" s="235"/>
      <c r="AB438" s="235"/>
      <c r="AC438" s="235"/>
      <c r="AD438" s="235"/>
      <c r="AE438" s="235"/>
      <c r="AF438" s="235"/>
      <c r="AG438" s="235"/>
      <c r="AH438" s="235"/>
      <c r="AI438" s="235"/>
      <c r="AJ438" s="235"/>
      <c r="AK438" s="235"/>
      <c r="AL438" s="235"/>
      <c r="AM438" s="235"/>
      <c r="AN438" s="235"/>
      <c r="AO438" s="205"/>
      <c r="AP438" s="198"/>
      <c r="AQ438" s="233"/>
      <c r="AR438" s="244"/>
      <c r="AS438" s="198"/>
      <c r="AT438" s="198"/>
      <c r="AU438" s="198"/>
      <c r="AV438" s="198"/>
      <c r="AW438" s="198"/>
      <c r="AX438" s="198"/>
      <c r="AY438" s="198"/>
      <c r="AZ438" s="198"/>
      <c r="BA438" s="198"/>
      <c r="BB438" s="198"/>
      <c r="BC438" s="198"/>
      <c r="BD438" s="198"/>
      <c r="BE438" s="198"/>
      <c r="BF438" s="198"/>
      <c r="BG438" s="198"/>
      <c r="BH438" s="198"/>
      <c r="BI438" s="198"/>
      <c r="BJ438" s="198"/>
      <c r="BK438" s="198"/>
      <c r="BL438" s="198"/>
      <c r="BM438" s="198"/>
      <c r="BN438" s="198"/>
      <c r="BO438" s="198"/>
      <c r="BP438" s="198"/>
      <c r="BQ438" s="198"/>
      <c r="BR438" s="198"/>
      <c r="BS438" s="198"/>
      <c r="BT438" s="198"/>
      <c r="BU438" s="198"/>
    </row>
    <row r="439" spans="1:73" ht="15.75" customHeight="1" x14ac:dyDescent="0.25">
      <c r="A439" s="234"/>
      <c r="B439" s="235"/>
      <c r="C439" s="235"/>
      <c r="D439" s="235"/>
      <c r="E439" s="235"/>
      <c r="F439" s="235"/>
      <c r="G439" s="235"/>
      <c r="H439" s="235"/>
      <c r="I439" s="235"/>
      <c r="J439" s="235"/>
      <c r="K439" s="235"/>
      <c r="L439" s="236"/>
      <c r="M439" s="235"/>
      <c r="N439" s="235"/>
      <c r="O439" s="235"/>
      <c r="P439" s="235"/>
      <c r="Q439" s="235"/>
      <c r="R439" s="235"/>
      <c r="S439" s="235"/>
      <c r="T439" s="235"/>
      <c r="U439" s="235"/>
      <c r="V439" s="236"/>
      <c r="W439" s="235"/>
      <c r="X439" s="235"/>
      <c r="Y439" s="235"/>
      <c r="Z439" s="235"/>
      <c r="AA439" s="235"/>
      <c r="AB439" s="235"/>
      <c r="AC439" s="235"/>
      <c r="AD439" s="235"/>
      <c r="AE439" s="235"/>
      <c r="AF439" s="235"/>
      <c r="AG439" s="235"/>
      <c r="AH439" s="235"/>
      <c r="AI439" s="235"/>
      <c r="AJ439" s="235"/>
      <c r="AK439" s="235"/>
      <c r="AL439" s="235"/>
      <c r="AM439" s="235"/>
      <c r="AN439" s="235"/>
      <c r="AO439" s="205"/>
      <c r="AP439" s="198"/>
      <c r="AQ439" s="233"/>
      <c r="AR439" s="244"/>
      <c r="AS439" s="198"/>
      <c r="AT439" s="198"/>
      <c r="AU439" s="198"/>
      <c r="AV439" s="198"/>
      <c r="AW439" s="198"/>
      <c r="AX439" s="198"/>
      <c r="AY439" s="198"/>
      <c r="AZ439" s="198"/>
      <c r="BA439" s="198"/>
      <c r="BB439" s="198"/>
      <c r="BC439" s="198"/>
      <c r="BD439" s="198"/>
      <c r="BE439" s="198"/>
      <c r="BF439" s="198"/>
      <c r="BG439" s="198"/>
      <c r="BH439" s="198"/>
      <c r="BI439" s="198"/>
      <c r="BJ439" s="198"/>
      <c r="BK439" s="198"/>
      <c r="BL439" s="198"/>
      <c r="BM439" s="198"/>
      <c r="BN439" s="198"/>
      <c r="BO439" s="198"/>
      <c r="BP439" s="198"/>
      <c r="BQ439" s="198"/>
      <c r="BR439" s="198"/>
      <c r="BS439" s="198"/>
      <c r="BT439" s="198"/>
      <c r="BU439" s="198"/>
    </row>
    <row r="440" spans="1:73" ht="15.75" customHeight="1" x14ac:dyDescent="0.25">
      <c r="A440" s="234"/>
      <c r="B440" s="235"/>
      <c r="C440" s="235"/>
      <c r="D440" s="235"/>
      <c r="E440" s="235"/>
      <c r="F440" s="235"/>
      <c r="G440" s="235"/>
      <c r="H440" s="235"/>
      <c r="I440" s="235"/>
      <c r="J440" s="235"/>
      <c r="K440" s="235"/>
      <c r="L440" s="236"/>
      <c r="M440" s="235"/>
      <c r="N440" s="235"/>
      <c r="O440" s="235"/>
      <c r="P440" s="235"/>
      <c r="Q440" s="235"/>
      <c r="R440" s="235"/>
      <c r="S440" s="235"/>
      <c r="T440" s="235"/>
      <c r="U440" s="235"/>
      <c r="V440" s="236"/>
      <c r="W440" s="235"/>
      <c r="X440" s="235"/>
      <c r="Y440" s="235"/>
      <c r="Z440" s="235"/>
      <c r="AA440" s="235"/>
      <c r="AB440" s="235"/>
      <c r="AC440" s="235"/>
      <c r="AD440" s="235"/>
      <c r="AE440" s="235"/>
      <c r="AF440" s="235"/>
      <c r="AG440" s="235"/>
      <c r="AH440" s="235"/>
      <c r="AI440" s="235"/>
      <c r="AJ440" s="235"/>
      <c r="AK440" s="235"/>
      <c r="AL440" s="235"/>
      <c r="AM440" s="235"/>
      <c r="AN440" s="235"/>
      <c r="AO440" s="205"/>
      <c r="AP440" s="198"/>
      <c r="AQ440" s="233"/>
      <c r="AR440" s="244"/>
      <c r="AS440" s="198"/>
      <c r="AT440" s="198"/>
      <c r="AU440" s="198"/>
      <c r="AV440" s="198"/>
      <c r="AW440" s="198"/>
      <c r="AX440" s="198"/>
      <c r="AY440" s="198"/>
      <c r="AZ440" s="198"/>
      <c r="BA440" s="198"/>
      <c r="BB440" s="198"/>
      <c r="BC440" s="198"/>
      <c r="BD440" s="198"/>
      <c r="BE440" s="198"/>
      <c r="BF440" s="198"/>
      <c r="BG440" s="198"/>
      <c r="BH440" s="198"/>
      <c r="BI440" s="198"/>
      <c r="BJ440" s="198"/>
      <c r="BK440" s="198"/>
      <c r="BL440" s="198"/>
      <c r="BM440" s="198"/>
      <c r="BN440" s="198"/>
      <c r="BO440" s="198"/>
      <c r="BP440" s="198"/>
      <c r="BQ440" s="198"/>
      <c r="BR440" s="198"/>
      <c r="BS440" s="198"/>
      <c r="BT440" s="198"/>
      <c r="BU440" s="198"/>
    </row>
    <row r="441" spans="1:73" ht="15.75" customHeight="1" x14ac:dyDescent="0.25">
      <c r="A441" s="234"/>
      <c r="B441" s="235"/>
      <c r="C441" s="235"/>
      <c r="D441" s="235"/>
      <c r="E441" s="235"/>
      <c r="F441" s="235"/>
      <c r="G441" s="235"/>
      <c r="H441" s="235"/>
      <c r="I441" s="235"/>
      <c r="J441" s="235"/>
      <c r="K441" s="235"/>
      <c r="L441" s="236"/>
      <c r="M441" s="235"/>
      <c r="N441" s="235"/>
      <c r="O441" s="235"/>
      <c r="P441" s="235"/>
      <c r="Q441" s="235"/>
      <c r="R441" s="235"/>
      <c r="S441" s="235"/>
      <c r="T441" s="235"/>
      <c r="U441" s="235"/>
      <c r="V441" s="236"/>
      <c r="W441" s="235"/>
      <c r="X441" s="235"/>
      <c r="Y441" s="235"/>
      <c r="Z441" s="235"/>
      <c r="AA441" s="235"/>
      <c r="AB441" s="235"/>
      <c r="AC441" s="235"/>
      <c r="AD441" s="235"/>
      <c r="AE441" s="235"/>
      <c r="AF441" s="235"/>
      <c r="AG441" s="235"/>
      <c r="AH441" s="235"/>
      <c r="AI441" s="235"/>
      <c r="AJ441" s="235"/>
      <c r="AK441" s="235"/>
      <c r="AL441" s="235"/>
      <c r="AM441" s="235"/>
      <c r="AN441" s="235"/>
      <c r="AO441" s="205"/>
      <c r="AP441" s="198"/>
      <c r="AQ441" s="233"/>
      <c r="AR441" s="244"/>
      <c r="AS441" s="198"/>
      <c r="AT441" s="198"/>
      <c r="AU441" s="198"/>
      <c r="AV441" s="198"/>
      <c r="AW441" s="198"/>
      <c r="AX441" s="198"/>
      <c r="AY441" s="198"/>
      <c r="AZ441" s="198"/>
      <c r="BA441" s="198"/>
      <c r="BB441" s="198"/>
      <c r="BC441" s="198"/>
      <c r="BD441" s="198"/>
      <c r="BE441" s="198"/>
      <c r="BF441" s="198"/>
      <c r="BG441" s="198"/>
      <c r="BH441" s="198"/>
      <c r="BI441" s="198"/>
      <c r="BJ441" s="198"/>
      <c r="BK441" s="198"/>
      <c r="BL441" s="198"/>
      <c r="BM441" s="198"/>
      <c r="BN441" s="198"/>
      <c r="BO441" s="198"/>
      <c r="BP441" s="198"/>
      <c r="BQ441" s="198"/>
      <c r="BR441" s="198"/>
      <c r="BS441" s="198"/>
      <c r="BT441" s="198"/>
      <c r="BU441" s="198"/>
    </row>
    <row r="442" spans="1:73" ht="15.75" customHeight="1" x14ac:dyDescent="0.25">
      <c r="A442" s="234"/>
      <c r="B442" s="235"/>
      <c r="C442" s="235"/>
      <c r="D442" s="235"/>
      <c r="E442" s="235"/>
      <c r="F442" s="235"/>
      <c r="G442" s="235"/>
      <c r="H442" s="235"/>
      <c r="I442" s="235"/>
      <c r="J442" s="235"/>
      <c r="K442" s="235"/>
      <c r="L442" s="236"/>
      <c r="M442" s="235"/>
      <c r="N442" s="235"/>
      <c r="O442" s="235"/>
      <c r="P442" s="235"/>
      <c r="Q442" s="235"/>
      <c r="R442" s="235"/>
      <c r="S442" s="235"/>
      <c r="T442" s="235"/>
      <c r="U442" s="235"/>
      <c r="V442" s="236"/>
      <c r="W442" s="235"/>
      <c r="X442" s="235"/>
      <c r="Y442" s="235"/>
      <c r="Z442" s="235"/>
      <c r="AA442" s="235"/>
      <c r="AB442" s="235"/>
      <c r="AC442" s="235"/>
      <c r="AD442" s="235"/>
      <c r="AE442" s="235"/>
      <c r="AF442" s="235"/>
      <c r="AG442" s="235"/>
      <c r="AH442" s="235"/>
      <c r="AI442" s="235"/>
      <c r="AJ442" s="235"/>
      <c r="AK442" s="235"/>
      <c r="AL442" s="235"/>
      <c r="AM442" s="235"/>
      <c r="AN442" s="235"/>
      <c r="AO442" s="205"/>
      <c r="AP442" s="198"/>
      <c r="AQ442" s="233"/>
      <c r="AR442" s="244"/>
      <c r="AS442" s="198"/>
      <c r="AT442" s="198"/>
      <c r="AU442" s="198"/>
      <c r="AV442" s="198"/>
      <c r="AW442" s="198"/>
      <c r="AX442" s="198"/>
      <c r="AY442" s="198"/>
      <c r="AZ442" s="198"/>
      <c r="BA442" s="198"/>
      <c r="BB442" s="198"/>
      <c r="BC442" s="198"/>
      <c r="BD442" s="198"/>
      <c r="BE442" s="198"/>
      <c r="BF442" s="198"/>
      <c r="BG442" s="198"/>
      <c r="BH442" s="198"/>
      <c r="BI442" s="198"/>
      <c r="BJ442" s="198"/>
      <c r="BK442" s="198"/>
      <c r="BL442" s="198"/>
      <c r="BM442" s="198"/>
      <c r="BN442" s="198"/>
      <c r="BO442" s="198"/>
      <c r="BP442" s="198"/>
      <c r="BQ442" s="198"/>
      <c r="BR442" s="198"/>
      <c r="BS442" s="198"/>
      <c r="BT442" s="198"/>
      <c r="BU442" s="198"/>
    </row>
    <row r="443" spans="1:73" ht="15.75" customHeight="1" x14ac:dyDescent="0.25">
      <c r="A443" s="234"/>
      <c r="B443" s="235"/>
      <c r="C443" s="235"/>
      <c r="D443" s="235"/>
      <c r="E443" s="235"/>
      <c r="F443" s="235"/>
      <c r="G443" s="235"/>
      <c r="H443" s="235"/>
      <c r="I443" s="235"/>
      <c r="J443" s="235"/>
      <c r="K443" s="235"/>
      <c r="L443" s="236"/>
      <c r="M443" s="235"/>
      <c r="N443" s="235"/>
      <c r="O443" s="235"/>
      <c r="P443" s="235"/>
      <c r="Q443" s="235"/>
      <c r="R443" s="235"/>
      <c r="S443" s="235"/>
      <c r="T443" s="235"/>
      <c r="U443" s="235"/>
      <c r="V443" s="236"/>
      <c r="W443" s="235"/>
      <c r="X443" s="235"/>
      <c r="Y443" s="235"/>
      <c r="Z443" s="235"/>
      <c r="AA443" s="235"/>
      <c r="AB443" s="235"/>
      <c r="AC443" s="235"/>
      <c r="AD443" s="235"/>
      <c r="AE443" s="235"/>
      <c r="AF443" s="235"/>
      <c r="AG443" s="235"/>
      <c r="AH443" s="235"/>
      <c r="AI443" s="235"/>
      <c r="AJ443" s="235"/>
      <c r="AK443" s="235"/>
      <c r="AL443" s="235"/>
      <c r="AM443" s="235"/>
      <c r="AN443" s="235"/>
      <c r="AO443" s="205"/>
      <c r="AP443" s="198"/>
      <c r="AQ443" s="233"/>
      <c r="AR443" s="244"/>
      <c r="AS443" s="198"/>
      <c r="AT443" s="198"/>
      <c r="AU443" s="198"/>
      <c r="AV443" s="198"/>
      <c r="AW443" s="198"/>
      <c r="AX443" s="198"/>
      <c r="AY443" s="198"/>
      <c r="AZ443" s="198"/>
      <c r="BA443" s="198"/>
      <c r="BB443" s="198"/>
      <c r="BC443" s="198"/>
      <c r="BD443" s="198"/>
      <c r="BE443" s="198"/>
      <c r="BF443" s="198"/>
      <c r="BG443" s="198"/>
      <c r="BH443" s="198"/>
      <c r="BI443" s="198"/>
      <c r="BJ443" s="198"/>
      <c r="BK443" s="198"/>
      <c r="BL443" s="198"/>
      <c r="BM443" s="198"/>
      <c r="BN443" s="198"/>
      <c r="BO443" s="198"/>
      <c r="BP443" s="198"/>
      <c r="BQ443" s="198"/>
      <c r="BR443" s="198"/>
      <c r="BS443" s="198"/>
      <c r="BT443" s="198"/>
      <c r="BU443" s="198"/>
    </row>
    <row r="444" spans="1:73" ht="15.75" customHeight="1" x14ac:dyDescent="0.25">
      <c r="A444" s="234"/>
      <c r="B444" s="235"/>
      <c r="C444" s="235"/>
      <c r="D444" s="235"/>
      <c r="E444" s="235"/>
      <c r="F444" s="235"/>
      <c r="G444" s="235"/>
      <c r="H444" s="235"/>
      <c r="I444" s="235"/>
      <c r="J444" s="235"/>
      <c r="K444" s="235"/>
      <c r="L444" s="236"/>
      <c r="M444" s="235"/>
      <c r="N444" s="235"/>
      <c r="O444" s="235"/>
      <c r="P444" s="235"/>
      <c r="Q444" s="235"/>
      <c r="R444" s="235"/>
      <c r="S444" s="235"/>
      <c r="T444" s="235"/>
      <c r="U444" s="235"/>
      <c r="V444" s="236"/>
      <c r="W444" s="235"/>
      <c r="X444" s="235"/>
      <c r="Y444" s="235"/>
      <c r="Z444" s="235"/>
      <c r="AA444" s="235"/>
      <c r="AB444" s="235"/>
      <c r="AC444" s="235"/>
      <c r="AD444" s="235"/>
      <c r="AE444" s="235"/>
      <c r="AF444" s="235"/>
      <c r="AG444" s="235"/>
      <c r="AH444" s="235"/>
      <c r="AI444" s="235"/>
      <c r="AJ444" s="235"/>
      <c r="AK444" s="235"/>
      <c r="AL444" s="235"/>
      <c r="AM444" s="235"/>
      <c r="AN444" s="235"/>
      <c r="AO444" s="205"/>
      <c r="AP444" s="198"/>
      <c r="AQ444" s="233"/>
      <c r="AR444" s="244"/>
      <c r="AS444" s="198"/>
      <c r="AT444" s="198"/>
      <c r="AU444" s="198"/>
      <c r="AV444" s="198"/>
      <c r="AW444" s="198"/>
      <c r="AX444" s="198"/>
      <c r="AY444" s="198"/>
      <c r="AZ444" s="198"/>
      <c r="BA444" s="198"/>
      <c r="BB444" s="198"/>
      <c r="BC444" s="198"/>
      <c r="BD444" s="198"/>
      <c r="BE444" s="198"/>
      <c r="BF444" s="198"/>
      <c r="BG444" s="198"/>
      <c r="BH444" s="198"/>
      <c r="BI444" s="198"/>
      <c r="BJ444" s="198"/>
      <c r="BK444" s="198"/>
      <c r="BL444" s="198"/>
      <c r="BM444" s="198"/>
      <c r="BN444" s="198"/>
      <c r="BO444" s="198"/>
      <c r="BP444" s="198"/>
      <c r="BQ444" s="198"/>
      <c r="BR444" s="198"/>
      <c r="BS444" s="198"/>
      <c r="BT444" s="198"/>
      <c r="BU444" s="198"/>
    </row>
    <row r="445" spans="1:73" ht="15.75" customHeight="1" x14ac:dyDescent="0.25">
      <c r="A445" s="234"/>
      <c r="B445" s="235"/>
      <c r="C445" s="235"/>
      <c r="D445" s="235"/>
      <c r="E445" s="235"/>
      <c r="F445" s="235"/>
      <c r="G445" s="235"/>
      <c r="H445" s="235"/>
      <c r="I445" s="235"/>
      <c r="J445" s="235"/>
      <c r="K445" s="235"/>
      <c r="L445" s="236"/>
      <c r="M445" s="235"/>
      <c r="N445" s="235"/>
      <c r="O445" s="235"/>
      <c r="P445" s="235"/>
      <c r="Q445" s="235"/>
      <c r="R445" s="235"/>
      <c r="S445" s="235"/>
      <c r="T445" s="235"/>
      <c r="U445" s="235"/>
      <c r="V445" s="236"/>
      <c r="W445" s="235"/>
      <c r="X445" s="235"/>
      <c r="Y445" s="235"/>
      <c r="Z445" s="235"/>
      <c r="AA445" s="235"/>
      <c r="AB445" s="235"/>
      <c r="AC445" s="235"/>
      <c r="AD445" s="235"/>
      <c r="AE445" s="235"/>
      <c r="AF445" s="235"/>
      <c r="AG445" s="235"/>
      <c r="AH445" s="235"/>
      <c r="AI445" s="235"/>
      <c r="AJ445" s="235"/>
      <c r="AK445" s="235"/>
      <c r="AL445" s="235"/>
      <c r="AM445" s="235"/>
      <c r="AN445" s="235"/>
      <c r="AO445" s="205"/>
      <c r="AP445" s="198"/>
      <c r="AQ445" s="233"/>
      <c r="AR445" s="244"/>
      <c r="AS445" s="198"/>
      <c r="AT445" s="198"/>
      <c r="AU445" s="198"/>
      <c r="AV445" s="198"/>
      <c r="AW445" s="198"/>
      <c r="AX445" s="198"/>
      <c r="AY445" s="198"/>
      <c r="AZ445" s="198"/>
      <c r="BA445" s="198"/>
      <c r="BB445" s="198"/>
      <c r="BC445" s="198"/>
      <c r="BD445" s="198"/>
      <c r="BE445" s="198"/>
      <c r="BF445" s="198"/>
      <c r="BG445" s="198"/>
      <c r="BH445" s="198"/>
      <c r="BI445" s="198"/>
      <c r="BJ445" s="198"/>
      <c r="BK445" s="198"/>
      <c r="BL445" s="198"/>
      <c r="BM445" s="198"/>
      <c r="BN445" s="198"/>
      <c r="BO445" s="198"/>
      <c r="BP445" s="198"/>
      <c r="BQ445" s="198"/>
      <c r="BR445" s="198"/>
      <c r="BS445" s="198"/>
      <c r="BT445" s="198"/>
      <c r="BU445" s="198"/>
    </row>
    <row r="446" spans="1:73" ht="15.75" customHeight="1" x14ac:dyDescent="0.25">
      <c r="A446" s="234"/>
      <c r="B446" s="235"/>
      <c r="C446" s="235"/>
      <c r="D446" s="235"/>
      <c r="E446" s="235"/>
      <c r="F446" s="235"/>
      <c r="G446" s="235"/>
      <c r="H446" s="235"/>
      <c r="I446" s="235"/>
      <c r="J446" s="235"/>
      <c r="K446" s="235"/>
      <c r="L446" s="236"/>
      <c r="M446" s="235"/>
      <c r="N446" s="235"/>
      <c r="O446" s="235"/>
      <c r="P446" s="235"/>
      <c r="Q446" s="235"/>
      <c r="R446" s="235"/>
      <c r="S446" s="235"/>
      <c r="T446" s="235"/>
      <c r="U446" s="235"/>
      <c r="V446" s="236"/>
      <c r="W446" s="235"/>
      <c r="X446" s="235"/>
      <c r="Y446" s="235"/>
      <c r="Z446" s="235"/>
      <c r="AA446" s="235"/>
      <c r="AB446" s="235"/>
      <c r="AC446" s="235"/>
      <c r="AD446" s="235"/>
      <c r="AE446" s="235"/>
      <c r="AF446" s="235"/>
      <c r="AG446" s="235"/>
      <c r="AH446" s="235"/>
      <c r="AI446" s="235"/>
      <c r="AJ446" s="235"/>
      <c r="AK446" s="235"/>
      <c r="AL446" s="235"/>
      <c r="AM446" s="235"/>
      <c r="AN446" s="235"/>
      <c r="AO446" s="205"/>
      <c r="AP446" s="198"/>
      <c r="AQ446" s="233"/>
      <c r="AR446" s="244"/>
      <c r="AS446" s="198"/>
      <c r="AT446" s="198"/>
      <c r="AU446" s="198"/>
      <c r="AV446" s="198"/>
      <c r="AW446" s="198"/>
      <c r="AX446" s="198"/>
      <c r="AY446" s="198"/>
      <c r="AZ446" s="198"/>
      <c r="BA446" s="198"/>
      <c r="BB446" s="198"/>
      <c r="BC446" s="198"/>
      <c r="BD446" s="198"/>
      <c r="BE446" s="198"/>
      <c r="BF446" s="198"/>
      <c r="BG446" s="198"/>
      <c r="BH446" s="198"/>
      <c r="BI446" s="198"/>
      <c r="BJ446" s="198"/>
      <c r="BK446" s="198"/>
      <c r="BL446" s="198"/>
      <c r="BM446" s="198"/>
      <c r="BN446" s="198"/>
      <c r="BO446" s="198"/>
      <c r="BP446" s="198"/>
      <c r="BQ446" s="198"/>
      <c r="BR446" s="198"/>
      <c r="BS446" s="198"/>
      <c r="BT446" s="198"/>
      <c r="BU446" s="198"/>
    </row>
    <row r="447" spans="1:73" ht="15.75" customHeight="1" x14ac:dyDescent="0.25">
      <c r="A447" s="234"/>
      <c r="B447" s="235"/>
      <c r="C447" s="235"/>
      <c r="D447" s="235"/>
      <c r="E447" s="235"/>
      <c r="F447" s="235"/>
      <c r="G447" s="235"/>
      <c r="H447" s="235"/>
      <c r="I447" s="235"/>
      <c r="J447" s="235"/>
      <c r="K447" s="235"/>
      <c r="L447" s="236"/>
      <c r="M447" s="235"/>
      <c r="N447" s="235"/>
      <c r="O447" s="235"/>
      <c r="P447" s="235"/>
      <c r="Q447" s="235"/>
      <c r="R447" s="235"/>
      <c r="S447" s="235"/>
      <c r="T447" s="235"/>
      <c r="U447" s="235"/>
      <c r="V447" s="236"/>
      <c r="W447" s="235"/>
      <c r="X447" s="235"/>
      <c r="Y447" s="235"/>
      <c r="Z447" s="235"/>
      <c r="AA447" s="235"/>
      <c r="AB447" s="235"/>
      <c r="AC447" s="235"/>
      <c r="AD447" s="235"/>
      <c r="AE447" s="235"/>
      <c r="AF447" s="235"/>
      <c r="AG447" s="235"/>
      <c r="AH447" s="235"/>
      <c r="AI447" s="235"/>
      <c r="AJ447" s="235"/>
      <c r="AK447" s="235"/>
      <c r="AL447" s="235"/>
      <c r="AM447" s="235"/>
      <c r="AN447" s="235"/>
      <c r="AO447" s="205"/>
      <c r="AP447" s="198"/>
      <c r="AQ447" s="233"/>
      <c r="AR447" s="244"/>
      <c r="AS447" s="198"/>
      <c r="AT447" s="198"/>
      <c r="AU447" s="198"/>
      <c r="AV447" s="198"/>
      <c r="AW447" s="198"/>
      <c r="AX447" s="198"/>
      <c r="AY447" s="198"/>
      <c r="AZ447" s="198"/>
      <c r="BA447" s="198"/>
      <c r="BB447" s="198"/>
      <c r="BC447" s="198"/>
      <c r="BD447" s="198"/>
      <c r="BE447" s="198"/>
      <c r="BF447" s="198"/>
      <c r="BG447" s="198"/>
      <c r="BH447" s="198"/>
      <c r="BI447" s="198"/>
      <c r="BJ447" s="198"/>
      <c r="BK447" s="198"/>
      <c r="BL447" s="198"/>
      <c r="BM447" s="198"/>
      <c r="BN447" s="198"/>
      <c r="BO447" s="198"/>
      <c r="BP447" s="198"/>
      <c r="BQ447" s="198"/>
      <c r="BR447" s="198"/>
      <c r="BS447" s="198"/>
      <c r="BT447" s="198"/>
      <c r="BU447" s="198"/>
    </row>
    <row r="448" spans="1:73" ht="15.75" customHeight="1" x14ac:dyDescent="0.25">
      <c r="A448" s="234"/>
      <c r="B448" s="235"/>
      <c r="C448" s="235"/>
      <c r="D448" s="235"/>
      <c r="E448" s="235"/>
      <c r="F448" s="235"/>
      <c r="G448" s="235"/>
      <c r="H448" s="235"/>
      <c r="I448" s="235"/>
      <c r="J448" s="235"/>
      <c r="K448" s="235"/>
      <c r="L448" s="236"/>
      <c r="M448" s="235"/>
      <c r="N448" s="235"/>
      <c r="O448" s="235"/>
      <c r="P448" s="235"/>
      <c r="Q448" s="235"/>
      <c r="R448" s="235"/>
      <c r="S448" s="235"/>
      <c r="T448" s="235"/>
      <c r="U448" s="235"/>
      <c r="V448" s="236"/>
      <c r="W448" s="235"/>
      <c r="X448" s="235"/>
      <c r="Y448" s="235"/>
      <c r="Z448" s="235"/>
      <c r="AA448" s="235"/>
      <c r="AB448" s="235"/>
      <c r="AC448" s="235"/>
      <c r="AD448" s="235"/>
      <c r="AE448" s="235"/>
      <c r="AF448" s="235"/>
      <c r="AG448" s="235"/>
      <c r="AH448" s="235"/>
      <c r="AI448" s="235"/>
      <c r="AJ448" s="235"/>
      <c r="AK448" s="235"/>
      <c r="AL448" s="235"/>
      <c r="AM448" s="235"/>
      <c r="AN448" s="235"/>
      <c r="AO448" s="205"/>
      <c r="AP448" s="198"/>
      <c r="AQ448" s="233"/>
      <c r="AR448" s="244"/>
      <c r="AS448" s="198"/>
      <c r="AT448" s="198"/>
      <c r="AU448" s="198"/>
      <c r="AV448" s="198"/>
      <c r="AW448" s="198"/>
      <c r="AX448" s="198"/>
      <c r="AY448" s="198"/>
      <c r="AZ448" s="198"/>
      <c r="BA448" s="198"/>
      <c r="BB448" s="198"/>
      <c r="BC448" s="198"/>
      <c r="BD448" s="198"/>
      <c r="BE448" s="198"/>
      <c r="BF448" s="198"/>
      <c r="BG448" s="198"/>
      <c r="BH448" s="198"/>
      <c r="BI448" s="198"/>
      <c r="BJ448" s="198"/>
      <c r="BK448" s="198"/>
      <c r="BL448" s="198"/>
      <c r="BM448" s="198"/>
      <c r="BN448" s="198"/>
      <c r="BO448" s="198"/>
      <c r="BP448" s="198"/>
      <c r="BQ448" s="198"/>
      <c r="BR448" s="198"/>
      <c r="BS448" s="198"/>
      <c r="BT448" s="198"/>
      <c r="BU448" s="198"/>
    </row>
    <row r="449" spans="1:73" ht="15.75" customHeight="1" x14ac:dyDescent="0.25">
      <c r="A449" s="234"/>
      <c r="B449" s="235"/>
      <c r="C449" s="235"/>
      <c r="D449" s="235"/>
      <c r="E449" s="235"/>
      <c r="F449" s="235"/>
      <c r="G449" s="235"/>
      <c r="H449" s="235"/>
      <c r="I449" s="235"/>
      <c r="J449" s="235"/>
      <c r="K449" s="235"/>
      <c r="L449" s="236"/>
      <c r="M449" s="235"/>
      <c r="N449" s="235"/>
      <c r="O449" s="235"/>
      <c r="P449" s="235"/>
      <c r="Q449" s="235"/>
      <c r="R449" s="235"/>
      <c r="S449" s="235"/>
      <c r="T449" s="235"/>
      <c r="U449" s="235"/>
      <c r="V449" s="236"/>
      <c r="W449" s="235"/>
      <c r="X449" s="235"/>
      <c r="Y449" s="235"/>
      <c r="Z449" s="235"/>
      <c r="AA449" s="235"/>
      <c r="AB449" s="235"/>
      <c r="AC449" s="235"/>
      <c r="AD449" s="235"/>
      <c r="AE449" s="235"/>
      <c r="AF449" s="235"/>
      <c r="AG449" s="235"/>
      <c r="AH449" s="235"/>
      <c r="AI449" s="235"/>
      <c r="AJ449" s="235"/>
      <c r="AK449" s="235"/>
      <c r="AL449" s="235"/>
      <c r="AM449" s="235"/>
      <c r="AN449" s="235"/>
      <c r="AO449" s="205"/>
      <c r="AP449" s="198"/>
      <c r="AQ449" s="233"/>
      <c r="AR449" s="244"/>
      <c r="AS449" s="198"/>
      <c r="AT449" s="198"/>
      <c r="AU449" s="198"/>
      <c r="AV449" s="198"/>
      <c r="AW449" s="198"/>
      <c r="AX449" s="198"/>
      <c r="AY449" s="198"/>
      <c r="AZ449" s="198"/>
      <c r="BA449" s="198"/>
      <c r="BB449" s="198"/>
      <c r="BC449" s="198"/>
      <c r="BD449" s="198"/>
      <c r="BE449" s="198"/>
      <c r="BF449" s="198"/>
      <c r="BG449" s="198"/>
      <c r="BH449" s="198"/>
      <c r="BI449" s="198"/>
      <c r="BJ449" s="198"/>
      <c r="BK449" s="198"/>
      <c r="BL449" s="198"/>
      <c r="BM449" s="198"/>
      <c r="BN449" s="198"/>
      <c r="BO449" s="198"/>
      <c r="BP449" s="198"/>
      <c r="BQ449" s="198"/>
      <c r="BR449" s="198"/>
      <c r="BS449" s="198"/>
      <c r="BT449" s="198"/>
      <c r="BU449" s="198"/>
    </row>
    <row r="450" spans="1:73" ht="15.75" customHeight="1" x14ac:dyDescent="0.25">
      <c r="A450" s="234"/>
      <c r="B450" s="235"/>
      <c r="C450" s="235"/>
      <c r="D450" s="235"/>
      <c r="E450" s="235"/>
      <c r="F450" s="235"/>
      <c r="G450" s="235"/>
      <c r="H450" s="235"/>
      <c r="I450" s="235"/>
      <c r="J450" s="235"/>
      <c r="K450" s="235"/>
      <c r="L450" s="236"/>
      <c r="M450" s="235"/>
      <c r="N450" s="235"/>
      <c r="O450" s="235"/>
      <c r="P450" s="235"/>
      <c r="Q450" s="235"/>
      <c r="R450" s="235"/>
      <c r="S450" s="235"/>
      <c r="T450" s="235"/>
      <c r="U450" s="235"/>
      <c r="V450" s="236"/>
      <c r="W450" s="235"/>
      <c r="X450" s="235"/>
      <c r="Y450" s="235"/>
      <c r="Z450" s="235"/>
      <c r="AA450" s="235"/>
      <c r="AB450" s="235"/>
      <c r="AC450" s="235"/>
      <c r="AD450" s="235"/>
      <c r="AE450" s="235"/>
      <c r="AF450" s="235"/>
      <c r="AG450" s="235"/>
      <c r="AH450" s="235"/>
      <c r="AI450" s="235"/>
      <c r="AJ450" s="235"/>
      <c r="AK450" s="235"/>
      <c r="AL450" s="235"/>
      <c r="AM450" s="235"/>
      <c r="AN450" s="235"/>
      <c r="AO450" s="205"/>
      <c r="AP450" s="198"/>
      <c r="AQ450" s="233"/>
      <c r="AR450" s="244"/>
      <c r="AS450" s="198"/>
      <c r="AT450" s="198"/>
      <c r="AU450" s="198"/>
      <c r="AV450" s="198"/>
      <c r="AW450" s="198"/>
      <c r="AX450" s="198"/>
      <c r="AY450" s="198"/>
      <c r="AZ450" s="198"/>
      <c r="BA450" s="198"/>
      <c r="BB450" s="198"/>
      <c r="BC450" s="198"/>
      <c r="BD450" s="198"/>
      <c r="BE450" s="198"/>
      <c r="BF450" s="198"/>
      <c r="BG450" s="198"/>
      <c r="BH450" s="198"/>
      <c r="BI450" s="198"/>
      <c r="BJ450" s="198"/>
      <c r="BK450" s="198"/>
      <c r="BL450" s="198"/>
      <c r="BM450" s="198"/>
      <c r="BN450" s="198"/>
      <c r="BO450" s="198"/>
      <c r="BP450" s="198"/>
      <c r="BQ450" s="198"/>
      <c r="BR450" s="198"/>
      <c r="BS450" s="198"/>
      <c r="BT450" s="198"/>
      <c r="BU450" s="198"/>
    </row>
    <row r="451" spans="1:73" ht="15.75" customHeight="1" x14ac:dyDescent="0.25">
      <c r="A451" s="234"/>
      <c r="B451" s="235"/>
      <c r="C451" s="235"/>
      <c r="D451" s="235"/>
      <c r="E451" s="235"/>
      <c r="F451" s="235"/>
      <c r="G451" s="235"/>
      <c r="H451" s="235"/>
      <c r="I451" s="235"/>
      <c r="J451" s="235"/>
      <c r="K451" s="235"/>
      <c r="L451" s="236"/>
      <c r="M451" s="235"/>
      <c r="N451" s="235"/>
      <c r="O451" s="235"/>
      <c r="P451" s="235"/>
      <c r="Q451" s="235"/>
      <c r="R451" s="235"/>
      <c r="S451" s="235"/>
      <c r="T451" s="235"/>
      <c r="U451" s="235"/>
      <c r="V451" s="236"/>
      <c r="W451" s="235"/>
      <c r="X451" s="235"/>
      <c r="Y451" s="235"/>
      <c r="Z451" s="235"/>
      <c r="AA451" s="235"/>
      <c r="AB451" s="235"/>
      <c r="AC451" s="235"/>
      <c r="AD451" s="235"/>
      <c r="AE451" s="235"/>
      <c r="AF451" s="235"/>
      <c r="AG451" s="235"/>
      <c r="AH451" s="235"/>
      <c r="AI451" s="235"/>
      <c r="AJ451" s="235"/>
      <c r="AK451" s="235"/>
      <c r="AL451" s="235"/>
      <c r="AM451" s="235"/>
      <c r="AN451" s="235"/>
      <c r="AO451" s="205"/>
      <c r="AP451" s="198"/>
      <c r="AQ451" s="233"/>
      <c r="AR451" s="244"/>
      <c r="AS451" s="198"/>
      <c r="AT451" s="198"/>
      <c r="AU451" s="198"/>
      <c r="AV451" s="198"/>
      <c r="AW451" s="198"/>
      <c r="AX451" s="198"/>
      <c r="AY451" s="198"/>
      <c r="AZ451" s="198"/>
      <c r="BA451" s="198"/>
      <c r="BB451" s="198"/>
      <c r="BC451" s="198"/>
      <c r="BD451" s="198"/>
      <c r="BE451" s="198"/>
      <c r="BF451" s="198"/>
      <c r="BG451" s="198"/>
      <c r="BH451" s="198"/>
      <c r="BI451" s="198"/>
      <c r="BJ451" s="198"/>
      <c r="BK451" s="198"/>
      <c r="BL451" s="198"/>
      <c r="BM451" s="198"/>
      <c r="BN451" s="198"/>
      <c r="BO451" s="198"/>
      <c r="BP451" s="198"/>
      <c r="BQ451" s="198"/>
      <c r="BR451" s="198"/>
      <c r="BS451" s="198"/>
      <c r="BT451" s="198"/>
      <c r="BU451" s="198"/>
    </row>
    <row r="452" spans="1:73" ht="15.75" customHeight="1" x14ac:dyDescent="0.25">
      <c r="A452" s="234"/>
      <c r="B452" s="235"/>
      <c r="C452" s="235"/>
      <c r="D452" s="235"/>
      <c r="E452" s="235"/>
      <c r="F452" s="235"/>
      <c r="G452" s="235"/>
      <c r="H452" s="235"/>
      <c r="I452" s="235"/>
      <c r="J452" s="235"/>
      <c r="K452" s="235"/>
      <c r="L452" s="236"/>
      <c r="M452" s="235"/>
      <c r="N452" s="235"/>
      <c r="O452" s="235"/>
      <c r="P452" s="235"/>
      <c r="Q452" s="235"/>
      <c r="R452" s="235"/>
      <c r="S452" s="235"/>
      <c r="T452" s="235"/>
      <c r="U452" s="235"/>
      <c r="V452" s="236"/>
      <c r="W452" s="235"/>
      <c r="X452" s="235"/>
      <c r="Y452" s="235"/>
      <c r="Z452" s="235"/>
      <c r="AA452" s="235"/>
      <c r="AB452" s="235"/>
      <c r="AC452" s="235"/>
      <c r="AD452" s="235"/>
      <c r="AE452" s="235"/>
      <c r="AF452" s="235"/>
      <c r="AG452" s="235"/>
      <c r="AH452" s="235"/>
      <c r="AI452" s="235"/>
      <c r="AJ452" s="235"/>
      <c r="AK452" s="235"/>
      <c r="AL452" s="235"/>
      <c r="AM452" s="235"/>
      <c r="AN452" s="235"/>
      <c r="AO452" s="205"/>
      <c r="AP452" s="198"/>
      <c r="AQ452" s="233"/>
      <c r="AR452" s="244"/>
      <c r="AS452" s="198"/>
      <c r="AT452" s="198"/>
      <c r="AU452" s="198"/>
      <c r="AV452" s="198"/>
      <c r="AW452" s="198"/>
      <c r="AX452" s="198"/>
      <c r="AY452" s="198"/>
      <c r="AZ452" s="198"/>
      <c r="BA452" s="198"/>
      <c r="BB452" s="198"/>
      <c r="BC452" s="198"/>
      <c r="BD452" s="198"/>
      <c r="BE452" s="198"/>
      <c r="BF452" s="198"/>
      <c r="BG452" s="198"/>
      <c r="BH452" s="198"/>
      <c r="BI452" s="198"/>
      <c r="BJ452" s="198"/>
      <c r="BK452" s="198"/>
      <c r="BL452" s="198"/>
      <c r="BM452" s="198"/>
      <c r="BN452" s="198"/>
      <c r="BO452" s="198"/>
      <c r="BP452" s="198"/>
      <c r="BQ452" s="198"/>
      <c r="BR452" s="198"/>
      <c r="BS452" s="198"/>
      <c r="BT452" s="198"/>
      <c r="BU452" s="198"/>
    </row>
    <row r="453" spans="1:73" ht="15.75" customHeight="1" x14ac:dyDescent="0.25">
      <c r="A453" s="234"/>
      <c r="B453" s="235"/>
      <c r="C453" s="235"/>
      <c r="D453" s="235"/>
      <c r="E453" s="235"/>
      <c r="F453" s="235"/>
      <c r="G453" s="235"/>
      <c r="H453" s="235"/>
      <c r="I453" s="235"/>
      <c r="J453" s="235"/>
      <c r="K453" s="235"/>
      <c r="L453" s="236"/>
      <c r="M453" s="235"/>
      <c r="N453" s="235"/>
      <c r="O453" s="235"/>
      <c r="P453" s="235"/>
      <c r="Q453" s="235"/>
      <c r="R453" s="235"/>
      <c r="S453" s="235"/>
      <c r="T453" s="235"/>
      <c r="U453" s="235"/>
      <c r="V453" s="236"/>
      <c r="W453" s="235"/>
      <c r="X453" s="235"/>
      <c r="Y453" s="235"/>
      <c r="Z453" s="235"/>
      <c r="AA453" s="235"/>
      <c r="AB453" s="235"/>
      <c r="AC453" s="235"/>
      <c r="AD453" s="235"/>
      <c r="AE453" s="235"/>
      <c r="AF453" s="235"/>
      <c r="AG453" s="235"/>
      <c r="AH453" s="235"/>
      <c r="AI453" s="235"/>
      <c r="AJ453" s="235"/>
      <c r="AK453" s="235"/>
      <c r="AL453" s="235"/>
      <c r="AM453" s="235"/>
      <c r="AN453" s="235"/>
      <c r="AO453" s="205"/>
      <c r="AP453" s="198"/>
      <c r="AQ453" s="233"/>
      <c r="AR453" s="244"/>
      <c r="AS453" s="198"/>
      <c r="AT453" s="198"/>
      <c r="AU453" s="198"/>
      <c r="AV453" s="198"/>
      <c r="AW453" s="198"/>
      <c r="AX453" s="198"/>
      <c r="AY453" s="198"/>
      <c r="AZ453" s="198"/>
      <c r="BA453" s="198"/>
      <c r="BB453" s="198"/>
      <c r="BC453" s="198"/>
      <c r="BD453" s="198"/>
      <c r="BE453" s="198"/>
      <c r="BF453" s="198"/>
      <c r="BG453" s="198"/>
      <c r="BH453" s="198"/>
      <c r="BI453" s="198"/>
      <c r="BJ453" s="198"/>
      <c r="BK453" s="198"/>
      <c r="BL453" s="198"/>
      <c r="BM453" s="198"/>
      <c r="BN453" s="198"/>
      <c r="BO453" s="198"/>
      <c r="BP453" s="198"/>
      <c r="BQ453" s="198"/>
      <c r="BR453" s="198"/>
      <c r="BS453" s="198"/>
      <c r="BT453" s="198"/>
      <c r="BU453" s="198"/>
    </row>
    <row r="454" spans="1:73" ht="15.75" customHeight="1" x14ac:dyDescent="0.25">
      <c r="A454" s="234"/>
      <c r="B454" s="235"/>
      <c r="C454" s="235"/>
      <c r="D454" s="235"/>
      <c r="E454" s="235"/>
      <c r="F454" s="235"/>
      <c r="G454" s="235"/>
      <c r="H454" s="235"/>
      <c r="I454" s="235"/>
      <c r="J454" s="235"/>
      <c r="K454" s="235"/>
      <c r="L454" s="236"/>
      <c r="M454" s="235"/>
      <c r="N454" s="235"/>
      <c r="O454" s="235"/>
      <c r="P454" s="235"/>
      <c r="Q454" s="235"/>
      <c r="R454" s="235"/>
      <c r="S454" s="235"/>
      <c r="T454" s="235"/>
      <c r="U454" s="235"/>
      <c r="V454" s="236"/>
      <c r="W454" s="235"/>
      <c r="X454" s="235"/>
      <c r="Y454" s="235"/>
      <c r="Z454" s="235"/>
      <c r="AA454" s="235"/>
      <c r="AB454" s="235"/>
      <c r="AC454" s="235"/>
      <c r="AD454" s="235"/>
      <c r="AE454" s="235"/>
      <c r="AF454" s="235"/>
      <c r="AG454" s="235"/>
      <c r="AH454" s="235"/>
      <c r="AI454" s="235"/>
      <c r="AJ454" s="235"/>
      <c r="AK454" s="235"/>
      <c r="AL454" s="235"/>
      <c r="AM454" s="235"/>
      <c r="AN454" s="235"/>
      <c r="AO454" s="205"/>
      <c r="AP454" s="198"/>
      <c r="AQ454" s="233"/>
      <c r="AR454" s="244"/>
      <c r="AS454" s="198"/>
      <c r="AT454" s="198"/>
      <c r="AU454" s="198"/>
      <c r="AV454" s="198"/>
      <c r="AW454" s="198"/>
      <c r="AX454" s="198"/>
      <c r="AY454" s="198"/>
      <c r="AZ454" s="198"/>
      <c r="BA454" s="198"/>
      <c r="BB454" s="198"/>
      <c r="BC454" s="198"/>
      <c r="BD454" s="198"/>
      <c r="BE454" s="198"/>
      <c r="BF454" s="198"/>
      <c r="BG454" s="198"/>
      <c r="BH454" s="198"/>
      <c r="BI454" s="198"/>
      <c r="BJ454" s="198"/>
      <c r="BK454" s="198"/>
      <c r="BL454" s="198"/>
      <c r="BM454" s="198"/>
      <c r="BN454" s="198"/>
      <c r="BO454" s="198"/>
      <c r="BP454" s="198"/>
      <c r="BQ454" s="198"/>
      <c r="BR454" s="198"/>
      <c r="BS454" s="198"/>
      <c r="BT454" s="198"/>
      <c r="BU454" s="198"/>
    </row>
    <row r="455" spans="1:73" ht="15.75" customHeight="1" x14ac:dyDescent="0.25">
      <c r="A455" s="234"/>
      <c r="B455" s="235"/>
      <c r="C455" s="235"/>
      <c r="D455" s="235"/>
      <c r="E455" s="235"/>
      <c r="F455" s="235"/>
      <c r="G455" s="235"/>
      <c r="H455" s="235"/>
      <c r="I455" s="235"/>
      <c r="J455" s="235"/>
      <c r="K455" s="235"/>
      <c r="L455" s="236"/>
      <c r="M455" s="235"/>
      <c r="N455" s="235"/>
      <c r="O455" s="235"/>
      <c r="P455" s="235"/>
      <c r="Q455" s="235"/>
      <c r="R455" s="235"/>
      <c r="S455" s="235"/>
      <c r="T455" s="235"/>
      <c r="U455" s="235"/>
      <c r="V455" s="236"/>
      <c r="W455" s="235"/>
      <c r="X455" s="235"/>
      <c r="Y455" s="235"/>
      <c r="Z455" s="235"/>
      <c r="AA455" s="235"/>
      <c r="AB455" s="235"/>
      <c r="AC455" s="235"/>
      <c r="AD455" s="235"/>
      <c r="AE455" s="235"/>
      <c r="AF455" s="235"/>
      <c r="AG455" s="235"/>
      <c r="AH455" s="235"/>
      <c r="AI455" s="235"/>
      <c r="AJ455" s="235"/>
      <c r="AK455" s="235"/>
      <c r="AL455" s="235"/>
      <c r="AM455" s="235"/>
      <c r="AN455" s="235"/>
      <c r="AO455" s="205"/>
      <c r="AP455" s="198"/>
      <c r="AQ455" s="233"/>
      <c r="AR455" s="244"/>
      <c r="AS455" s="198"/>
      <c r="AT455" s="198"/>
      <c r="AU455" s="198"/>
      <c r="AV455" s="198"/>
      <c r="AW455" s="198"/>
      <c r="AX455" s="198"/>
      <c r="AY455" s="198"/>
      <c r="AZ455" s="198"/>
      <c r="BA455" s="198"/>
      <c r="BB455" s="198"/>
      <c r="BC455" s="198"/>
      <c r="BD455" s="198"/>
      <c r="BE455" s="198"/>
      <c r="BF455" s="198"/>
      <c r="BG455" s="198"/>
      <c r="BH455" s="198"/>
      <c r="BI455" s="198"/>
      <c r="BJ455" s="198"/>
      <c r="BK455" s="198"/>
      <c r="BL455" s="198"/>
      <c r="BM455" s="198"/>
      <c r="BN455" s="198"/>
      <c r="BO455" s="198"/>
      <c r="BP455" s="198"/>
      <c r="BQ455" s="198"/>
      <c r="BR455" s="198"/>
      <c r="BS455" s="198"/>
      <c r="BT455" s="198"/>
      <c r="BU455" s="198"/>
    </row>
    <row r="456" spans="1:73" ht="15.75" customHeight="1" x14ac:dyDescent="0.25">
      <c r="A456" s="234"/>
      <c r="B456" s="235"/>
      <c r="C456" s="235"/>
      <c r="D456" s="235"/>
      <c r="E456" s="235"/>
      <c r="F456" s="235"/>
      <c r="G456" s="235"/>
      <c r="H456" s="235"/>
      <c r="I456" s="235"/>
      <c r="J456" s="235"/>
      <c r="K456" s="235"/>
      <c r="L456" s="236"/>
      <c r="M456" s="235"/>
      <c r="N456" s="235"/>
      <c r="O456" s="235"/>
      <c r="P456" s="235"/>
      <c r="Q456" s="235"/>
      <c r="R456" s="235"/>
      <c r="S456" s="235"/>
      <c r="T456" s="235"/>
      <c r="U456" s="235"/>
      <c r="V456" s="236"/>
      <c r="W456" s="235"/>
      <c r="X456" s="235"/>
      <c r="Y456" s="235"/>
      <c r="Z456" s="235"/>
      <c r="AA456" s="235"/>
      <c r="AB456" s="235"/>
      <c r="AC456" s="235"/>
      <c r="AD456" s="235"/>
      <c r="AE456" s="235"/>
      <c r="AF456" s="235"/>
      <c r="AG456" s="235"/>
      <c r="AH456" s="235"/>
      <c r="AI456" s="235"/>
      <c r="AJ456" s="235"/>
      <c r="AK456" s="235"/>
      <c r="AL456" s="235"/>
      <c r="AM456" s="235"/>
      <c r="AN456" s="235"/>
      <c r="AO456" s="205"/>
      <c r="AP456" s="198"/>
      <c r="AQ456" s="233"/>
      <c r="AR456" s="244"/>
      <c r="AS456" s="198"/>
      <c r="AT456" s="198"/>
      <c r="AU456" s="198"/>
      <c r="AV456" s="198"/>
      <c r="AW456" s="198"/>
      <c r="AX456" s="198"/>
      <c r="AY456" s="198"/>
      <c r="AZ456" s="198"/>
      <c r="BA456" s="198"/>
      <c r="BB456" s="198"/>
      <c r="BC456" s="198"/>
      <c r="BD456" s="198"/>
      <c r="BE456" s="198"/>
      <c r="BF456" s="198"/>
      <c r="BG456" s="198"/>
      <c r="BH456" s="198"/>
      <c r="BI456" s="198"/>
      <c r="BJ456" s="198"/>
      <c r="BK456" s="198"/>
      <c r="BL456" s="198"/>
      <c r="BM456" s="198"/>
      <c r="BN456" s="198"/>
      <c r="BO456" s="198"/>
      <c r="BP456" s="198"/>
      <c r="BQ456" s="198"/>
      <c r="BR456" s="198"/>
      <c r="BS456" s="198"/>
      <c r="BT456" s="198"/>
      <c r="BU456" s="198"/>
    </row>
    <row r="457" spans="1:73" ht="15.75" customHeight="1" x14ac:dyDescent="0.25">
      <c r="A457" s="234"/>
      <c r="B457" s="235"/>
      <c r="C457" s="235"/>
      <c r="D457" s="235"/>
      <c r="E457" s="235"/>
      <c r="F457" s="235"/>
      <c r="G457" s="235"/>
      <c r="H457" s="235"/>
      <c r="I457" s="235"/>
      <c r="J457" s="235"/>
      <c r="K457" s="235"/>
      <c r="L457" s="236"/>
      <c r="M457" s="235"/>
      <c r="N457" s="235"/>
      <c r="O457" s="235"/>
      <c r="P457" s="235"/>
      <c r="Q457" s="235"/>
      <c r="R457" s="235"/>
      <c r="S457" s="235"/>
      <c r="T457" s="235"/>
      <c r="U457" s="235"/>
      <c r="V457" s="236"/>
      <c r="W457" s="235"/>
      <c r="X457" s="235"/>
      <c r="Y457" s="235"/>
      <c r="Z457" s="235"/>
      <c r="AA457" s="235"/>
      <c r="AB457" s="235"/>
      <c r="AC457" s="235"/>
      <c r="AD457" s="235"/>
      <c r="AE457" s="235"/>
      <c r="AF457" s="235"/>
      <c r="AG457" s="235"/>
      <c r="AH457" s="235"/>
      <c r="AI457" s="235"/>
      <c r="AJ457" s="235"/>
      <c r="AK457" s="235"/>
      <c r="AL457" s="235"/>
      <c r="AM457" s="235"/>
      <c r="AN457" s="235"/>
      <c r="AO457" s="205"/>
      <c r="AP457" s="198"/>
      <c r="AQ457" s="233"/>
      <c r="AR457" s="244"/>
      <c r="AS457" s="198"/>
      <c r="AT457" s="198"/>
      <c r="AU457" s="198"/>
      <c r="AV457" s="198"/>
      <c r="AW457" s="198"/>
      <c r="AX457" s="198"/>
      <c r="AY457" s="198"/>
      <c r="AZ457" s="198"/>
      <c r="BA457" s="198"/>
      <c r="BB457" s="198"/>
      <c r="BC457" s="198"/>
      <c r="BD457" s="198"/>
      <c r="BE457" s="198"/>
      <c r="BF457" s="198"/>
      <c r="BG457" s="198"/>
      <c r="BH457" s="198"/>
      <c r="BI457" s="198"/>
      <c r="BJ457" s="198"/>
      <c r="BK457" s="198"/>
      <c r="BL457" s="198"/>
      <c r="BM457" s="198"/>
      <c r="BN457" s="198"/>
      <c r="BO457" s="198"/>
      <c r="BP457" s="198"/>
      <c r="BQ457" s="198"/>
      <c r="BR457" s="198"/>
      <c r="BS457" s="198"/>
      <c r="BT457" s="198"/>
      <c r="BU457" s="198"/>
    </row>
    <row r="458" spans="1:73" ht="15.75" customHeight="1" x14ac:dyDescent="0.25">
      <c r="A458" s="234"/>
      <c r="B458" s="235"/>
      <c r="C458" s="235"/>
      <c r="D458" s="235"/>
      <c r="E458" s="235"/>
      <c r="F458" s="235"/>
      <c r="G458" s="235"/>
      <c r="H458" s="235"/>
      <c r="I458" s="235"/>
      <c r="J458" s="235"/>
      <c r="K458" s="235"/>
      <c r="L458" s="236"/>
      <c r="M458" s="235"/>
      <c r="N458" s="235"/>
      <c r="O458" s="235"/>
      <c r="P458" s="235"/>
      <c r="Q458" s="235"/>
      <c r="R458" s="235"/>
      <c r="S458" s="235"/>
      <c r="T458" s="235"/>
      <c r="U458" s="235"/>
      <c r="V458" s="236"/>
      <c r="W458" s="235"/>
      <c r="X458" s="235"/>
      <c r="Y458" s="235"/>
      <c r="Z458" s="235"/>
      <c r="AA458" s="235"/>
      <c r="AB458" s="235"/>
      <c r="AC458" s="235"/>
      <c r="AD458" s="235"/>
      <c r="AE458" s="235"/>
      <c r="AF458" s="235"/>
      <c r="AG458" s="235"/>
      <c r="AH458" s="235"/>
      <c r="AI458" s="235"/>
      <c r="AJ458" s="235"/>
      <c r="AK458" s="235"/>
      <c r="AL458" s="235"/>
      <c r="AM458" s="235"/>
      <c r="AN458" s="235"/>
      <c r="AO458" s="205"/>
      <c r="AP458" s="198"/>
      <c r="AQ458" s="233"/>
      <c r="AR458" s="244"/>
      <c r="AS458" s="198"/>
      <c r="AT458" s="198"/>
      <c r="AU458" s="198"/>
      <c r="AV458" s="198"/>
      <c r="AW458" s="198"/>
      <c r="AX458" s="198"/>
      <c r="AY458" s="198"/>
      <c r="AZ458" s="198"/>
      <c r="BA458" s="198"/>
      <c r="BB458" s="198"/>
      <c r="BC458" s="198"/>
      <c r="BD458" s="198"/>
      <c r="BE458" s="198"/>
      <c r="BF458" s="198"/>
      <c r="BG458" s="198"/>
      <c r="BH458" s="198"/>
      <c r="BI458" s="198"/>
      <c r="BJ458" s="198"/>
      <c r="BK458" s="198"/>
      <c r="BL458" s="198"/>
      <c r="BM458" s="198"/>
      <c r="BN458" s="198"/>
      <c r="BO458" s="198"/>
      <c r="BP458" s="198"/>
      <c r="BQ458" s="198"/>
      <c r="BR458" s="198"/>
      <c r="BS458" s="198"/>
      <c r="BT458" s="198"/>
      <c r="BU458" s="198"/>
    </row>
    <row r="459" spans="1:73" ht="15.75" customHeight="1" x14ac:dyDescent="0.25">
      <c r="A459" s="234"/>
      <c r="B459" s="235"/>
      <c r="C459" s="235"/>
      <c r="D459" s="235"/>
      <c r="E459" s="235"/>
      <c r="F459" s="235"/>
      <c r="G459" s="235"/>
      <c r="H459" s="235"/>
      <c r="I459" s="235"/>
      <c r="J459" s="235"/>
      <c r="K459" s="235"/>
      <c r="L459" s="236"/>
      <c r="M459" s="235"/>
      <c r="N459" s="235"/>
      <c r="O459" s="235"/>
      <c r="P459" s="235"/>
      <c r="Q459" s="235"/>
      <c r="R459" s="235"/>
      <c r="S459" s="235"/>
      <c r="T459" s="235"/>
      <c r="U459" s="235"/>
      <c r="V459" s="236"/>
      <c r="W459" s="235"/>
      <c r="X459" s="235"/>
      <c r="Y459" s="235"/>
      <c r="Z459" s="235"/>
      <c r="AA459" s="235"/>
      <c r="AB459" s="235"/>
      <c r="AC459" s="235"/>
      <c r="AD459" s="235"/>
      <c r="AE459" s="235"/>
      <c r="AF459" s="235"/>
      <c r="AG459" s="235"/>
      <c r="AH459" s="235"/>
      <c r="AI459" s="235"/>
      <c r="AJ459" s="235"/>
      <c r="AK459" s="235"/>
      <c r="AL459" s="235"/>
      <c r="AM459" s="235"/>
      <c r="AN459" s="235"/>
      <c r="AO459" s="205"/>
      <c r="AP459" s="198"/>
      <c r="AQ459" s="233"/>
      <c r="AR459" s="244"/>
      <c r="AS459" s="198"/>
      <c r="AT459" s="198"/>
      <c r="AU459" s="198"/>
      <c r="AV459" s="198"/>
      <c r="AW459" s="198"/>
      <c r="AX459" s="198"/>
      <c r="AY459" s="198"/>
      <c r="AZ459" s="198"/>
      <c r="BA459" s="198"/>
      <c r="BB459" s="198"/>
      <c r="BC459" s="198"/>
      <c r="BD459" s="198"/>
      <c r="BE459" s="198"/>
      <c r="BF459" s="198"/>
      <c r="BG459" s="198"/>
      <c r="BH459" s="198"/>
      <c r="BI459" s="198"/>
      <c r="BJ459" s="198"/>
      <c r="BK459" s="198"/>
      <c r="BL459" s="198"/>
      <c r="BM459" s="198"/>
      <c r="BN459" s="198"/>
      <c r="BO459" s="198"/>
      <c r="BP459" s="198"/>
      <c r="BQ459" s="198"/>
      <c r="BR459" s="198"/>
      <c r="BS459" s="198"/>
      <c r="BT459" s="198"/>
      <c r="BU459" s="198"/>
    </row>
    <row r="460" spans="1:73" ht="15.75" customHeight="1" x14ac:dyDescent="0.25">
      <c r="A460" s="234"/>
      <c r="B460" s="235"/>
      <c r="C460" s="235"/>
      <c r="D460" s="235"/>
      <c r="E460" s="235"/>
      <c r="F460" s="235"/>
      <c r="G460" s="235"/>
      <c r="H460" s="235"/>
      <c r="I460" s="235"/>
      <c r="J460" s="235"/>
      <c r="K460" s="235"/>
      <c r="L460" s="236"/>
      <c r="M460" s="235"/>
      <c r="N460" s="235"/>
      <c r="O460" s="235"/>
      <c r="P460" s="235"/>
      <c r="Q460" s="235"/>
      <c r="R460" s="235"/>
      <c r="S460" s="235"/>
      <c r="T460" s="235"/>
      <c r="U460" s="235"/>
      <c r="V460" s="236"/>
      <c r="W460" s="235"/>
      <c r="X460" s="235"/>
      <c r="Y460" s="235"/>
      <c r="Z460" s="235"/>
      <c r="AA460" s="235"/>
      <c r="AB460" s="235"/>
      <c r="AC460" s="235"/>
      <c r="AD460" s="235"/>
      <c r="AE460" s="235"/>
      <c r="AF460" s="235"/>
      <c r="AG460" s="235"/>
      <c r="AH460" s="235"/>
      <c r="AI460" s="235"/>
      <c r="AJ460" s="235"/>
      <c r="AK460" s="235"/>
      <c r="AL460" s="235"/>
      <c r="AM460" s="235"/>
      <c r="AN460" s="235"/>
      <c r="AO460" s="205"/>
      <c r="AP460" s="198"/>
      <c r="AQ460" s="233"/>
      <c r="AR460" s="244"/>
      <c r="AS460" s="198"/>
      <c r="AT460" s="198"/>
      <c r="AU460" s="198"/>
      <c r="AV460" s="198"/>
      <c r="AW460" s="198"/>
      <c r="AX460" s="198"/>
      <c r="AY460" s="198"/>
      <c r="AZ460" s="198"/>
      <c r="BA460" s="198"/>
      <c r="BB460" s="198"/>
      <c r="BC460" s="198"/>
      <c r="BD460" s="198"/>
      <c r="BE460" s="198"/>
      <c r="BF460" s="198"/>
      <c r="BG460" s="198"/>
      <c r="BH460" s="198"/>
      <c r="BI460" s="198"/>
      <c r="BJ460" s="198"/>
      <c r="BK460" s="198"/>
      <c r="BL460" s="198"/>
      <c r="BM460" s="198"/>
      <c r="BN460" s="198"/>
      <c r="BO460" s="198"/>
      <c r="BP460" s="198"/>
      <c r="BQ460" s="198"/>
      <c r="BR460" s="198"/>
      <c r="BS460" s="198"/>
      <c r="BT460" s="198"/>
      <c r="BU460" s="198"/>
    </row>
    <row r="461" spans="1:73" ht="15.75" customHeight="1" x14ac:dyDescent="0.25">
      <c r="A461" s="234"/>
      <c r="B461" s="235"/>
      <c r="C461" s="235"/>
      <c r="D461" s="235"/>
      <c r="E461" s="235"/>
      <c r="F461" s="235"/>
      <c r="G461" s="235"/>
      <c r="H461" s="235"/>
      <c r="I461" s="235"/>
      <c r="J461" s="235"/>
      <c r="K461" s="235"/>
      <c r="L461" s="236"/>
      <c r="M461" s="235"/>
      <c r="N461" s="235"/>
      <c r="O461" s="235"/>
      <c r="P461" s="235"/>
      <c r="Q461" s="235"/>
      <c r="R461" s="235"/>
      <c r="S461" s="235"/>
      <c r="T461" s="235"/>
      <c r="U461" s="235"/>
      <c r="V461" s="236"/>
      <c r="W461" s="235"/>
      <c r="X461" s="235"/>
      <c r="Y461" s="235"/>
      <c r="Z461" s="235"/>
      <c r="AA461" s="235"/>
      <c r="AB461" s="235"/>
      <c r="AC461" s="235"/>
      <c r="AD461" s="235"/>
      <c r="AE461" s="235"/>
      <c r="AF461" s="235"/>
      <c r="AG461" s="235"/>
      <c r="AH461" s="235"/>
      <c r="AI461" s="235"/>
      <c r="AJ461" s="235"/>
      <c r="AK461" s="235"/>
      <c r="AL461" s="235"/>
      <c r="AM461" s="235"/>
      <c r="AN461" s="235"/>
      <c r="AO461" s="205"/>
      <c r="AP461" s="198"/>
      <c r="AQ461" s="233"/>
      <c r="AR461" s="244"/>
      <c r="AS461" s="198"/>
      <c r="AT461" s="198"/>
      <c r="AU461" s="198"/>
      <c r="AV461" s="198"/>
      <c r="AW461" s="198"/>
      <c r="AX461" s="198"/>
      <c r="AY461" s="198"/>
      <c r="AZ461" s="198"/>
      <c r="BA461" s="198"/>
      <c r="BB461" s="198"/>
      <c r="BC461" s="198"/>
      <c r="BD461" s="198"/>
      <c r="BE461" s="198"/>
      <c r="BF461" s="198"/>
      <c r="BG461" s="198"/>
      <c r="BH461" s="198"/>
      <c r="BI461" s="198"/>
      <c r="BJ461" s="198"/>
      <c r="BK461" s="198"/>
      <c r="BL461" s="198"/>
      <c r="BM461" s="198"/>
      <c r="BN461" s="198"/>
      <c r="BO461" s="198"/>
      <c r="BP461" s="198"/>
      <c r="BQ461" s="198"/>
      <c r="BR461" s="198"/>
      <c r="BS461" s="198"/>
      <c r="BT461" s="198"/>
      <c r="BU461" s="198"/>
    </row>
    <row r="462" spans="1:73" ht="15.75" customHeight="1" x14ac:dyDescent="0.25">
      <c r="A462" s="234"/>
      <c r="B462" s="235"/>
      <c r="C462" s="235"/>
      <c r="D462" s="235"/>
      <c r="E462" s="235"/>
      <c r="F462" s="235"/>
      <c r="G462" s="235"/>
      <c r="H462" s="235"/>
      <c r="I462" s="235"/>
      <c r="J462" s="235"/>
      <c r="K462" s="235"/>
      <c r="L462" s="236"/>
      <c r="M462" s="235"/>
      <c r="N462" s="235"/>
      <c r="O462" s="235"/>
      <c r="P462" s="235"/>
      <c r="Q462" s="235"/>
      <c r="R462" s="235"/>
      <c r="S462" s="235"/>
      <c r="T462" s="235"/>
      <c r="U462" s="235"/>
      <c r="V462" s="236"/>
      <c r="W462" s="235"/>
      <c r="X462" s="235"/>
      <c r="Y462" s="235"/>
      <c r="Z462" s="235"/>
      <c r="AA462" s="235"/>
      <c r="AB462" s="235"/>
      <c r="AC462" s="235"/>
      <c r="AD462" s="235"/>
      <c r="AE462" s="235"/>
      <c r="AF462" s="235"/>
      <c r="AG462" s="235"/>
      <c r="AH462" s="235"/>
      <c r="AI462" s="235"/>
      <c r="AJ462" s="235"/>
      <c r="AK462" s="235"/>
      <c r="AL462" s="235"/>
      <c r="AM462" s="235"/>
      <c r="AN462" s="235"/>
      <c r="AO462" s="205"/>
      <c r="AP462" s="198"/>
      <c r="AQ462" s="233"/>
      <c r="AR462" s="244"/>
      <c r="AS462" s="198"/>
      <c r="AT462" s="198"/>
      <c r="AU462" s="198"/>
      <c r="AV462" s="198"/>
      <c r="AW462" s="198"/>
      <c r="AX462" s="198"/>
      <c r="AY462" s="198"/>
      <c r="AZ462" s="198"/>
      <c r="BA462" s="198"/>
      <c r="BB462" s="198"/>
      <c r="BC462" s="198"/>
      <c r="BD462" s="198"/>
      <c r="BE462" s="198"/>
      <c r="BF462" s="198"/>
      <c r="BG462" s="198"/>
      <c r="BH462" s="198"/>
      <c r="BI462" s="198"/>
      <c r="BJ462" s="198"/>
      <c r="BK462" s="198"/>
      <c r="BL462" s="198"/>
      <c r="BM462" s="198"/>
      <c r="BN462" s="198"/>
      <c r="BO462" s="198"/>
      <c r="BP462" s="198"/>
      <c r="BQ462" s="198"/>
      <c r="BR462" s="198"/>
      <c r="BS462" s="198"/>
      <c r="BT462" s="198"/>
      <c r="BU462" s="198"/>
    </row>
    <row r="463" spans="1:73" ht="15.75" customHeight="1" x14ac:dyDescent="0.25">
      <c r="A463" s="234"/>
      <c r="B463" s="235"/>
      <c r="C463" s="235"/>
      <c r="D463" s="235"/>
      <c r="E463" s="235"/>
      <c r="F463" s="235"/>
      <c r="G463" s="235"/>
      <c r="H463" s="235"/>
      <c r="I463" s="235"/>
      <c r="J463" s="235"/>
      <c r="K463" s="235"/>
      <c r="L463" s="236"/>
      <c r="M463" s="235"/>
      <c r="N463" s="235"/>
      <c r="O463" s="235"/>
      <c r="P463" s="235"/>
      <c r="Q463" s="235"/>
      <c r="R463" s="235"/>
      <c r="S463" s="235"/>
      <c r="T463" s="235"/>
      <c r="U463" s="235"/>
      <c r="V463" s="236"/>
      <c r="W463" s="235"/>
      <c r="X463" s="235"/>
      <c r="Y463" s="235"/>
      <c r="Z463" s="235"/>
      <c r="AA463" s="235"/>
      <c r="AB463" s="235"/>
      <c r="AC463" s="235"/>
      <c r="AD463" s="235"/>
      <c r="AE463" s="235"/>
      <c r="AF463" s="235"/>
      <c r="AG463" s="235"/>
      <c r="AH463" s="235"/>
      <c r="AI463" s="235"/>
      <c r="AJ463" s="235"/>
      <c r="AK463" s="235"/>
      <c r="AL463" s="235"/>
      <c r="AM463" s="235"/>
      <c r="AN463" s="235"/>
      <c r="AO463" s="205"/>
      <c r="AP463" s="198"/>
      <c r="AQ463" s="233"/>
      <c r="AR463" s="244"/>
      <c r="AS463" s="198"/>
      <c r="AT463" s="198"/>
      <c r="AU463" s="198"/>
      <c r="AV463" s="198"/>
      <c r="AW463" s="198"/>
      <c r="AX463" s="198"/>
      <c r="AY463" s="198"/>
      <c r="AZ463" s="198"/>
      <c r="BA463" s="198"/>
      <c r="BB463" s="198"/>
      <c r="BC463" s="198"/>
      <c r="BD463" s="198"/>
      <c r="BE463" s="198"/>
      <c r="BF463" s="198"/>
      <c r="BG463" s="198"/>
      <c r="BH463" s="198"/>
      <c r="BI463" s="198"/>
      <c r="BJ463" s="198"/>
      <c r="BK463" s="198"/>
      <c r="BL463" s="198"/>
      <c r="BM463" s="198"/>
      <c r="BN463" s="198"/>
      <c r="BO463" s="198"/>
      <c r="BP463" s="198"/>
      <c r="BQ463" s="198"/>
      <c r="BR463" s="198"/>
      <c r="BS463" s="198"/>
      <c r="BT463" s="198"/>
      <c r="BU463" s="198"/>
    </row>
    <row r="464" spans="1:73" ht="15.75" customHeight="1" x14ac:dyDescent="0.25">
      <c r="A464" s="234"/>
      <c r="B464" s="235"/>
      <c r="C464" s="235"/>
      <c r="D464" s="235"/>
      <c r="E464" s="235"/>
      <c r="F464" s="235"/>
      <c r="G464" s="235"/>
      <c r="H464" s="235"/>
      <c r="I464" s="235"/>
      <c r="J464" s="235"/>
      <c r="K464" s="235"/>
      <c r="L464" s="236"/>
      <c r="M464" s="235"/>
      <c r="N464" s="235"/>
      <c r="O464" s="235"/>
      <c r="P464" s="235"/>
      <c r="Q464" s="235"/>
      <c r="R464" s="235"/>
      <c r="S464" s="235"/>
      <c r="T464" s="235"/>
      <c r="U464" s="235"/>
      <c r="V464" s="236"/>
      <c r="W464" s="235"/>
      <c r="X464" s="235"/>
      <c r="Y464" s="235"/>
      <c r="Z464" s="235"/>
      <c r="AA464" s="235"/>
      <c r="AB464" s="235"/>
      <c r="AC464" s="235"/>
      <c r="AD464" s="235"/>
      <c r="AE464" s="235"/>
      <c r="AF464" s="235"/>
      <c r="AG464" s="235"/>
      <c r="AH464" s="235"/>
      <c r="AI464" s="235"/>
      <c r="AJ464" s="235"/>
      <c r="AK464" s="235"/>
      <c r="AL464" s="235"/>
      <c r="AM464" s="235"/>
      <c r="AN464" s="235"/>
      <c r="AO464" s="205"/>
      <c r="AP464" s="198"/>
      <c r="AQ464" s="233"/>
      <c r="AR464" s="244"/>
      <c r="AS464" s="198"/>
      <c r="AT464" s="198"/>
      <c r="AU464" s="198"/>
      <c r="AV464" s="198"/>
      <c r="AW464" s="198"/>
      <c r="AX464" s="198"/>
      <c r="AY464" s="198"/>
      <c r="AZ464" s="198"/>
      <c r="BA464" s="198"/>
      <c r="BB464" s="198"/>
      <c r="BC464" s="198"/>
      <c r="BD464" s="198"/>
      <c r="BE464" s="198"/>
      <c r="BF464" s="198"/>
      <c r="BG464" s="198"/>
      <c r="BH464" s="198"/>
      <c r="BI464" s="198"/>
      <c r="BJ464" s="198"/>
      <c r="BK464" s="198"/>
      <c r="BL464" s="198"/>
      <c r="BM464" s="198"/>
      <c r="BN464" s="198"/>
      <c r="BO464" s="198"/>
      <c r="BP464" s="198"/>
      <c r="BQ464" s="198"/>
      <c r="BR464" s="198"/>
      <c r="BS464" s="198"/>
      <c r="BT464" s="198"/>
      <c r="BU464" s="198"/>
    </row>
    <row r="465" spans="1:73" ht="15.75" customHeight="1" x14ac:dyDescent="0.25">
      <c r="A465" s="234"/>
      <c r="B465" s="235"/>
      <c r="C465" s="235"/>
      <c r="D465" s="235"/>
      <c r="E465" s="235"/>
      <c r="F465" s="235"/>
      <c r="G465" s="235"/>
      <c r="H465" s="235"/>
      <c r="I465" s="235"/>
      <c r="J465" s="235"/>
      <c r="K465" s="235"/>
      <c r="L465" s="236"/>
      <c r="M465" s="235"/>
      <c r="N465" s="235"/>
      <c r="O465" s="235"/>
      <c r="P465" s="235"/>
      <c r="Q465" s="235"/>
      <c r="R465" s="235"/>
      <c r="S465" s="235"/>
      <c r="T465" s="235"/>
      <c r="U465" s="235"/>
      <c r="V465" s="236"/>
      <c r="W465" s="235"/>
      <c r="X465" s="235"/>
      <c r="Y465" s="235"/>
      <c r="Z465" s="235"/>
      <c r="AA465" s="235"/>
      <c r="AB465" s="235"/>
      <c r="AC465" s="235"/>
      <c r="AD465" s="235"/>
      <c r="AE465" s="235"/>
      <c r="AF465" s="235"/>
      <c r="AG465" s="235"/>
      <c r="AH465" s="235"/>
      <c r="AI465" s="235"/>
      <c r="AJ465" s="235"/>
      <c r="AK465" s="235"/>
      <c r="AL465" s="235"/>
      <c r="AM465" s="235"/>
      <c r="AN465" s="235"/>
      <c r="AO465" s="205"/>
      <c r="AP465" s="198"/>
      <c r="AQ465" s="233"/>
      <c r="AR465" s="244"/>
      <c r="AS465" s="198"/>
      <c r="AT465" s="198"/>
      <c r="AU465" s="198"/>
      <c r="AV465" s="198"/>
      <c r="AW465" s="198"/>
      <c r="AX465" s="198"/>
      <c r="AY465" s="198"/>
      <c r="AZ465" s="198"/>
      <c r="BA465" s="198"/>
      <c r="BB465" s="198"/>
      <c r="BC465" s="198"/>
      <c r="BD465" s="198"/>
      <c r="BE465" s="198"/>
      <c r="BF465" s="198"/>
      <c r="BG465" s="198"/>
      <c r="BH465" s="198"/>
      <c r="BI465" s="198"/>
      <c r="BJ465" s="198"/>
      <c r="BK465" s="198"/>
      <c r="BL465" s="198"/>
      <c r="BM465" s="198"/>
      <c r="BN465" s="198"/>
      <c r="BO465" s="198"/>
      <c r="BP465" s="198"/>
      <c r="BQ465" s="198"/>
      <c r="BR465" s="198"/>
      <c r="BS465" s="198"/>
      <c r="BT465" s="198"/>
      <c r="BU465" s="198"/>
    </row>
    <row r="466" spans="1:73" ht="15.75" customHeight="1" x14ac:dyDescent="0.25">
      <c r="A466" s="234"/>
      <c r="B466" s="235"/>
      <c r="C466" s="235"/>
      <c r="D466" s="235"/>
      <c r="E466" s="235"/>
      <c r="F466" s="235"/>
      <c r="G466" s="235"/>
      <c r="H466" s="235"/>
      <c r="I466" s="235"/>
      <c r="J466" s="235"/>
      <c r="K466" s="235"/>
      <c r="L466" s="236"/>
      <c r="M466" s="235"/>
      <c r="N466" s="235"/>
      <c r="O466" s="235"/>
      <c r="P466" s="235"/>
      <c r="Q466" s="235"/>
      <c r="R466" s="235"/>
      <c r="S466" s="235"/>
      <c r="T466" s="235"/>
      <c r="U466" s="235"/>
      <c r="V466" s="236"/>
      <c r="W466" s="235"/>
      <c r="X466" s="235"/>
      <c r="Y466" s="235"/>
      <c r="Z466" s="235"/>
      <c r="AA466" s="235"/>
      <c r="AB466" s="235"/>
      <c r="AC466" s="235"/>
      <c r="AD466" s="235"/>
      <c r="AE466" s="235"/>
      <c r="AF466" s="235"/>
      <c r="AG466" s="235"/>
      <c r="AH466" s="235"/>
      <c r="AI466" s="235"/>
      <c r="AJ466" s="235"/>
      <c r="AK466" s="235"/>
      <c r="AL466" s="235"/>
      <c r="AM466" s="235"/>
      <c r="AN466" s="235"/>
      <c r="AO466" s="205"/>
      <c r="AP466" s="198"/>
      <c r="AQ466" s="233"/>
      <c r="AR466" s="244"/>
      <c r="AS466" s="198"/>
      <c r="AT466" s="198"/>
      <c r="AU466" s="198"/>
      <c r="AV466" s="198"/>
      <c r="AW466" s="198"/>
      <c r="AX466" s="198"/>
      <c r="AY466" s="198"/>
      <c r="AZ466" s="198"/>
      <c r="BA466" s="198"/>
      <c r="BB466" s="198"/>
      <c r="BC466" s="198"/>
      <c r="BD466" s="198"/>
      <c r="BE466" s="198"/>
      <c r="BF466" s="198"/>
      <c r="BG466" s="198"/>
      <c r="BH466" s="198"/>
      <c r="BI466" s="198"/>
      <c r="BJ466" s="198"/>
      <c r="BK466" s="198"/>
      <c r="BL466" s="198"/>
      <c r="BM466" s="198"/>
      <c r="BN466" s="198"/>
      <c r="BO466" s="198"/>
      <c r="BP466" s="198"/>
      <c r="BQ466" s="198"/>
      <c r="BR466" s="198"/>
      <c r="BS466" s="198"/>
      <c r="BT466" s="198"/>
      <c r="BU466" s="198"/>
    </row>
    <row r="467" spans="1:73" ht="15.75" customHeight="1" x14ac:dyDescent="0.25">
      <c r="A467" s="234"/>
      <c r="B467" s="235"/>
      <c r="C467" s="235"/>
      <c r="D467" s="235"/>
      <c r="E467" s="235"/>
      <c r="F467" s="235"/>
      <c r="G467" s="235"/>
      <c r="H467" s="235"/>
      <c r="I467" s="235"/>
      <c r="J467" s="235"/>
      <c r="K467" s="235"/>
      <c r="L467" s="236"/>
      <c r="M467" s="235"/>
      <c r="N467" s="235"/>
      <c r="O467" s="235"/>
      <c r="P467" s="235"/>
      <c r="Q467" s="235"/>
      <c r="R467" s="235"/>
      <c r="S467" s="235"/>
      <c r="T467" s="235"/>
      <c r="U467" s="235"/>
      <c r="V467" s="236"/>
      <c r="W467" s="235"/>
      <c r="X467" s="235"/>
      <c r="Y467" s="235"/>
      <c r="Z467" s="235"/>
      <c r="AA467" s="235"/>
      <c r="AB467" s="235"/>
      <c r="AC467" s="235"/>
      <c r="AD467" s="235"/>
      <c r="AE467" s="235"/>
      <c r="AF467" s="235"/>
      <c r="AG467" s="235"/>
      <c r="AH467" s="235"/>
      <c r="AI467" s="235"/>
      <c r="AJ467" s="235"/>
      <c r="AK467" s="235"/>
      <c r="AL467" s="235"/>
      <c r="AM467" s="235"/>
      <c r="AN467" s="235"/>
      <c r="AO467" s="205"/>
      <c r="AP467" s="198"/>
      <c r="AQ467" s="233"/>
      <c r="AR467" s="244"/>
      <c r="AS467" s="198"/>
      <c r="AT467" s="198"/>
      <c r="AU467" s="198"/>
      <c r="AV467" s="198"/>
      <c r="AW467" s="198"/>
      <c r="AX467" s="198"/>
      <c r="AY467" s="198"/>
      <c r="AZ467" s="198"/>
      <c r="BA467" s="198"/>
      <c r="BB467" s="198"/>
      <c r="BC467" s="198"/>
      <c r="BD467" s="198"/>
      <c r="BE467" s="198"/>
      <c r="BF467" s="198"/>
      <c r="BG467" s="198"/>
      <c r="BH467" s="198"/>
      <c r="BI467" s="198"/>
      <c r="BJ467" s="198"/>
      <c r="BK467" s="198"/>
      <c r="BL467" s="198"/>
      <c r="BM467" s="198"/>
      <c r="BN467" s="198"/>
      <c r="BO467" s="198"/>
      <c r="BP467" s="198"/>
      <c r="BQ467" s="198"/>
      <c r="BR467" s="198"/>
      <c r="BS467" s="198"/>
      <c r="BT467" s="198"/>
      <c r="BU467" s="198"/>
    </row>
    <row r="468" spans="1:73" ht="15.75" customHeight="1" x14ac:dyDescent="0.25">
      <c r="A468" s="234"/>
      <c r="B468" s="235"/>
      <c r="C468" s="235"/>
      <c r="D468" s="235"/>
      <c r="E468" s="235"/>
      <c r="F468" s="235"/>
      <c r="G468" s="235"/>
      <c r="H468" s="235"/>
      <c r="I468" s="235"/>
      <c r="J468" s="235"/>
      <c r="K468" s="235"/>
      <c r="L468" s="236"/>
      <c r="M468" s="235"/>
      <c r="N468" s="235"/>
      <c r="O468" s="235"/>
      <c r="P468" s="235"/>
      <c r="Q468" s="235"/>
      <c r="R468" s="235"/>
      <c r="S468" s="235"/>
      <c r="T468" s="235"/>
      <c r="U468" s="235"/>
      <c r="V468" s="236"/>
      <c r="W468" s="235"/>
      <c r="X468" s="235"/>
      <c r="Y468" s="235"/>
      <c r="Z468" s="235"/>
      <c r="AA468" s="235"/>
      <c r="AB468" s="235"/>
      <c r="AC468" s="235"/>
      <c r="AD468" s="235"/>
      <c r="AE468" s="235"/>
      <c r="AF468" s="235"/>
      <c r="AG468" s="235"/>
      <c r="AH468" s="235"/>
      <c r="AI468" s="235"/>
      <c r="AJ468" s="235"/>
      <c r="AK468" s="235"/>
      <c r="AL468" s="235"/>
      <c r="AM468" s="235"/>
      <c r="AN468" s="235"/>
      <c r="AO468" s="205"/>
      <c r="AP468" s="198"/>
      <c r="AQ468" s="233"/>
      <c r="AR468" s="244"/>
      <c r="AS468" s="198"/>
      <c r="AT468" s="198"/>
      <c r="AU468" s="198"/>
      <c r="AV468" s="198"/>
      <c r="AW468" s="198"/>
      <c r="AX468" s="198"/>
      <c r="AY468" s="198"/>
      <c r="AZ468" s="198"/>
      <c r="BA468" s="198"/>
      <c r="BB468" s="198"/>
      <c r="BC468" s="198"/>
      <c r="BD468" s="198"/>
      <c r="BE468" s="198"/>
      <c r="BF468" s="198"/>
      <c r="BG468" s="198"/>
      <c r="BH468" s="198"/>
      <c r="BI468" s="198"/>
      <c r="BJ468" s="198"/>
      <c r="BK468" s="198"/>
      <c r="BL468" s="198"/>
      <c r="BM468" s="198"/>
      <c r="BN468" s="198"/>
      <c r="BO468" s="198"/>
      <c r="BP468" s="198"/>
      <c r="BQ468" s="198"/>
      <c r="BR468" s="198"/>
      <c r="BS468" s="198"/>
      <c r="BT468" s="198"/>
      <c r="BU468" s="198"/>
    </row>
    <row r="469" spans="1:73" ht="15.75" customHeight="1" x14ac:dyDescent="0.25">
      <c r="A469" s="234"/>
      <c r="B469" s="235"/>
      <c r="C469" s="235"/>
      <c r="D469" s="235"/>
      <c r="E469" s="235"/>
      <c r="F469" s="235"/>
      <c r="G469" s="235"/>
      <c r="H469" s="235"/>
      <c r="I469" s="235"/>
      <c r="J469" s="235"/>
      <c r="K469" s="235"/>
      <c r="L469" s="236"/>
      <c r="M469" s="235"/>
      <c r="N469" s="235"/>
      <c r="O469" s="235"/>
      <c r="P469" s="235"/>
      <c r="Q469" s="235"/>
      <c r="R469" s="235"/>
      <c r="S469" s="235"/>
      <c r="T469" s="235"/>
      <c r="U469" s="235"/>
      <c r="V469" s="236"/>
      <c r="W469" s="235"/>
      <c r="X469" s="235"/>
      <c r="Y469" s="235"/>
      <c r="Z469" s="235"/>
      <c r="AA469" s="235"/>
      <c r="AB469" s="235"/>
      <c r="AC469" s="235"/>
      <c r="AD469" s="235"/>
      <c r="AE469" s="235"/>
      <c r="AF469" s="235"/>
      <c r="AG469" s="235"/>
      <c r="AH469" s="235"/>
      <c r="AI469" s="235"/>
      <c r="AJ469" s="235"/>
      <c r="AK469" s="235"/>
      <c r="AL469" s="235"/>
      <c r="AM469" s="235"/>
      <c r="AN469" s="235"/>
      <c r="AO469" s="205"/>
      <c r="AP469" s="198"/>
      <c r="AQ469" s="233"/>
      <c r="AR469" s="244"/>
      <c r="AS469" s="198"/>
      <c r="AT469" s="198"/>
      <c r="AU469" s="198"/>
      <c r="AV469" s="198"/>
      <c r="AW469" s="198"/>
      <c r="AX469" s="198"/>
      <c r="AY469" s="198"/>
      <c r="AZ469" s="198"/>
      <c r="BA469" s="198"/>
      <c r="BB469" s="198"/>
      <c r="BC469" s="198"/>
      <c r="BD469" s="198"/>
      <c r="BE469" s="198"/>
      <c r="BF469" s="198"/>
      <c r="BG469" s="198"/>
      <c r="BH469" s="198"/>
      <c r="BI469" s="198"/>
      <c r="BJ469" s="198"/>
      <c r="BK469" s="198"/>
      <c r="BL469" s="198"/>
      <c r="BM469" s="198"/>
      <c r="BN469" s="198"/>
      <c r="BO469" s="198"/>
      <c r="BP469" s="198"/>
      <c r="BQ469" s="198"/>
      <c r="BR469" s="198"/>
      <c r="BS469" s="198"/>
      <c r="BT469" s="198"/>
      <c r="BU469" s="198"/>
    </row>
    <row r="470" spans="1:73" ht="15.75" customHeight="1" x14ac:dyDescent="0.25">
      <c r="A470" s="234"/>
      <c r="B470" s="235"/>
      <c r="C470" s="235"/>
      <c r="D470" s="235"/>
      <c r="E470" s="235"/>
      <c r="F470" s="235"/>
      <c r="G470" s="235"/>
      <c r="H470" s="235"/>
      <c r="I470" s="235"/>
      <c r="J470" s="235"/>
      <c r="K470" s="235"/>
      <c r="L470" s="236"/>
      <c r="M470" s="235"/>
      <c r="N470" s="235"/>
      <c r="O470" s="235"/>
      <c r="P470" s="235"/>
      <c r="Q470" s="235"/>
      <c r="R470" s="235"/>
      <c r="S470" s="235"/>
      <c r="T470" s="235"/>
      <c r="U470" s="235"/>
      <c r="V470" s="236"/>
      <c r="W470" s="235"/>
      <c r="X470" s="235"/>
      <c r="Y470" s="235"/>
      <c r="Z470" s="235"/>
      <c r="AA470" s="235"/>
      <c r="AB470" s="235"/>
      <c r="AC470" s="235"/>
      <c r="AD470" s="235"/>
      <c r="AE470" s="235"/>
      <c r="AF470" s="235"/>
      <c r="AG470" s="235"/>
      <c r="AH470" s="235"/>
      <c r="AI470" s="235"/>
      <c r="AJ470" s="235"/>
      <c r="AK470" s="235"/>
      <c r="AL470" s="235"/>
      <c r="AM470" s="235"/>
      <c r="AN470" s="235"/>
      <c r="AO470" s="205"/>
      <c r="AP470" s="198"/>
      <c r="AQ470" s="233"/>
      <c r="AR470" s="244"/>
      <c r="AS470" s="198"/>
      <c r="AT470" s="198"/>
      <c r="AU470" s="198"/>
      <c r="AV470" s="198"/>
      <c r="AW470" s="198"/>
      <c r="AX470" s="198"/>
      <c r="AY470" s="198"/>
      <c r="AZ470" s="198"/>
      <c r="BA470" s="198"/>
      <c r="BB470" s="198"/>
      <c r="BC470" s="198"/>
      <c r="BD470" s="198"/>
      <c r="BE470" s="198"/>
      <c r="BF470" s="198"/>
      <c r="BG470" s="198"/>
      <c r="BH470" s="198"/>
      <c r="BI470" s="198"/>
      <c r="BJ470" s="198"/>
      <c r="BK470" s="198"/>
      <c r="BL470" s="198"/>
      <c r="BM470" s="198"/>
      <c r="BN470" s="198"/>
      <c r="BO470" s="198"/>
      <c r="BP470" s="198"/>
      <c r="BQ470" s="198"/>
      <c r="BR470" s="198"/>
      <c r="BS470" s="198"/>
      <c r="BT470" s="198"/>
      <c r="BU470" s="198"/>
    </row>
    <row r="471" spans="1:73" ht="15.75" customHeight="1" x14ac:dyDescent="0.25">
      <c r="A471" s="234"/>
      <c r="B471" s="235"/>
      <c r="C471" s="235"/>
      <c r="D471" s="235"/>
      <c r="E471" s="235"/>
      <c r="F471" s="235"/>
      <c r="G471" s="235"/>
      <c r="H471" s="235"/>
      <c r="I471" s="235"/>
      <c r="J471" s="235"/>
      <c r="K471" s="235"/>
      <c r="L471" s="236"/>
      <c r="M471" s="235"/>
      <c r="N471" s="235"/>
      <c r="O471" s="235"/>
      <c r="P471" s="235"/>
      <c r="Q471" s="235"/>
      <c r="R471" s="235"/>
      <c r="S471" s="235"/>
      <c r="T471" s="235"/>
      <c r="U471" s="235"/>
      <c r="V471" s="236"/>
      <c r="W471" s="235"/>
      <c r="X471" s="235"/>
      <c r="Y471" s="235"/>
      <c r="Z471" s="235"/>
      <c r="AA471" s="235"/>
      <c r="AB471" s="235"/>
      <c r="AC471" s="235"/>
      <c r="AD471" s="235"/>
      <c r="AE471" s="235"/>
      <c r="AF471" s="235"/>
      <c r="AG471" s="235"/>
      <c r="AH471" s="235"/>
      <c r="AI471" s="235"/>
      <c r="AJ471" s="235"/>
      <c r="AK471" s="235"/>
      <c r="AL471" s="235"/>
      <c r="AM471" s="235"/>
      <c r="AN471" s="235"/>
      <c r="AO471" s="205"/>
      <c r="AP471" s="198"/>
      <c r="AQ471" s="233"/>
      <c r="AR471" s="244"/>
      <c r="AS471" s="198"/>
      <c r="AT471" s="198"/>
      <c r="AU471" s="198"/>
      <c r="AV471" s="198"/>
      <c r="AW471" s="198"/>
      <c r="AX471" s="198"/>
      <c r="AY471" s="198"/>
      <c r="AZ471" s="198"/>
      <c r="BA471" s="198"/>
      <c r="BB471" s="198"/>
      <c r="BC471" s="198"/>
      <c r="BD471" s="198"/>
      <c r="BE471" s="198"/>
      <c r="BF471" s="198"/>
      <c r="BG471" s="198"/>
      <c r="BH471" s="198"/>
      <c r="BI471" s="198"/>
      <c r="BJ471" s="198"/>
      <c r="BK471" s="198"/>
      <c r="BL471" s="198"/>
      <c r="BM471" s="198"/>
      <c r="BN471" s="198"/>
      <c r="BO471" s="198"/>
      <c r="BP471" s="198"/>
      <c r="BQ471" s="198"/>
      <c r="BR471" s="198"/>
      <c r="BS471" s="198"/>
      <c r="BT471" s="198"/>
      <c r="BU471" s="198"/>
    </row>
    <row r="472" spans="1:73" ht="15.75" customHeight="1" x14ac:dyDescent="0.25">
      <c r="A472" s="234"/>
      <c r="B472" s="235"/>
      <c r="C472" s="235"/>
      <c r="D472" s="235"/>
      <c r="E472" s="235"/>
      <c r="F472" s="235"/>
      <c r="G472" s="235"/>
      <c r="H472" s="235"/>
      <c r="I472" s="235"/>
      <c r="J472" s="235"/>
      <c r="K472" s="235"/>
      <c r="L472" s="236"/>
      <c r="M472" s="235"/>
      <c r="N472" s="235"/>
      <c r="O472" s="235"/>
      <c r="P472" s="235"/>
      <c r="Q472" s="235"/>
      <c r="R472" s="235"/>
      <c r="S472" s="235"/>
      <c r="T472" s="235"/>
      <c r="U472" s="235"/>
      <c r="V472" s="236"/>
      <c r="W472" s="235"/>
      <c r="X472" s="235"/>
      <c r="Y472" s="235"/>
      <c r="Z472" s="235"/>
      <c r="AA472" s="235"/>
      <c r="AB472" s="235"/>
      <c r="AC472" s="235"/>
      <c r="AD472" s="235"/>
      <c r="AE472" s="235"/>
      <c r="AF472" s="235"/>
      <c r="AG472" s="235"/>
      <c r="AH472" s="235"/>
      <c r="AI472" s="235"/>
      <c r="AJ472" s="235"/>
      <c r="AK472" s="235"/>
      <c r="AL472" s="235"/>
      <c r="AM472" s="235"/>
      <c r="AN472" s="235"/>
      <c r="AO472" s="205"/>
      <c r="AP472" s="198"/>
      <c r="AQ472" s="233"/>
      <c r="AR472" s="244"/>
      <c r="AS472" s="198"/>
      <c r="AT472" s="198"/>
      <c r="AU472" s="198"/>
      <c r="AV472" s="198"/>
      <c r="AW472" s="198"/>
      <c r="AX472" s="198"/>
      <c r="AY472" s="198"/>
      <c r="AZ472" s="198"/>
      <c r="BA472" s="198"/>
      <c r="BB472" s="198"/>
      <c r="BC472" s="198"/>
      <c r="BD472" s="198"/>
      <c r="BE472" s="198"/>
      <c r="BF472" s="198"/>
      <c r="BG472" s="198"/>
      <c r="BH472" s="198"/>
      <c r="BI472" s="198"/>
      <c r="BJ472" s="198"/>
      <c r="BK472" s="198"/>
      <c r="BL472" s="198"/>
      <c r="BM472" s="198"/>
      <c r="BN472" s="198"/>
      <c r="BO472" s="198"/>
      <c r="BP472" s="198"/>
      <c r="BQ472" s="198"/>
      <c r="BR472" s="198"/>
      <c r="BS472" s="198"/>
      <c r="BT472" s="198"/>
      <c r="BU472" s="198"/>
    </row>
    <row r="473" spans="1:73" ht="15.75" customHeight="1" x14ac:dyDescent="0.25">
      <c r="A473" s="234"/>
      <c r="B473" s="235"/>
      <c r="C473" s="235"/>
      <c r="D473" s="235"/>
      <c r="E473" s="235"/>
      <c r="F473" s="235"/>
      <c r="G473" s="235"/>
      <c r="H473" s="235"/>
      <c r="I473" s="235"/>
      <c r="J473" s="235"/>
      <c r="K473" s="235"/>
      <c r="L473" s="236"/>
      <c r="M473" s="235"/>
      <c r="N473" s="235"/>
      <c r="O473" s="235"/>
      <c r="P473" s="235"/>
      <c r="Q473" s="235"/>
      <c r="R473" s="235"/>
      <c r="S473" s="235"/>
      <c r="T473" s="235"/>
      <c r="U473" s="235"/>
      <c r="V473" s="236"/>
      <c r="W473" s="235"/>
      <c r="X473" s="235"/>
      <c r="Y473" s="235"/>
      <c r="Z473" s="235"/>
      <c r="AA473" s="235"/>
      <c r="AB473" s="235"/>
      <c r="AC473" s="235"/>
      <c r="AD473" s="235"/>
      <c r="AE473" s="235"/>
      <c r="AF473" s="235"/>
      <c r="AG473" s="235"/>
      <c r="AH473" s="235"/>
      <c r="AI473" s="235"/>
      <c r="AJ473" s="235"/>
      <c r="AK473" s="235"/>
      <c r="AL473" s="235"/>
      <c r="AM473" s="235"/>
      <c r="AN473" s="235"/>
      <c r="AO473" s="205"/>
      <c r="AP473" s="198"/>
      <c r="AQ473" s="233"/>
      <c r="AR473" s="244"/>
      <c r="AS473" s="198"/>
      <c r="AT473" s="198"/>
      <c r="AU473" s="198"/>
      <c r="AV473" s="198"/>
      <c r="AW473" s="198"/>
      <c r="AX473" s="198"/>
      <c r="AY473" s="198"/>
      <c r="AZ473" s="198"/>
      <c r="BA473" s="198"/>
      <c r="BB473" s="198"/>
      <c r="BC473" s="198"/>
      <c r="BD473" s="198"/>
      <c r="BE473" s="198"/>
      <c r="BF473" s="198"/>
      <c r="BG473" s="198"/>
      <c r="BH473" s="198"/>
      <c r="BI473" s="198"/>
      <c r="BJ473" s="198"/>
      <c r="BK473" s="198"/>
      <c r="BL473" s="198"/>
      <c r="BM473" s="198"/>
      <c r="BN473" s="198"/>
      <c r="BO473" s="198"/>
      <c r="BP473" s="198"/>
      <c r="BQ473" s="198"/>
      <c r="BR473" s="198"/>
      <c r="BS473" s="198"/>
      <c r="BT473" s="198"/>
      <c r="BU473" s="198"/>
    </row>
    <row r="474" spans="1:73" ht="15.75" customHeight="1" x14ac:dyDescent="0.25">
      <c r="A474" s="234"/>
      <c r="B474" s="235"/>
      <c r="C474" s="235"/>
      <c r="D474" s="235"/>
      <c r="E474" s="235"/>
      <c r="F474" s="235"/>
      <c r="G474" s="235"/>
      <c r="H474" s="235"/>
      <c r="I474" s="235"/>
      <c r="J474" s="235"/>
      <c r="K474" s="235"/>
      <c r="L474" s="236"/>
      <c r="M474" s="235"/>
      <c r="N474" s="235"/>
      <c r="O474" s="235"/>
      <c r="P474" s="235"/>
      <c r="Q474" s="235"/>
      <c r="R474" s="235"/>
      <c r="S474" s="235"/>
      <c r="T474" s="235"/>
      <c r="U474" s="235"/>
      <c r="V474" s="236"/>
      <c r="W474" s="235"/>
      <c r="X474" s="235"/>
      <c r="Y474" s="235"/>
      <c r="Z474" s="235"/>
      <c r="AA474" s="235"/>
      <c r="AB474" s="235"/>
      <c r="AC474" s="235"/>
      <c r="AD474" s="235"/>
      <c r="AE474" s="235"/>
      <c r="AF474" s="235"/>
      <c r="AG474" s="235"/>
      <c r="AH474" s="235"/>
      <c r="AI474" s="235"/>
      <c r="AJ474" s="235"/>
      <c r="AK474" s="235"/>
      <c r="AL474" s="235"/>
      <c r="AM474" s="235"/>
      <c r="AN474" s="235"/>
      <c r="AO474" s="205"/>
      <c r="AP474" s="198"/>
      <c r="AQ474" s="233"/>
      <c r="AR474" s="244"/>
      <c r="AS474" s="198"/>
      <c r="AT474" s="198"/>
      <c r="AU474" s="198"/>
      <c r="AV474" s="198"/>
      <c r="AW474" s="198"/>
      <c r="AX474" s="198"/>
      <c r="AY474" s="198"/>
      <c r="AZ474" s="198"/>
      <c r="BA474" s="198"/>
      <c r="BB474" s="198"/>
      <c r="BC474" s="198"/>
      <c r="BD474" s="198"/>
      <c r="BE474" s="198"/>
      <c r="BF474" s="198"/>
      <c r="BG474" s="198"/>
      <c r="BH474" s="198"/>
      <c r="BI474" s="198"/>
      <c r="BJ474" s="198"/>
      <c r="BK474" s="198"/>
      <c r="BL474" s="198"/>
      <c r="BM474" s="198"/>
      <c r="BN474" s="198"/>
      <c r="BO474" s="198"/>
      <c r="BP474" s="198"/>
      <c r="BQ474" s="198"/>
      <c r="BR474" s="198"/>
      <c r="BS474" s="198"/>
      <c r="BT474" s="198"/>
      <c r="BU474" s="198"/>
    </row>
    <row r="475" spans="1:73" ht="15.75" customHeight="1" x14ac:dyDescent="0.25">
      <c r="A475" s="234"/>
      <c r="B475" s="235"/>
      <c r="C475" s="235"/>
      <c r="D475" s="235"/>
      <c r="E475" s="235"/>
      <c r="F475" s="235"/>
      <c r="G475" s="235"/>
      <c r="H475" s="235"/>
      <c r="I475" s="235"/>
      <c r="J475" s="235"/>
      <c r="K475" s="235"/>
      <c r="L475" s="236"/>
      <c r="M475" s="235"/>
      <c r="N475" s="235"/>
      <c r="O475" s="235"/>
      <c r="P475" s="235"/>
      <c r="Q475" s="235"/>
      <c r="R475" s="235"/>
      <c r="S475" s="235"/>
      <c r="T475" s="235"/>
      <c r="U475" s="235"/>
      <c r="V475" s="236"/>
      <c r="W475" s="235"/>
      <c r="X475" s="235"/>
      <c r="Y475" s="235"/>
      <c r="Z475" s="235"/>
      <c r="AA475" s="235"/>
      <c r="AB475" s="235"/>
      <c r="AC475" s="235"/>
      <c r="AD475" s="235"/>
      <c r="AE475" s="235"/>
      <c r="AF475" s="235"/>
      <c r="AG475" s="235"/>
      <c r="AH475" s="235"/>
      <c r="AI475" s="235"/>
      <c r="AJ475" s="235"/>
      <c r="AK475" s="235"/>
      <c r="AL475" s="235"/>
      <c r="AM475" s="235"/>
      <c r="AN475" s="235"/>
      <c r="AO475" s="205"/>
      <c r="AP475" s="198"/>
      <c r="AQ475" s="233"/>
      <c r="AR475" s="244"/>
      <c r="AS475" s="198"/>
      <c r="AT475" s="198"/>
      <c r="AU475" s="198"/>
      <c r="AV475" s="198"/>
      <c r="AW475" s="198"/>
      <c r="AX475" s="198"/>
      <c r="AY475" s="198"/>
      <c r="AZ475" s="198"/>
      <c r="BA475" s="198"/>
      <c r="BB475" s="198"/>
      <c r="BC475" s="198"/>
      <c r="BD475" s="198"/>
      <c r="BE475" s="198"/>
      <c r="BF475" s="198"/>
      <c r="BG475" s="198"/>
      <c r="BH475" s="198"/>
      <c r="BI475" s="198"/>
      <c r="BJ475" s="198"/>
      <c r="BK475" s="198"/>
      <c r="BL475" s="198"/>
      <c r="BM475" s="198"/>
      <c r="BN475" s="198"/>
      <c r="BO475" s="198"/>
      <c r="BP475" s="198"/>
      <c r="BQ475" s="198"/>
      <c r="BR475" s="198"/>
      <c r="BS475" s="198"/>
      <c r="BT475" s="198"/>
      <c r="BU475" s="198"/>
    </row>
    <row r="476" spans="1:73" ht="15.75" customHeight="1" x14ac:dyDescent="0.25">
      <c r="A476" s="234"/>
      <c r="B476" s="235"/>
      <c r="C476" s="235"/>
      <c r="D476" s="235"/>
      <c r="E476" s="235"/>
      <c r="F476" s="235"/>
      <c r="G476" s="235"/>
      <c r="H476" s="235"/>
      <c r="I476" s="235"/>
      <c r="J476" s="235"/>
      <c r="K476" s="235"/>
      <c r="L476" s="236"/>
      <c r="M476" s="235"/>
      <c r="N476" s="235"/>
      <c r="O476" s="235"/>
      <c r="P476" s="235"/>
      <c r="Q476" s="235"/>
      <c r="R476" s="235"/>
      <c r="S476" s="235"/>
      <c r="T476" s="235"/>
      <c r="U476" s="235"/>
      <c r="V476" s="236"/>
      <c r="W476" s="235"/>
      <c r="X476" s="235"/>
      <c r="Y476" s="235"/>
      <c r="Z476" s="235"/>
      <c r="AA476" s="235"/>
      <c r="AB476" s="235"/>
      <c r="AC476" s="235"/>
      <c r="AD476" s="235"/>
      <c r="AE476" s="235"/>
      <c r="AF476" s="235"/>
      <c r="AG476" s="235"/>
      <c r="AH476" s="235"/>
      <c r="AI476" s="235"/>
      <c r="AJ476" s="235"/>
      <c r="AK476" s="235"/>
      <c r="AL476" s="235"/>
      <c r="AM476" s="235"/>
      <c r="AN476" s="235"/>
      <c r="AO476" s="205"/>
      <c r="AP476" s="198"/>
      <c r="AQ476" s="233"/>
      <c r="AR476" s="244"/>
      <c r="AS476" s="198"/>
      <c r="AT476" s="198"/>
      <c r="AU476" s="198"/>
      <c r="AV476" s="198"/>
      <c r="AW476" s="198"/>
      <c r="AX476" s="198"/>
      <c r="AY476" s="198"/>
      <c r="AZ476" s="198"/>
      <c r="BA476" s="198"/>
      <c r="BB476" s="198"/>
      <c r="BC476" s="198"/>
      <c r="BD476" s="198"/>
      <c r="BE476" s="198"/>
      <c r="BF476" s="198"/>
      <c r="BG476" s="198"/>
      <c r="BH476" s="198"/>
      <c r="BI476" s="198"/>
      <c r="BJ476" s="198"/>
      <c r="BK476" s="198"/>
      <c r="BL476" s="198"/>
      <c r="BM476" s="198"/>
      <c r="BN476" s="198"/>
      <c r="BO476" s="198"/>
      <c r="BP476" s="198"/>
      <c r="BQ476" s="198"/>
      <c r="BR476" s="198"/>
      <c r="BS476" s="198"/>
      <c r="BT476" s="198"/>
      <c r="BU476" s="198"/>
    </row>
    <row r="477" spans="1:73" ht="15.75" customHeight="1" x14ac:dyDescent="0.25">
      <c r="A477" s="234"/>
      <c r="B477" s="235"/>
      <c r="C477" s="235"/>
      <c r="D477" s="235"/>
      <c r="E477" s="235"/>
      <c r="F477" s="235"/>
      <c r="G477" s="235"/>
      <c r="H477" s="235"/>
      <c r="I477" s="235"/>
      <c r="J477" s="235"/>
      <c r="K477" s="235"/>
      <c r="L477" s="236"/>
      <c r="M477" s="235"/>
      <c r="N477" s="235"/>
      <c r="O477" s="235"/>
      <c r="P477" s="235"/>
      <c r="Q477" s="235"/>
      <c r="R477" s="235"/>
      <c r="S477" s="235"/>
      <c r="T477" s="235"/>
      <c r="U477" s="235"/>
      <c r="V477" s="236"/>
      <c r="W477" s="235"/>
      <c r="X477" s="235"/>
      <c r="Y477" s="235"/>
      <c r="Z477" s="235"/>
      <c r="AA477" s="235"/>
      <c r="AB477" s="235"/>
      <c r="AC477" s="235"/>
      <c r="AD477" s="235"/>
      <c r="AE477" s="235"/>
      <c r="AF477" s="235"/>
      <c r="AG477" s="235"/>
      <c r="AH477" s="235"/>
      <c r="AI477" s="235"/>
      <c r="AJ477" s="235"/>
      <c r="AK477" s="235"/>
      <c r="AL477" s="235"/>
      <c r="AM477" s="235"/>
      <c r="AN477" s="235"/>
      <c r="AO477" s="205"/>
      <c r="AP477" s="198"/>
      <c r="AQ477" s="233"/>
      <c r="AR477" s="244"/>
      <c r="AS477" s="198"/>
      <c r="AT477" s="198"/>
      <c r="AU477" s="198"/>
      <c r="AV477" s="198"/>
      <c r="AW477" s="198"/>
      <c r="AX477" s="198"/>
      <c r="AY477" s="198"/>
      <c r="AZ477" s="198"/>
      <c r="BA477" s="198"/>
      <c r="BB477" s="198"/>
      <c r="BC477" s="198"/>
      <c r="BD477" s="198"/>
      <c r="BE477" s="198"/>
      <c r="BF477" s="198"/>
      <c r="BG477" s="198"/>
      <c r="BH477" s="198"/>
      <c r="BI477" s="198"/>
      <c r="BJ477" s="198"/>
      <c r="BK477" s="198"/>
      <c r="BL477" s="198"/>
      <c r="BM477" s="198"/>
      <c r="BN477" s="198"/>
      <c r="BO477" s="198"/>
      <c r="BP477" s="198"/>
      <c r="BQ477" s="198"/>
      <c r="BR477" s="198"/>
      <c r="BS477" s="198"/>
      <c r="BT477" s="198"/>
      <c r="BU477" s="198"/>
    </row>
    <row r="478" spans="1:73" ht="15.75" customHeight="1" x14ac:dyDescent="0.25">
      <c r="A478" s="234"/>
      <c r="B478" s="235"/>
      <c r="C478" s="235"/>
      <c r="D478" s="235"/>
      <c r="E478" s="235"/>
      <c r="F478" s="235"/>
      <c r="G478" s="235"/>
      <c r="H478" s="235"/>
      <c r="I478" s="235"/>
      <c r="J478" s="235"/>
      <c r="K478" s="235"/>
      <c r="L478" s="236"/>
      <c r="M478" s="235"/>
      <c r="N478" s="235"/>
      <c r="O478" s="235"/>
      <c r="P478" s="235"/>
      <c r="Q478" s="235"/>
      <c r="R478" s="235"/>
      <c r="S478" s="235"/>
      <c r="T478" s="235"/>
      <c r="U478" s="235"/>
      <c r="V478" s="236"/>
      <c r="W478" s="235"/>
      <c r="X478" s="235"/>
      <c r="Y478" s="235"/>
      <c r="Z478" s="235"/>
      <c r="AA478" s="235"/>
      <c r="AB478" s="235"/>
      <c r="AC478" s="235"/>
      <c r="AD478" s="235"/>
      <c r="AE478" s="235"/>
      <c r="AF478" s="235"/>
      <c r="AG478" s="235"/>
      <c r="AH478" s="235"/>
      <c r="AI478" s="235"/>
      <c r="AJ478" s="235"/>
      <c r="AK478" s="235"/>
      <c r="AL478" s="235"/>
      <c r="AM478" s="235"/>
      <c r="AN478" s="235"/>
      <c r="AO478" s="205"/>
      <c r="AP478" s="198"/>
      <c r="AQ478" s="233"/>
      <c r="AR478" s="244"/>
      <c r="AS478" s="198"/>
      <c r="AT478" s="198"/>
      <c r="AU478" s="198"/>
      <c r="AV478" s="198"/>
      <c r="AW478" s="198"/>
      <c r="AX478" s="198"/>
      <c r="AY478" s="198"/>
      <c r="AZ478" s="198"/>
      <c r="BA478" s="198"/>
      <c r="BB478" s="198"/>
      <c r="BC478" s="198"/>
      <c r="BD478" s="198"/>
      <c r="BE478" s="198"/>
      <c r="BF478" s="198"/>
      <c r="BG478" s="198"/>
      <c r="BH478" s="198"/>
      <c r="BI478" s="198"/>
      <c r="BJ478" s="198"/>
      <c r="BK478" s="198"/>
      <c r="BL478" s="198"/>
      <c r="BM478" s="198"/>
      <c r="BN478" s="198"/>
      <c r="BO478" s="198"/>
      <c r="BP478" s="198"/>
      <c r="BQ478" s="198"/>
      <c r="BR478" s="198"/>
      <c r="BS478" s="198"/>
      <c r="BT478" s="198"/>
      <c r="BU478" s="198"/>
    </row>
    <row r="479" spans="1:73" ht="15.75" customHeight="1" x14ac:dyDescent="0.25">
      <c r="A479" s="234"/>
      <c r="B479" s="235"/>
      <c r="C479" s="235"/>
      <c r="D479" s="235"/>
      <c r="E479" s="235"/>
      <c r="F479" s="235"/>
      <c r="G479" s="235"/>
      <c r="H479" s="235"/>
      <c r="I479" s="235"/>
      <c r="J479" s="235"/>
      <c r="K479" s="235"/>
      <c r="L479" s="236"/>
      <c r="M479" s="235"/>
      <c r="N479" s="235"/>
      <c r="O479" s="235"/>
      <c r="P479" s="235"/>
      <c r="Q479" s="235"/>
      <c r="R479" s="235"/>
      <c r="S479" s="235"/>
      <c r="T479" s="235"/>
      <c r="U479" s="235"/>
      <c r="V479" s="236"/>
      <c r="W479" s="235"/>
      <c r="X479" s="235"/>
      <c r="Y479" s="235"/>
      <c r="Z479" s="235"/>
      <c r="AA479" s="235"/>
      <c r="AB479" s="235"/>
      <c r="AC479" s="235"/>
      <c r="AD479" s="235"/>
      <c r="AE479" s="235"/>
      <c r="AF479" s="235"/>
      <c r="AG479" s="235"/>
      <c r="AH479" s="235"/>
      <c r="AI479" s="235"/>
      <c r="AJ479" s="235"/>
      <c r="AK479" s="235"/>
      <c r="AL479" s="235"/>
      <c r="AM479" s="235"/>
      <c r="AN479" s="235"/>
      <c r="AO479" s="205"/>
      <c r="AP479" s="198"/>
      <c r="AQ479" s="233"/>
      <c r="AR479" s="244"/>
      <c r="AS479" s="198"/>
      <c r="AT479" s="198"/>
      <c r="AU479" s="198"/>
      <c r="AV479" s="198"/>
      <c r="AW479" s="198"/>
      <c r="AX479" s="198"/>
      <c r="AY479" s="198"/>
      <c r="AZ479" s="198"/>
      <c r="BA479" s="198"/>
      <c r="BB479" s="198"/>
      <c r="BC479" s="198"/>
      <c r="BD479" s="198"/>
      <c r="BE479" s="198"/>
      <c r="BF479" s="198"/>
      <c r="BG479" s="198"/>
      <c r="BH479" s="198"/>
      <c r="BI479" s="198"/>
      <c r="BJ479" s="198"/>
      <c r="BK479" s="198"/>
      <c r="BL479" s="198"/>
      <c r="BM479" s="198"/>
      <c r="BN479" s="198"/>
      <c r="BO479" s="198"/>
      <c r="BP479" s="198"/>
      <c r="BQ479" s="198"/>
      <c r="BR479" s="198"/>
      <c r="BS479" s="198"/>
      <c r="BT479" s="198"/>
      <c r="BU479" s="198"/>
    </row>
    <row r="480" spans="1:73" ht="15.75" customHeight="1" x14ac:dyDescent="0.25">
      <c r="A480" s="234"/>
      <c r="B480" s="235"/>
      <c r="C480" s="235"/>
      <c r="D480" s="235"/>
      <c r="E480" s="235"/>
      <c r="F480" s="235"/>
      <c r="G480" s="235"/>
      <c r="H480" s="235"/>
      <c r="I480" s="235"/>
      <c r="J480" s="235"/>
      <c r="K480" s="235"/>
      <c r="L480" s="236"/>
      <c r="M480" s="235"/>
      <c r="N480" s="235"/>
      <c r="O480" s="235"/>
      <c r="P480" s="235"/>
      <c r="Q480" s="235"/>
      <c r="R480" s="235"/>
      <c r="S480" s="235"/>
      <c r="T480" s="235"/>
      <c r="U480" s="235"/>
      <c r="V480" s="236"/>
      <c r="W480" s="235"/>
      <c r="X480" s="235"/>
      <c r="Y480" s="235"/>
      <c r="Z480" s="235"/>
      <c r="AA480" s="235"/>
      <c r="AB480" s="235"/>
      <c r="AC480" s="235"/>
      <c r="AD480" s="235"/>
      <c r="AE480" s="235"/>
      <c r="AF480" s="235"/>
      <c r="AG480" s="235"/>
      <c r="AH480" s="235"/>
      <c r="AI480" s="235"/>
      <c r="AJ480" s="235"/>
      <c r="AK480" s="235"/>
      <c r="AL480" s="235"/>
      <c r="AM480" s="235"/>
      <c r="AN480" s="235"/>
      <c r="AO480" s="205"/>
      <c r="AP480" s="198"/>
      <c r="AQ480" s="233"/>
      <c r="AR480" s="244"/>
      <c r="AS480" s="198"/>
      <c r="AT480" s="198"/>
      <c r="AU480" s="198"/>
      <c r="AV480" s="198"/>
      <c r="AW480" s="198"/>
      <c r="AX480" s="198"/>
      <c r="AY480" s="198"/>
      <c r="AZ480" s="198"/>
      <c r="BA480" s="198"/>
      <c r="BB480" s="198"/>
      <c r="BC480" s="198"/>
      <c r="BD480" s="198"/>
      <c r="BE480" s="198"/>
      <c r="BF480" s="198"/>
      <c r="BG480" s="198"/>
      <c r="BH480" s="198"/>
      <c r="BI480" s="198"/>
      <c r="BJ480" s="198"/>
      <c r="BK480" s="198"/>
      <c r="BL480" s="198"/>
      <c r="BM480" s="198"/>
      <c r="BN480" s="198"/>
      <c r="BO480" s="198"/>
      <c r="BP480" s="198"/>
      <c r="BQ480" s="198"/>
      <c r="BR480" s="198"/>
      <c r="BS480" s="198"/>
      <c r="BT480" s="198"/>
      <c r="BU480" s="198"/>
    </row>
    <row r="481" spans="1:73" ht="15.75" customHeight="1" x14ac:dyDescent="0.25">
      <c r="A481" s="234"/>
      <c r="B481" s="235"/>
      <c r="C481" s="235"/>
      <c r="D481" s="235"/>
      <c r="E481" s="235"/>
      <c r="F481" s="235"/>
      <c r="G481" s="235"/>
      <c r="H481" s="235"/>
      <c r="I481" s="235"/>
      <c r="J481" s="235"/>
      <c r="K481" s="235"/>
      <c r="L481" s="236"/>
      <c r="M481" s="235"/>
      <c r="N481" s="235"/>
      <c r="O481" s="235"/>
      <c r="P481" s="235"/>
      <c r="Q481" s="235"/>
      <c r="R481" s="235"/>
      <c r="S481" s="235"/>
      <c r="T481" s="235"/>
      <c r="U481" s="235"/>
      <c r="V481" s="236"/>
      <c r="W481" s="235"/>
      <c r="X481" s="235"/>
      <c r="Y481" s="235"/>
      <c r="Z481" s="235"/>
      <c r="AA481" s="235"/>
      <c r="AB481" s="235"/>
      <c r="AC481" s="235"/>
      <c r="AD481" s="235"/>
      <c r="AE481" s="235"/>
      <c r="AF481" s="235"/>
      <c r="AG481" s="235"/>
      <c r="AH481" s="235"/>
      <c r="AI481" s="235"/>
      <c r="AJ481" s="235"/>
      <c r="AK481" s="235"/>
      <c r="AL481" s="235"/>
      <c r="AM481" s="235"/>
      <c r="AN481" s="235"/>
      <c r="AO481" s="205"/>
      <c r="AP481" s="198"/>
      <c r="AQ481" s="233"/>
      <c r="AR481" s="244"/>
      <c r="AS481" s="198"/>
      <c r="AT481" s="198"/>
      <c r="AU481" s="198"/>
      <c r="AV481" s="198"/>
      <c r="AW481" s="198"/>
      <c r="AX481" s="198"/>
      <c r="AY481" s="198"/>
      <c r="AZ481" s="198"/>
      <c r="BA481" s="198"/>
      <c r="BB481" s="198"/>
      <c r="BC481" s="198"/>
      <c r="BD481" s="198"/>
      <c r="BE481" s="198"/>
      <c r="BF481" s="198"/>
      <c r="BG481" s="198"/>
      <c r="BH481" s="198"/>
      <c r="BI481" s="198"/>
      <c r="BJ481" s="198"/>
      <c r="BK481" s="198"/>
      <c r="BL481" s="198"/>
      <c r="BM481" s="198"/>
      <c r="BN481" s="198"/>
      <c r="BO481" s="198"/>
      <c r="BP481" s="198"/>
      <c r="BQ481" s="198"/>
      <c r="BR481" s="198"/>
      <c r="BS481" s="198"/>
      <c r="BT481" s="198"/>
      <c r="BU481" s="198"/>
    </row>
    <row r="482" spans="1:73" ht="15.75" customHeight="1" x14ac:dyDescent="0.25">
      <c r="A482" s="234"/>
      <c r="B482" s="235"/>
      <c r="C482" s="235"/>
      <c r="D482" s="235"/>
      <c r="E482" s="235"/>
      <c r="F482" s="235"/>
      <c r="G482" s="235"/>
      <c r="H482" s="235"/>
      <c r="I482" s="235"/>
      <c r="J482" s="235"/>
      <c r="K482" s="235"/>
      <c r="L482" s="236"/>
      <c r="M482" s="235"/>
      <c r="N482" s="235"/>
      <c r="O482" s="235"/>
      <c r="P482" s="235"/>
      <c r="Q482" s="235"/>
      <c r="R482" s="235"/>
      <c r="S482" s="235"/>
      <c r="T482" s="235"/>
      <c r="U482" s="235"/>
      <c r="V482" s="236"/>
      <c r="W482" s="235"/>
      <c r="X482" s="235"/>
      <c r="Y482" s="235"/>
      <c r="Z482" s="235"/>
      <c r="AA482" s="235"/>
      <c r="AB482" s="235"/>
      <c r="AC482" s="235"/>
      <c r="AD482" s="235"/>
      <c r="AE482" s="235"/>
      <c r="AF482" s="235"/>
      <c r="AG482" s="235"/>
      <c r="AH482" s="235"/>
      <c r="AI482" s="235"/>
      <c r="AJ482" s="235"/>
      <c r="AK482" s="235"/>
      <c r="AL482" s="235"/>
      <c r="AM482" s="235"/>
      <c r="AN482" s="235"/>
      <c r="AO482" s="205"/>
      <c r="AP482" s="198"/>
      <c r="AQ482" s="233"/>
      <c r="AR482" s="244"/>
      <c r="AS482" s="198"/>
      <c r="AT482" s="198"/>
      <c r="AU482" s="198"/>
      <c r="AV482" s="198"/>
      <c r="AW482" s="198"/>
      <c r="AX482" s="198"/>
      <c r="AY482" s="198"/>
      <c r="AZ482" s="198"/>
      <c r="BA482" s="198"/>
      <c r="BB482" s="198"/>
      <c r="BC482" s="198"/>
      <c r="BD482" s="198"/>
      <c r="BE482" s="198"/>
      <c r="BF482" s="198"/>
      <c r="BG482" s="198"/>
      <c r="BH482" s="198"/>
      <c r="BI482" s="198"/>
      <c r="BJ482" s="198"/>
      <c r="BK482" s="198"/>
      <c r="BL482" s="198"/>
      <c r="BM482" s="198"/>
      <c r="BN482" s="198"/>
      <c r="BO482" s="198"/>
      <c r="BP482" s="198"/>
      <c r="BQ482" s="198"/>
      <c r="BR482" s="198"/>
      <c r="BS482" s="198"/>
      <c r="BT482" s="198"/>
      <c r="BU482" s="198"/>
    </row>
    <row r="483" spans="1:73" ht="15.75" customHeight="1" x14ac:dyDescent="0.25">
      <c r="A483" s="234"/>
      <c r="B483" s="235"/>
      <c r="C483" s="235"/>
      <c r="D483" s="235"/>
      <c r="E483" s="235"/>
      <c r="F483" s="235"/>
      <c r="G483" s="235"/>
      <c r="H483" s="235"/>
      <c r="I483" s="235"/>
      <c r="J483" s="235"/>
      <c r="K483" s="235"/>
      <c r="L483" s="236"/>
      <c r="M483" s="235"/>
      <c r="N483" s="235"/>
      <c r="O483" s="235"/>
      <c r="P483" s="235"/>
      <c r="Q483" s="235"/>
      <c r="R483" s="235"/>
      <c r="S483" s="235"/>
      <c r="T483" s="235"/>
      <c r="U483" s="235"/>
      <c r="V483" s="236"/>
      <c r="W483" s="235"/>
      <c r="X483" s="235"/>
      <c r="Y483" s="235"/>
      <c r="Z483" s="235"/>
      <c r="AA483" s="235"/>
      <c r="AB483" s="235"/>
      <c r="AC483" s="235"/>
      <c r="AD483" s="235"/>
      <c r="AE483" s="235"/>
      <c r="AF483" s="235"/>
      <c r="AG483" s="235"/>
      <c r="AH483" s="235"/>
      <c r="AI483" s="235"/>
      <c r="AJ483" s="235"/>
      <c r="AK483" s="235"/>
      <c r="AL483" s="235"/>
      <c r="AM483" s="235"/>
      <c r="AN483" s="235"/>
      <c r="AO483" s="205"/>
      <c r="AP483" s="198"/>
      <c r="AQ483" s="233"/>
      <c r="AR483" s="244"/>
      <c r="AS483" s="198"/>
      <c r="AT483" s="198"/>
      <c r="AU483" s="198"/>
      <c r="AV483" s="198"/>
      <c r="AW483" s="198"/>
      <c r="AX483" s="198"/>
      <c r="AY483" s="198"/>
      <c r="AZ483" s="198"/>
      <c r="BA483" s="198"/>
      <c r="BB483" s="198"/>
      <c r="BC483" s="198"/>
      <c r="BD483" s="198"/>
      <c r="BE483" s="198"/>
      <c r="BF483" s="198"/>
      <c r="BG483" s="198"/>
      <c r="BH483" s="198"/>
      <c r="BI483" s="198"/>
      <c r="BJ483" s="198"/>
      <c r="BK483" s="198"/>
      <c r="BL483" s="198"/>
      <c r="BM483" s="198"/>
      <c r="BN483" s="198"/>
      <c r="BO483" s="198"/>
      <c r="BP483" s="198"/>
      <c r="BQ483" s="198"/>
      <c r="BR483" s="198"/>
      <c r="BS483" s="198"/>
      <c r="BT483" s="198"/>
      <c r="BU483" s="198"/>
    </row>
    <row r="484" spans="1:73" ht="15.75" customHeight="1" x14ac:dyDescent="0.25">
      <c r="A484" s="234"/>
      <c r="B484" s="235"/>
      <c r="C484" s="235"/>
      <c r="D484" s="235"/>
      <c r="E484" s="235"/>
      <c r="F484" s="235"/>
      <c r="G484" s="235"/>
      <c r="H484" s="235"/>
      <c r="I484" s="235"/>
      <c r="J484" s="235"/>
      <c r="K484" s="235"/>
      <c r="L484" s="236"/>
      <c r="M484" s="235"/>
      <c r="N484" s="235"/>
      <c r="O484" s="235"/>
      <c r="P484" s="235"/>
      <c r="Q484" s="235"/>
      <c r="R484" s="235"/>
      <c r="S484" s="235"/>
      <c r="T484" s="235"/>
      <c r="U484" s="235"/>
      <c r="V484" s="236"/>
      <c r="W484" s="235"/>
      <c r="X484" s="235"/>
      <c r="Y484" s="235"/>
      <c r="Z484" s="235"/>
      <c r="AA484" s="235"/>
      <c r="AB484" s="235"/>
      <c r="AC484" s="235"/>
      <c r="AD484" s="235"/>
      <c r="AE484" s="235"/>
      <c r="AF484" s="235"/>
      <c r="AG484" s="235"/>
      <c r="AH484" s="235"/>
      <c r="AI484" s="235"/>
      <c r="AJ484" s="235"/>
      <c r="AK484" s="235"/>
      <c r="AL484" s="235"/>
      <c r="AM484" s="235"/>
      <c r="AN484" s="235"/>
      <c r="AO484" s="205"/>
      <c r="AP484" s="198"/>
      <c r="AQ484" s="233"/>
      <c r="AR484" s="244"/>
      <c r="AS484" s="198"/>
      <c r="AT484" s="198"/>
      <c r="AU484" s="198"/>
      <c r="AV484" s="198"/>
      <c r="AW484" s="198"/>
      <c r="AX484" s="198"/>
      <c r="AY484" s="198"/>
      <c r="AZ484" s="198"/>
      <c r="BA484" s="198"/>
      <c r="BB484" s="198"/>
      <c r="BC484" s="198"/>
      <c r="BD484" s="198"/>
      <c r="BE484" s="198"/>
      <c r="BF484" s="198"/>
      <c r="BG484" s="198"/>
      <c r="BH484" s="198"/>
      <c r="BI484" s="198"/>
      <c r="BJ484" s="198"/>
      <c r="BK484" s="198"/>
      <c r="BL484" s="198"/>
      <c r="BM484" s="198"/>
      <c r="BN484" s="198"/>
      <c r="BO484" s="198"/>
      <c r="BP484" s="198"/>
      <c r="BQ484" s="198"/>
      <c r="BR484" s="198"/>
      <c r="BS484" s="198"/>
      <c r="BT484" s="198"/>
      <c r="BU484" s="198"/>
    </row>
    <row r="485" spans="1:73" ht="15.75" customHeight="1" x14ac:dyDescent="0.25">
      <c r="A485" s="234"/>
      <c r="B485" s="235"/>
      <c r="C485" s="235"/>
      <c r="D485" s="235"/>
      <c r="E485" s="235"/>
      <c r="F485" s="235"/>
      <c r="G485" s="235"/>
      <c r="H485" s="235"/>
      <c r="I485" s="235"/>
      <c r="J485" s="235"/>
      <c r="K485" s="235"/>
      <c r="L485" s="236"/>
      <c r="M485" s="235"/>
      <c r="N485" s="235"/>
      <c r="O485" s="235"/>
      <c r="P485" s="235"/>
      <c r="Q485" s="235"/>
      <c r="R485" s="235"/>
      <c r="S485" s="235"/>
      <c r="T485" s="235"/>
      <c r="U485" s="235"/>
      <c r="V485" s="236"/>
      <c r="W485" s="235"/>
      <c r="X485" s="235"/>
      <c r="Y485" s="235"/>
      <c r="Z485" s="235"/>
      <c r="AA485" s="235"/>
      <c r="AB485" s="235"/>
      <c r="AC485" s="235"/>
      <c r="AD485" s="235"/>
      <c r="AE485" s="235"/>
      <c r="AF485" s="235"/>
      <c r="AG485" s="235"/>
      <c r="AH485" s="235"/>
      <c r="AI485" s="235"/>
      <c r="AJ485" s="235"/>
      <c r="AK485" s="235"/>
      <c r="AL485" s="235"/>
      <c r="AM485" s="235"/>
      <c r="AN485" s="235"/>
      <c r="AO485" s="205"/>
      <c r="AP485" s="198"/>
      <c r="AQ485" s="233"/>
      <c r="AR485" s="244"/>
      <c r="AS485" s="198"/>
      <c r="AT485" s="198"/>
      <c r="AU485" s="198"/>
      <c r="AV485" s="198"/>
      <c r="AW485" s="198"/>
      <c r="AX485" s="198"/>
      <c r="AY485" s="198"/>
      <c r="AZ485" s="198"/>
      <c r="BA485" s="198"/>
      <c r="BB485" s="198"/>
      <c r="BC485" s="198"/>
      <c r="BD485" s="198"/>
      <c r="BE485" s="198"/>
      <c r="BF485" s="198"/>
      <c r="BG485" s="198"/>
      <c r="BH485" s="198"/>
      <c r="BI485" s="198"/>
      <c r="BJ485" s="198"/>
      <c r="BK485" s="198"/>
      <c r="BL485" s="198"/>
      <c r="BM485" s="198"/>
      <c r="BN485" s="198"/>
      <c r="BO485" s="198"/>
      <c r="BP485" s="198"/>
      <c r="BQ485" s="198"/>
      <c r="BR485" s="198"/>
      <c r="BS485" s="198"/>
      <c r="BT485" s="198"/>
      <c r="BU485" s="198"/>
    </row>
    <row r="486" spans="1:73" ht="15.75" customHeight="1" x14ac:dyDescent="0.25">
      <c r="A486" s="234"/>
      <c r="B486" s="235"/>
      <c r="C486" s="235"/>
      <c r="D486" s="235"/>
      <c r="E486" s="235"/>
      <c r="F486" s="235"/>
      <c r="G486" s="235"/>
      <c r="H486" s="235"/>
      <c r="I486" s="235"/>
      <c r="J486" s="235"/>
      <c r="K486" s="235"/>
      <c r="L486" s="236"/>
      <c r="M486" s="235"/>
      <c r="N486" s="235"/>
      <c r="O486" s="235"/>
      <c r="P486" s="235"/>
      <c r="Q486" s="235"/>
      <c r="R486" s="235"/>
      <c r="S486" s="235"/>
      <c r="T486" s="235"/>
      <c r="U486" s="235"/>
      <c r="V486" s="236"/>
      <c r="W486" s="235"/>
      <c r="X486" s="235"/>
      <c r="Y486" s="235"/>
      <c r="Z486" s="235"/>
      <c r="AA486" s="235"/>
      <c r="AB486" s="235"/>
      <c r="AC486" s="235"/>
      <c r="AD486" s="235"/>
      <c r="AE486" s="235"/>
      <c r="AF486" s="235"/>
      <c r="AG486" s="235"/>
      <c r="AH486" s="235"/>
      <c r="AI486" s="235"/>
      <c r="AJ486" s="235"/>
      <c r="AK486" s="235"/>
      <c r="AL486" s="235"/>
      <c r="AM486" s="235"/>
      <c r="AN486" s="235"/>
      <c r="AO486" s="205"/>
      <c r="AP486" s="198"/>
      <c r="AQ486" s="233"/>
      <c r="AR486" s="244"/>
      <c r="AS486" s="198"/>
      <c r="AT486" s="198"/>
      <c r="AU486" s="198"/>
      <c r="AV486" s="198"/>
      <c r="AW486" s="198"/>
      <c r="AX486" s="198"/>
      <c r="AY486" s="198"/>
      <c r="AZ486" s="198"/>
      <c r="BA486" s="198"/>
      <c r="BB486" s="198"/>
      <c r="BC486" s="198"/>
      <c r="BD486" s="198"/>
      <c r="BE486" s="198"/>
      <c r="BF486" s="198"/>
      <c r="BG486" s="198"/>
      <c r="BH486" s="198"/>
      <c r="BI486" s="198"/>
      <c r="BJ486" s="198"/>
      <c r="BK486" s="198"/>
      <c r="BL486" s="198"/>
      <c r="BM486" s="198"/>
      <c r="BN486" s="198"/>
      <c r="BO486" s="198"/>
      <c r="BP486" s="198"/>
      <c r="BQ486" s="198"/>
      <c r="BR486" s="198"/>
      <c r="BS486" s="198"/>
      <c r="BT486" s="198"/>
      <c r="BU486" s="198"/>
    </row>
    <row r="487" spans="1:73" ht="15.75" customHeight="1" x14ac:dyDescent="0.25">
      <c r="A487" s="234"/>
      <c r="B487" s="235"/>
      <c r="C487" s="235"/>
      <c r="D487" s="235"/>
      <c r="E487" s="235"/>
      <c r="F487" s="235"/>
      <c r="G487" s="235"/>
      <c r="H487" s="235"/>
      <c r="I487" s="235"/>
      <c r="J487" s="235"/>
      <c r="K487" s="235"/>
      <c r="L487" s="236"/>
      <c r="M487" s="235"/>
      <c r="N487" s="235"/>
      <c r="O487" s="235"/>
      <c r="P487" s="235"/>
      <c r="Q487" s="235"/>
      <c r="R487" s="235"/>
      <c r="S487" s="235"/>
      <c r="T487" s="235"/>
      <c r="U487" s="235"/>
      <c r="V487" s="236"/>
      <c r="W487" s="235"/>
      <c r="X487" s="235"/>
      <c r="Y487" s="235"/>
      <c r="Z487" s="235"/>
      <c r="AA487" s="235"/>
      <c r="AB487" s="235"/>
      <c r="AC487" s="235"/>
      <c r="AD487" s="235"/>
      <c r="AE487" s="235"/>
      <c r="AF487" s="235"/>
      <c r="AG487" s="235"/>
      <c r="AH487" s="235"/>
      <c r="AI487" s="235"/>
      <c r="AJ487" s="235"/>
      <c r="AK487" s="235"/>
      <c r="AL487" s="235"/>
      <c r="AM487" s="235"/>
      <c r="AN487" s="235"/>
      <c r="AO487" s="205"/>
      <c r="AP487" s="198"/>
      <c r="AQ487" s="233"/>
      <c r="AR487" s="244"/>
      <c r="AS487" s="198"/>
      <c r="AT487" s="198"/>
      <c r="AU487" s="198"/>
      <c r="AV487" s="198"/>
      <c r="AW487" s="198"/>
      <c r="AX487" s="198"/>
      <c r="AY487" s="198"/>
      <c r="AZ487" s="198"/>
      <c r="BA487" s="198"/>
      <c r="BB487" s="198"/>
      <c r="BC487" s="198"/>
      <c r="BD487" s="198"/>
      <c r="BE487" s="198"/>
      <c r="BF487" s="198"/>
      <c r="BG487" s="198"/>
      <c r="BH487" s="198"/>
      <c r="BI487" s="198"/>
      <c r="BJ487" s="198"/>
      <c r="BK487" s="198"/>
      <c r="BL487" s="198"/>
      <c r="BM487" s="198"/>
      <c r="BN487" s="198"/>
      <c r="BO487" s="198"/>
      <c r="BP487" s="198"/>
      <c r="BQ487" s="198"/>
      <c r="BR487" s="198"/>
      <c r="BS487" s="198"/>
      <c r="BT487" s="198"/>
      <c r="BU487" s="198"/>
    </row>
    <row r="488" spans="1:73" ht="15.75" customHeight="1" x14ac:dyDescent="0.25">
      <c r="A488" s="234"/>
      <c r="B488" s="235"/>
      <c r="C488" s="235"/>
      <c r="D488" s="235"/>
      <c r="E488" s="235"/>
      <c r="F488" s="235"/>
      <c r="G488" s="235"/>
      <c r="H488" s="235"/>
      <c r="I488" s="235"/>
      <c r="J488" s="235"/>
      <c r="K488" s="235"/>
      <c r="L488" s="236"/>
      <c r="M488" s="235"/>
      <c r="N488" s="235"/>
      <c r="O488" s="235"/>
      <c r="P488" s="235"/>
      <c r="Q488" s="235"/>
      <c r="R488" s="235"/>
      <c r="S488" s="235"/>
      <c r="T488" s="235"/>
      <c r="U488" s="235"/>
      <c r="V488" s="236"/>
      <c r="W488" s="235"/>
      <c r="X488" s="235"/>
      <c r="Y488" s="235"/>
      <c r="Z488" s="235"/>
      <c r="AA488" s="235"/>
      <c r="AB488" s="235"/>
      <c r="AC488" s="235"/>
      <c r="AD488" s="235"/>
      <c r="AE488" s="235"/>
      <c r="AF488" s="235"/>
      <c r="AG488" s="235"/>
      <c r="AH488" s="235"/>
      <c r="AI488" s="235"/>
      <c r="AJ488" s="235"/>
      <c r="AK488" s="235"/>
      <c r="AL488" s="235"/>
      <c r="AM488" s="235"/>
      <c r="AN488" s="235"/>
      <c r="AO488" s="205"/>
      <c r="AP488" s="198"/>
      <c r="AQ488" s="233"/>
      <c r="AR488" s="244"/>
      <c r="AS488" s="198"/>
      <c r="AT488" s="198"/>
      <c r="AU488" s="198"/>
      <c r="AV488" s="198"/>
      <c r="AW488" s="198"/>
      <c r="AX488" s="198"/>
      <c r="AY488" s="198"/>
      <c r="AZ488" s="198"/>
      <c r="BA488" s="198"/>
      <c r="BB488" s="198"/>
      <c r="BC488" s="198"/>
      <c r="BD488" s="198"/>
      <c r="BE488" s="198"/>
      <c r="BF488" s="198"/>
      <c r="BG488" s="198"/>
      <c r="BH488" s="198"/>
      <c r="BI488" s="198"/>
      <c r="BJ488" s="198"/>
      <c r="BK488" s="198"/>
      <c r="BL488" s="198"/>
      <c r="BM488" s="198"/>
      <c r="BN488" s="198"/>
      <c r="BO488" s="198"/>
      <c r="BP488" s="198"/>
      <c r="BQ488" s="198"/>
      <c r="BR488" s="198"/>
      <c r="BS488" s="198"/>
      <c r="BT488" s="198"/>
      <c r="BU488" s="198"/>
    </row>
    <row r="489" spans="1:73" ht="15.75" customHeight="1" x14ac:dyDescent="0.25">
      <c r="A489" s="234"/>
      <c r="B489" s="235"/>
      <c r="C489" s="235"/>
      <c r="D489" s="235"/>
      <c r="E489" s="235"/>
      <c r="F489" s="235"/>
      <c r="G489" s="235"/>
      <c r="H489" s="235"/>
      <c r="I489" s="235"/>
      <c r="J489" s="235"/>
      <c r="K489" s="235"/>
      <c r="L489" s="236"/>
      <c r="M489" s="235"/>
      <c r="N489" s="235"/>
      <c r="O489" s="235"/>
      <c r="P489" s="235"/>
      <c r="Q489" s="235"/>
      <c r="R489" s="235"/>
      <c r="S489" s="235"/>
      <c r="T489" s="235"/>
      <c r="U489" s="235"/>
      <c r="V489" s="236"/>
      <c r="W489" s="235"/>
      <c r="X489" s="235"/>
      <c r="Y489" s="235"/>
      <c r="Z489" s="235"/>
      <c r="AA489" s="235"/>
      <c r="AB489" s="235"/>
      <c r="AC489" s="235"/>
      <c r="AD489" s="235"/>
      <c r="AE489" s="235"/>
      <c r="AF489" s="235"/>
      <c r="AG489" s="235"/>
      <c r="AH489" s="235"/>
      <c r="AI489" s="235"/>
      <c r="AJ489" s="235"/>
      <c r="AK489" s="235"/>
      <c r="AL489" s="235"/>
      <c r="AM489" s="235"/>
      <c r="AN489" s="235"/>
      <c r="AO489" s="205"/>
      <c r="AP489" s="198"/>
      <c r="AQ489" s="233"/>
      <c r="AR489" s="244"/>
      <c r="AS489" s="198"/>
      <c r="AT489" s="198"/>
      <c r="AU489" s="198"/>
      <c r="AV489" s="198"/>
      <c r="AW489" s="198"/>
      <c r="AX489" s="198"/>
      <c r="AY489" s="198"/>
      <c r="AZ489" s="198"/>
      <c r="BA489" s="198"/>
      <c r="BB489" s="198"/>
      <c r="BC489" s="198"/>
      <c r="BD489" s="198"/>
      <c r="BE489" s="198"/>
      <c r="BF489" s="198"/>
      <c r="BG489" s="198"/>
      <c r="BH489" s="198"/>
      <c r="BI489" s="198"/>
      <c r="BJ489" s="198"/>
      <c r="BK489" s="198"/>
      <c r="BL489" s="198"/>
      <c r="BM489" s="198"/>
      <c r="BN489" s="198"/>
      <c r="BO489" s="198"/>
      <c r="BP489" s="198"/>
      <c r="BQ489" s="198"/>
      <c r="BR489" s="198"/>
      <c r="BS489" s="198"/>
      <c r="BT489" s="198"/>
      <c r="BU489" s="198"/>
    </row>
    <row r="490" spans="1:73" ht="15.75" customHeight="1" x14ac:dyDescent="0.25">
      <c r="A490" s="234"/>
      <c r="B490" s="235"/>
      <c r="C490" s="235"/>
      <c r="D490" s="235"/>
      <c r="E490" s="235"/>
      <c r="F490" s="235"/>
      <c r="G490" s="235"/>
      <c r="H490" s="235"/>
      <c r="I490" s="235"/>
      <c r="J490" s="235"/>
      <c r="K490" s="235"/>
      <c r="L490" s="236"/>
      <c r="M490" s="235"/>
      <c r="N490" s="235"/>
      <c r="O490" s="235"/>
      <c r="P490" s="235"/>
      <c r="Q490" s="235"/>
      <c r="R490" s="235"/>
      <c r="S490" s="235"/>
      <c r="T490" s="235"/>
      <c r="U490" s="235"/>
      <c r="V490" s="236"/>
      <c r="W490" s="235"/>
      <c r="X490" s="235"/>
      <c r="Y490" s="235"/>
      <c r="Z490" s="235"/>
      <c r="AA490" s="235"/>
      <c r="AB490" s="235"/>
      <c r="AC490" s="235"/>
      <c r="AD490" s="235"/>
      <c r="AE490" s="235"/>
      <c r="AF490" s="235"/>
      <c r="AG490" s="235"/>
      <c r="AH490" s="235"/>
      <c r="AI490" s="235"/>
      <c r="AJ490" s="235"/>
      <c r="AK490" s="235"/>
      <c r="AL490" s="235"/>
      <c r="AM490" s="235"/>
      <c r="AN490" s="235"/>
      <c r="AO490" s="205"/>
      <c r="AP490" s="198"/>
      <c r="AQ490" s="233"/>
      <c r="AR490" s="244"/>
      <c r="AS490" s="198"/>
      <c r="AT490" s="198"/>
      <c r="AU490" s="198"/>
      <c r="AV490" s="198"/>
      <c r="AW490" s="198"/>
      <c r="AX490" s="198"/>
      <c r="AY490" s="198"/>
      <c r="AZ490" s="198"/>
      <c r="BA490" s="198"/>
      <c r="BB490" s="198"/>
      <c r="BC490" s="198"/>
      <c r="BD490" s="198"/>
      <c r="BE490" s="198"/>
      <c r="BF490" s="198"/>
      <c r="BG490" s="198"/>
      <c r="BH490" s="198"/>
      <c r="BI490" s="198"/>
      <c r="BJ490" s="198"/>
      <c r="BK490" s="198"/>
      <c r="BL490" s="198"/>
      <c r="BM490" s="198"/>
      <c r="BN490" s="198"/>
      <c r="BO490" s="198"/>
      <c r="BP490" s="198"/>
      <c r="BQ490" s="198"/>
      <c r="BR490" s="198"/>
      <c r="BS490" s="198"/>
      <c r="BT490" s="198"/>
      <c r="BU490" s="198"/>
    </row>
    <row r="491" spans="1:73" ht="15.75" customHeight="1" x14ac:dyDescent="0.25">
      <c r="A491" s="234"/>
      <c r="B491" s="235"/>
      <c r="C491" s="235"/>
      <c r="D491" s="235"/>
      <c r="E491" s="235"/>
      <c r="F491" s="235"/>
      <c r="G491" s="235"/>
      <c r="H491" s="235"/>
      <c r="I491" s="235"/>
      <c r="J491" s="235"/>
      <c r="K491" s="235"/>
      <c r="L491" s="236"/>
      <c r="M491" s="235"/>
      <c r="N491" s="235"/>
      <c r="O491" s="235"/>
      <c r="P491" s="235"/>
      <c r="Q491" s="235"/>
      <c r="R491" s="235"/>
      <c r="S491" s="235"/>
      <c r="T491" s="235"/>
      <c r="U491" s="235"/>
      <c r="V491" s="236"/>
      <c r="W491" s="235"/>
      <c r="X491" s="235"/>
      <c r="Y491" s="235"/>
      <c r="Z491" s="235"/>
      <c r="AA491" s="235"/>
      <c r="AB491" s="235"/>
      <c r="AC491" s="235"/>
      <c r="AD491" s="235"/>
      <c r="AE491" s="235"/>
      <c r="AF491" s="235"/>
      <c r="AG491" s="235"/>
      <c r="AH491" s="235"/>
      <c r="AI491" s="235"/>
      <c r="AJ491" s="235"/>
      <c r="AK491" s="235"/>
      <c r="AL491" s="235"/>
      <c r="AM491" s="235"/>
      <c r="AN491" s="235"/>
      <c r="AO491" s="205"/>
      <c r="AP491" s="198"/>
      <c r="AQ491" s="233"/>
      <c r="AR491" s="244"/>
      <c r="AS491" s="198"/>
      <c r="AT491" s="198"/>
      <c r="AU491" s="198"/>
      <c r="AV491" s="198"/>
      <c r="AW491" s="198"/>
      <c r="AX491" s="198"/>
      <c r="AY491" s="198"/>
      <c r="AZ491" s="198"/>
      <c r="BA491" s="198"/>
      <c r="BB491" s="198"/>
      <c r="BC491" s="198"/>
      <c r="BD491" s="198"/>
      <c r="BE491" s="198"/>
      <c r="BF491" s="198"/>
      <c r="BG491" s="198"/>
      <c r="BH491" s="198"/>
      <c r="BI491" s="198"/>
      <c r="BJ491" s="198"/>
      <c r="BK491" s="198"/>
      <c r="BL491" s="198"/>
      <c r="BM491" s="198"/>
      <c r="BN491" s="198"/>
      <c r="BO491" s="198"/>
      <c r="BP491" s="198"/>
      <c r="BQ491" s="198"/>
      <c r="BR491" s="198"/>
      <c r="BS491" s="198"/>
      <c r="BT491" s="198"/>
      <c r="BU491" s="198"/>
    </row>
    <row r="492" spans="1:73" ht="15.75" customHeight="1" x14ac:dyDescent="0.25">
      <c r="A492" s="234"/>
      <c r="B492" s="235"/>
      <c r="C492" s="235"/>
      <c r="D492" s="235"/>
      <c r="E492" s="235"/>
      <c r="F492" s="235"/>
      <c r="G492" s="235"/>
      <c r="H492" s="235"/>
      <c r="I492" s="235"/>
      <c r="J492" s="235"/>
      <c r="K492" s="235"/>
      <c r="L492" s="236"/>
      <c r="M492" s="235"/>
      <c r="N492" s="235"/>
      <c r="O492" s="235"/>
      <c r="P492" s="235"/>
      <c r="Q492" s="235"/>
      <c r="R492" s="235"/>
      <c r="S492" s="235"/>
      <c r="T492" s="235"/>
      <c r="U492" s="235"/>
      <c r="V492" s="236"/>
      <c r="W492" s="235"/>
      <c r="X492" s="235"/>
      <c r="Y492" s="235"/>
      <c r="Z492" s="235"/>
      <c r="AA492" s="235"/>
      <c r="AB492" s="235"/>
      <c r="AC492" s="235"/>
      <c r="AD492" s="235"/>
      <c r="AE492" s="235"/>
      <c r="AF492" s="235"/>
      <c r="AG492" s="235"/>
      <c r="AH492" s="235"/>
      <c r="AI492" s="235"/>
      <c r="AJ492" s="235"/>
      <c r="AK492" s="235"/>
      <c r="AL492" s="235"/>
      <c r="AM492" s="235"/>
      <c r="AN492" s="235"/>
      <c r="AO492" s="205"/>
      <c r="AP492" s="198"/>
      <c r="AQ492" s="233"/>
      <c r="AR492" s="244"/>
      <c r="AS492" s="198"/>
      <c r="AT492" s="198"/>
      <c r="AU492" s="198"/>
      <c r="AV492" s="198"/>
      <c r="AW492" s="198"/>
      <c r="AX492" s="198"/>
      <c r="AY492" s="198"/>
      <c r="AZ492" s="198"/>
      <c r="BA492" s="198"/>
      <c r="BB492" s="198"/>
      <c r="BC492" s="198"/>
      <c r="BD492" s="198"/>
      <c r="BE492" s="198"/>
      <c r="BF492" s="198"/>
      <c r="BG492" s="198"/>
      <c r="BH492" s="198"/>
      <c r="BI492" s="198"/>
      <c r="BJ492" s="198"/>
      <c r="BK492" s="198"/>
      <c r="BL492" s="198"/>
      <c r="BM492" s="198"/>
      <c r="BN492" s="198"/>
      <c r="BO492" s="198"/>
      <c r="BP492" s="198"/>
      <c r="BQ492" s="198"/>
      <c r="BR492" s="198"/>
      <c r="BS492" s="198"/>
      <c r="BT492" s="198"/>
      <c r="BU492" s="198"/>
    </row>
    <row r="493" spans="1:73" ht="15.75" customHeight="1" x14ac:dyDescent="0.25">
      <c r="A493" s="234"/>
      <c r="B493" s="235"/>
      <c r="C493" s="235"/>
      <c r="D493" s="235"/>
      <c r="E493" s="235"/>
      <c r="F493" s="235"/>
      <c r="G493" s="235"/>
      <c r="H493" s="235"/>
      <c r="I493" s="235"/>
      <c r="J493" s="235"/>
      <c r="K493" s="235"/>
      <c r="L493" s="236"/>
      <c r="M493" s="235"/>
      <c r="N493" s="235"/>
      <c r="O493" s="235"/>
      <c r="P493" s="235"/>
      <c r="Q493" s="235"/>
      <c r="R493" s="235"/>
      <c r="S493" s="235"/>
      <c r="T493" s="235"/>
      <c r="U493" s="235"/>
      <c r="V493" s="236"/>
      <c r="W493" s="235"/>
      <c r="X493" s="235"/>
      <c r="Y493" s="235"/>
      <c r="Z493" s="235"/>
      <c r="AA493" s="235"/>
      <c r="AB493" s="235"/>
      <c r="AC493" s="235"/>
      <c r="AD493" s="235"/>
      <c r="AE493" s="235"/>
      <c r="AF493" s="235"/>
      <c r="AG493" s="235"/>
      <c r="AH493" s="235"/>
      <c r="AI493" s="235"/>
      <c r="AJ493" s="235"/>
      <c r="AK493" s="235"/>
      <c r="AL493" s="235"/>
      <c r="AM493" s="235"/>
      <c r="AN493" s="235"/>
      <c r="AO493" s="205"/>
      <c r="AP493" s="198"/>
      <c r="AQ493" s="233"/>
      <c r="AR493" s="244"/>
      <c r="AS493" s="198"/>
      <c r="AT493" s="198"/>
      <c r="AU493" s="198"/>
      <c r="AV493" s="198"/>
      <c r="AW493" s="198"/>
      <c r="AX493" s="198"/>
      <c r="AY493" s="198"/>
      <c r="AZ493" s="198"/>
      <c r="BA493" s="198"/>
      <c r="BB493" s="198"/>
      <c r="BC493" s="198"/>
      <c r="BD493" s="198"/>
      <c r="BE493" s="198"/>
      <c r="BF493" s="198"/>
      <c r="BG493" s="198"/>
      <c r="BH493" s="198"/>
      <c r="BI493" s="198"/>
      <c r="BJ493" s="198"/>
      <c r="BK493" s="198"/>
      <c r="BL493" s="198"/>
      <c r="BM493" s="198"/>
      <c r="BN493" s="198"/>
      <c r="BO493" s="198"/>
      <c r="BP493" s="198"/>
      <c r="BQ493" s="198"/>
      <c r="BR493" s="198"/>
      <c r="BS493" s="198"/>
      <c r="BT493" s="198"/>
      <c r="BU493" s="198"/>
    </row>
    <row r="494" spans="1:73" ht="15.75" customHeight="1" x14ac:dyDescent="0.25">
      <c r="A494" s="234"/>
      <c r="B494" s="235"/>
      <c r="C494" s="235"/>
      <c r="D494" s="235"/>
      <c r="E494" s="235"/>
      <c r="F494" s="235"/>
      <c r="G494" s="235"/>
      <c r="H494" s="235"/>
      <c r="I494" s="235"/>
      <c r="J494" s="235"/>
      <c r="K494" s="235"/>
      <c r="L494" s="236"/>
      <c r="M494" s="235"/>
      <c r="N494" s="235"/>
      <c r="O494" s="235"/>
      <c r="P494" s="235"/>
      <c r="Q494" s="235"/>
      <c r="R494" s="235"/>
      <c r="S494" s="235"/>
      <c r="T494" s="235"/>
      <c r="U494" s="235"/>
      <c r="V494" s="236"/>
      <c r="W494" s="235"/>
      <c r="X494" s="235"/>
      <c r="Y494" s="235"/>
      <c r="Z494" s="235"/>
      <c r="AA494" s="235"/>
      <c r="AB494" s="235"/>
      <c r="AC494" s="235"/>
      <c r="AD494" s="235"/>
      <c r="AE494" s="235"/>
      <c r="AF494" s="235"/>
      <c r="AG494" s="235"/>
      <c r="AH494" s="235"/>
      <c r="AI494" s="235"/>
      <c r="AJ494" s="235"/>
      <c r="AK494" s="235"/>
      <c r="AL494" s="235"/>
      <c r="AM494" s="235"/>
      <c r="AN494" s="235"/>
      <c r="AO494" s="205"/>
      <c r="AP494" s="198"/>
      <c r="AQ494" s="233"/>
      <c r="AR494" s="244"/>
      <c r="AS494" s="198"/>
      <c r="AT494" s="198"/>
      <c r="AU494" s="198"/>
      <c r="AV494" s="198"/>
      <c r="AW494" s="198"/>
      <c r="AX494" s="198"/>
      <c r="AY494" s="198"/>
      <c r="AZ494" s="198"/>
      <c r="BA494" s="198"/>
      <c r="BB494" s="198"/>
      <c r="BC494" s="198"/>
      <c r="BD494" s="198"/>
      <c r="BE494" s="198"/>
      <c r="BF494" s="198"/>
      <c r="BG494" s="198"/>
      <c r="BH494" s="198"/>
      <c r="BI494" s="198"/>
      <c r="BJ494" s="198"/>
      <c r="BK494" s="198"/>
      <c r="BL494" s="198"/>
      <c r="BM494" s="198"/>
      <c r="BN494" s="198"/>
      <c r="BO494" s="198"/>
      <c r="BP494" s="198"/>
      <c r="BQ494" s="198"/>
      <c r="BR494" s="198"/>
      <c r="BS494" s="198"/>
      <c r="BT494" s="198"/>
      <c r="BU494" s="198"/>
    </row>
    <row r="495" spans="1:73" ht="15.75" customHeight="1" x14ac:dyDescent="0.25">
      <c r="A495" s="234"/>
      <c r="B495" s="235"/>
      <c r="C495" s="235"/>
      <c r="D495" s="235"/>
      <c r="E495" s="235"/>
      <c r="F495" s="235"/>
      <c r="G495" s="235"/>
      <c r="H495" s="235"/>
      <c r="I495" s="235"/>
      <c r="J495" s="235"/>
      <c r="K495" s="235"/>
      <c r="L495" s="236"/>
      <c r="M495" s="235"/>
      <c r="N495" s="235"/>
      <c r="O495" s="235"/>
      <c r="P495" s="235"/>
      <c r="Q495" s="235"/>
      <c r="R495" s="235"/>
      <c r="S495" s="235"/>
      <c r="T495" s="235"/>
      <c r="U495" s="235"/>
      <c r="V495" s="236"/>
      <c r="W495" s="235"/>
      <c r="X495" s="235"/>
      <c r="Y495" s="235"/>
      <c r="Z495" s="235"/>
      <c r="AA495" s="235"/>
      <c r="AB495" s="235"/>
      <c r="AC495" s="235"/>
      <c r="AD495" s="235"/>
      <c r="AE495" s="235"/>
      <c r="AF495" s="235"/>
      <c r="AG495" s="235"/>
      <c r="AH495" s="235"/>
      <c r="AI495" s="235"/>
      <c r="AJ495" s="235"/>
      <c r="AK495" s="235"/>
      <c r="AL495" s="235"/>
      <c r="AM495" s="235"/>
      <c r="AN495" s="235"/>
      <c r="AO495" s="205"/>
      <c r="AP495" s="198"/>
      <c r="AQ495" s="233"/>
      <c r="AR495" s="244"/>
      <c r="AS495" s="198"/>
      <c r="AT495" s="198"/>
      <c r="AU495" s="198"/>
      <c r="AV495" s="198"/>
      <c r="AW495" s="198"/>
      <c r="AX495" s="198"/>
      <c r="AY495" s="198"/>
      <c r="AZ495" s="198"/>
      <c r="BA495" s="198"/>
      <c r="BB495" s="198"/>
      <c r="BC495" s="198"/>
      <c r="BD495" s="198"/>
      <c r="BE495" s="198"/>
      <c r="BF495" s="198"/>
      <c r="BG495" s="198"/>
      <c r="BH495" s="198"/>
      <c r="BI495" s="198"/>
      <c r="BJ495" s="198"/>
      <c r="BK495" s="198"/>
      <c r="BL495" s="198"/>
      <c r="BM495" s="198"/>
      <c r="BN495" s="198"/>
      <c r="BO495" s="198"/>
      <c r="BP495" s="198"/>
      <c r="BQ495" s="198"/>
      <c r="BR495" s="198"/>
      <c r="BS495" s="198"/>
      <c r="BT495" s="198"/>
      <c r="BU495" s="198"/>
    </row>
    <row r="496" spans="1:73" ht="15.75" customHeight="1" x14ac:dyDescent="0.25">
      <c r="A496" s="234"/>
      <c r="B496" s="235"/>
      <c r="C496" s="235"/>
      <c r="D496" s="235"/>
      <c r="E496" s="235"/>
      <c r="F496" s="235"/>
      <c r="G496" s="235"/>
      <c r="H496" s="235"/>
      <c r="I496" s="235"/>
      <c r="J496" s="235"/>
      <c r="K496" s="235"/>
      <c r="L496" s="236"/>
      <c r="M496" s="235"/>
      <c r="N496" s="235"/>
      <c r="O496" s="235"/>
      <c r="P496" s="235"/>
      <c r="Q496" s="235"/>
      <c r="R496" s="235"/>
      <c r="S496" s="235"/>
      <c r="T496" s="235"/>
      <c r="U496" s="235"/>
      <c r="V496" s="236"/>
      <c r="W496" s="235"/>
      <c r="X496" s="235"/>
      <c r="Y496" s="235"/>
      <c r="Z496" s="235"/>
      <c r="AA496" s="235"/>
      <c r="AB496" s="235"/>
      <c r="AC496" s="235"/>
      <c r="AD496" s="235"/>
      <c r="AE496" s="235"/>
      <c r="AF496" s="235"/>
      <c r="AG496" s="235"/>
      <c r="AH496" s="235"/>
      <c r="AI496" s="235"/>
      <c r="AJ496" s="235"/>
      <c r="AK496" s="235"/>
      <c r="AL496" s="235"/>
      <c r="AM496" s="235"/>
      <c r="AN496" s="235"/>
      <c r="AO496" s="205"/>
      <c r="AP496" s="198"/>
      <c r="AQ496" s="233"/>
      <c r="AR496" s="244"/>
      <c r="AS496" s="198"/>
      <c r="AT496" s="198"/>
      <c r="AU496" s="198"/>
      <c r="AV496" s="198"/>
      <c r="AW496" s="198"/>
      <c r="AX496" s="198"/>
      <c r="AY496" s="198"/>
      <c r="AZ496" s="198"/>
      <c r="BA496" s="198"/>
      <c r="BB496" s="198"/>
      <c r="BC496" s="198"/>
      <c r="BD496" s="198"/>
      <c r="BE496" s="198"/>
      <c r="BF496" s="198"/>
      <c r="BG496" s="198"/>
      <c r="BH496" s="198"/>
      <c r="BI496" s="198"/>
      <c r="BJ496" s="198"/>
      <c r="BK496" s="198"/>
      <c r="BL496" s="198"/>
      <c r="BM496" s="198"/>
      <c r="BN496" s="198"/>
      <c r="BO496" s="198"/>
      <c r="BP496" s="198"/>
      <c r="BQ496" s="198"/>
      <c r="BR496" s="198"/>
      <c r="BS496" s="198"/>
      <c r="BT496" s="198"/>
      <c r="BU496" s="198"/>
    </row>
    <row r="497" spans="1:73" ht="15.75" customHeight="1" x14ac:dyDescent="0.25">
      <c r="A497" s="234"/>
      <c r="B497" s="235"/>
      <c r="C497" s="235"/>
      <c r="D497" s="235"/>
      <c r="E497" s="235"/>
      <c r="F497" s="235"/>
      <c r="G497" s="235"/>
      <c r="H497" s="235"/>
      <c r="I497" s="235"/>
      <c r="J497" s="235"/>
      <c r="K497" s="235"/>
      <c r="L497" s="236"/>
      <c r="M497" s="235"/>
      <c r="N497" s="235"/>
      <c r="O497" s="235"/>
      <c r="P497" s="235"/>
      <c r="Q497" s="235"/>
      <c r="R497" s="235"/>
      <c r="S497" s="235"/>
      <c r="T497" s="235"/>
      <c r="U497" s="235"/>
      <c r="V497" s="236"/>
      <c r="W497" s="235"/>
      <c r="X497" s="235"/>
      <c r="Y497" s="235"/>
      <c r="Z497" s="235"/>
      <c r="AA497" s="235"/>
      <c r="AB497" s="235"/>
      <c r="AC497" s="235"/>
      <c r="AD497" s="235"/>
      <c r="AE497" s="235"/>
      <c r="AF497" s="235"/>
      <c r="AG497" s="235"/>
      <c r="AH497" s="235"/>
      <c r="AI497" s="235"/>
      <c r="AJ497" s="235"/>
      <c r="AK497" s="235"/>
      <c r="AL497" s="235"/>
      <c r="AM497" s="235"/>
      <c r="AN497" s="235"/>
      <c r="AO497" s="205"/>
      <c r="AP497" s="198"/>
      <c r="AQ497" s="233"/>
      <c r="AR497" s="244"/>
      <c r="AS497" s="198"/>
      <c r="AT497" s="198"/>
      <c r="AU497" s="198"/>
      <c r="AV497" s="198"/>
      <c r="AW497" s="198"/>
      <c r="AX497" s="198"/>
      <c r="AY497" s="198"/>
      <c r="AZ497" s="198"/>
      <c r="BA497" s="198"/>
      <c r="BB497" s="198"/>
      <c r="BC497" s="198"/>
      <c r="BD497" s="198"/>
      <c r="BE497" s="198"/>
      <c r="BF497" s="198"/>
      <c r="BG497" s="198"/>
      <c r="BH497" s="198"/>
      <c r="BI497" s="198"/>
      <c r="BJ497" s="198"/>
      <c r="BK497" s="198"/>
      <c r="BL497" s="198"/>
      <c r="BM497" s="198"/>
      <c r="BN497" s="198"/>
      <c r="BO497" s="198"/>
      <c r="BP497" s="198"/>
      <c r="BQ497" s="198"/>
      <c r="BR497" s="198"/>
      <c r="BS497" s="198"/>
      <c r="BT497" s="198"/>
      <c r="BU497" s="198"/>
    </row>
    <row r="498" spans="1:73" ht="15.75" customHeight="1" x14ac:dyDescent="0.25">
      <c r="A498" s="234"/>
      <c r="B498" s="235"/>
      <c r="C498" s="235"/>
      <c r="D498" s="235"/>
      <c r="E498" s="235"/>
      <c r="F498" s="235"/>
      <c r="G498" s="235"/>
      <c r="H498" s="235"/>
      <c r="I498" s="235"/>
      <c r="J498" s="235"/>
      <c r="K498" s="235"/>
      <c r="L498" s="236"/>
      <c r="M498" s="235"/>
      <c r="N498" s="235"/>
      <c r="O498" s="235"/>
      <c r="P498" s="235"/>
      <c r="Q498" s="235"/>
      <c r="R498" s="235"/>
      <c r="S498" s="235"/>
      <c r="T498" s="235"/>
      <c r="U498" s="235"/>
      <c r="V498" s="236"/>
      <c r="W498" s="235"/>
      <c r="X498" s="235"/>
      <c r="Y498" s="235"/>
      <c r="Z498" s="235"/>
      <c r="AA498" s="235"/>
      <c r="AB498" s="235"/>
      <c r="AC498" s="235"/>
      <c r="AD498" s="235"/>
      <c r="AE498" s="235"/>
      <c r="AF498" s="235"/>
      <c r="AG498" s="235"/>
      <c r="AH498" s="235"/>
      <c r="AI498" s="235"/>
      <c r="AJ498" s="235"/>
      <c r="AK498" s="235"/>
      <c r="AL498" s="235"/>
      <c r="AM498" s="235"/>
      <c r="AN498" s="235"/>
      <c r="AO498" s="205"/>
      <c r="AP498" s="198"/>
      <c r="AQ498" s="233"/>
      <c r="AR498" s="244"/>
      <c r="AS498" s="198"/>
      <c r="AT498" s="198"/>
      <c r="AU498" s="198"/>
      <c r="AV498" s="198"/>
      <c r="AW498" s="198"/>
      <c r="AX498" s="198"/>
      <c r="AY498" s="198"/>
      <c r="AZ498" s="198"/>
      <c r="BA498" s="198"/>
      <c r="BB498" s="198"/>
      <c r="BC498" s="198"/>
      <c r="BD498" s="198"/>
      <c r="BE498" s="198"/>
      <c r="BF498" s="198"/>
      <c r="BG498" s="198"/>
      <c r="BH498" s="198"/>
      <c r="BI498" s="198"/>
      <c r="BJ498" s="198"/>
      <c r="BK498" s="198"/>
      <c r="BL498" s="198"/>
      <c r="BM498" s="198"/>
      <c r="BN498" s="198"/>
      <c r="BO498" s="198"/>
      <c r="BP498" s="198"/>
      <c r="BQ498" s="198"/>
      <c r="BR498" s="198"/>
      <c r="BS498" s="198"/>
      <c r="BT498" s="198"/>
      <c r="BU498" s="198"/>
    </row>
    <row r="499" spans="1:73" ht="15.75" customHeight="1" x14ac:dyDescent="0.25">
      <c r="A499" s="234"/>
      <c r="B499" s="235"/>
      <c r="C499" s="235"/>
      <c r="D499" s="235"/>
      <c r="E499" s="235"/>
      <c r="F499" s="235"/>
      <c r="G499" s="235"/>
      <c r="H499" s="235"/>
      <c r="I499" s="235"/>
      <c r="J499" s="235"/>
      <c r="K499" s="235"/>
      <c r="L499" s="236"/>
      <c r="M499" s="235"/>
      <c r="N499" s="235"/>
      <c r="O499" s="235"/>
      <c r="P499" s="235"/>
      <c r="Q499" s="235"/>
      <c r="R499" s="235"/>
      <c r="S499" s="235"/>
      <c r="T499" s="235"/>
      <c r="U499" s="235"/>
      <c r="V499" s="236"/>
      <c r="W499" s="235"/>
      <c r="X499" s="235"/>
      <c r="Y499" s="235"/>
      <c r="Z499" s="235"/>
      <c r="AA499" s="235"/>
      <c r="AB499" s="235"/>
      <c r="AC499" s="235"/>
      <c r="AD499" s="235"/>
      <c r="AE499" s="235"/>
      <c r="AF499" s="235"/>
      <c r="AG499" s="235"/>
      <c r="AH499" s="235"/>
      <c r="AI499" s="235"/>
      <c r="AJ499" s="235"/>
      <c r="AK499" s="235"/>
      <c r="AL499" s="235"/>
      <c r="AM499" s="235"/>
      <c r="AN499" s="235"/>
      <c r="AO499" s="205"/>
      <c r="AP499" s="198"/>
      <c r="AQ499" s="233"/>
      <c r="AR499" s="244"/>
      <c r="AS499" s="198"/>
      <c r="AT499" s="198"/>
      <c r="AU499" s="198"/>
      <c r="AV499" s="198"/>
      <c r="AW499" s="198"/>
      <c r="AX499" s="198"/>
      <c r="AY499" s="198"/>
      <c r="AZ499" s="198"/>
      <c r="BA499" s="198"/>
      <c r="BB499" s="198"/>
      <c r="BC499" s="198"/>
      <c r="BD499" s="198"/>
      <c r="BE499" s="198"/>
      <c r="BF499" s="198"/>
      <c r="BG499" s="198"/>
      <c r="BH499" s="198"/>
      <c r="BI499" s="198"/>
      <c r="BJ499" s="198"/>
      <c r="BK499" s="198"/>
      <c r="BL499" s="198"/>
      <c r="BM499" s="198"/>
      <c r="BN499" s="198"/>
      <c r="BO499" s="198"/>
      <c r="BP499" s="198"/>
      <c r="BQ499" s="198"/>
      <c r="BR499" s="198"/>
      <c r="BS499" s="198"/>
      <c r="BT499" s="198"/>
      <c r="BU499" s="198"/>
    </row>
    <row r="500" spans="1:73" ht="15.75" customHeight="1" x14ac:dyDescent="0.25">
      <c r="A500" s="234"/>
      <c r="B500" s="235"/>
      <c r="C500" s="235"/>
      <c r="D500" s="235"/>
      <c r="E500" s="235"/>
      <c r="F500" s="235"/>
      <c r="G500" s="235"/>
      <c r="H500" s="235"/>
      <c r="I500" s="235"/>
      <c r="J500" s="235"/>
      <c r="K500" s="235"/>
      <c r="L500" s="236"/>
      <c r="M500" s="235"/>
      <c r="N500" s="235"/>
      <c r="O500" s="235"/>
      <c r="P500" s="235"/>
      <c r="Q500" s="235"/>
      <c r="R500" s="235"/>
      <c r="S500" s="235"/>
      <c r="T500" s="235"/>
      <c r="U500" s="235"/>
      <c r="V500" s="236"/>
      <c r="W500" s="235"/>
      <c r="X500" s="235"/>
      <c r="Y500" s="235"/>
      <c r="Z500" s="235"/>
      <c r="AA500" s="235"/>
      <c r="AB500" s="235"/>
      <c r="AC500" s="235"/>
      <c r="AD500" s="235"/>
      <c r="AE500" s="235"/>
      <c r="AF500" s="235"/>
      <c r="AG500" s="235"/>
      <c r="AH500" s="235"/>
      <c r="AI500" s="235"/>
      <c r="AJ500" s="235"/>
      <c r="AK500" s="235"/>
      <c r="AL500" s="235"/>
      <c r="AM500" s="235"/>
      <c r="AN500" s="235"/>
      <c r="AO500" s="205"/>
      <c r="AP500" s="198"/>
      <c r="AQ500" s="233"/>
      <c r="AR500" s="244"/>
      <c r="AS500" s="198"/>
      <c r="AT500" s="198"/>
      <c r="AU500" s="198"/>
      <c r="AV500" s="198"/>
      <c r="AW500" s="198"/>
      <c r="AX500" s="198"/>
      <c r="AY500" s="198"/>
      <c r="AZ500" s="198"/>
      <c r="BA500" s="198"/>
      <c r="BB500" s="198"/>
      <c r="BC500" s="198"/>
      <c r="BD500" s="198"/>
      <c r="BE500" s="198"/>
      <c r="BF500" s="198"/>
      <c r="BG500" s="198"/>
      <c r="BH500" s="198"/>
      <c r="BI500" s="198"/>
      <c r="BJ500" s="198"/>
      <c r="BK500" s="198"/>
      <c r="BL500" s="198"/>
      <c r="BM500" s="198"/>
      <c r="BN500" s="198"/>
      <c r="BO500" s="198"/>
      <c r="BP500" s="198"/>
      <c r="BQ500" s="198"/>
      <c r="BR500" s="198"/>
      <c r="BS500" s="198"/>
      <c r="BT500" s="198"/>
      <c r="BU500" s="198"/>
    </row>
    <row r="501" spans="1:73" ht="15.75" customHeight="1" x14ac:dyDescent="0.25">
      <c r="A501" s="234"/>
      <c r="B501" s="235"/>
      <c r="C501" s="235"/>
      <c r="D501" s="235"/>
      <c r="E501" s="235"/>
      <c r="F501" s="235"/>
      <c r="G501" s="235"/>
      <c r="H501" s="235"/>
      <c r="I501" s="235"/>
      <c r="J501" s="235"/>
      <c r="K501" s="235"/>
      <c r="L501" s="236"/>
      <c r="M501" s="235"/>
      <c r="N501" s="235"/>
      <c r="O501" s="235"/>
      <c r="P501" s="235"/>
      <c r="Q501" s="235"/>
      <c r="R501" s="235"/>
      <c r="S501" s="235"/>
      <c r="T501" s="235"/>
      <c r="U501" s="235"/>
      <c r="V501" s="236"/>
      <c r="W501" s="235"/>
      <c r="X501" s="235"/>
      <c r="Y501" s="235"/>
      <c r="Z501" s="235"/>
      <c r="AA501" s="235"/>
      <c r="AB501" s="235"/>
      <c r="AC501" s="235"/>
      <c r="AD501" s="235"/>
      <c r="AE501" s="235"/>
      <c r="AF501" s="235"/>
      <c r="AG501" s="235"/>
      <c r="AH501" s="235"/>
      <c r="AI501" s="235"/>
      <c r="AJ501" s="235"/>
      <c r="AK501" s="235"/>
      <c r="AL501" s="235"/>
      <c r="AM501" s="235"/>
      <c r="AN501" s="235"/>
      <c r="AO501" s="205"/>
      <c r="AP501" s="198"/>
      <c r="AQ501" s="233"/>
      <c r="AR501" s="244"/>
      <c r="AS501" s="198"/>
      <c r="AT501" s="198"/>
      <c r="AU501" s="198"/>
      <c r="AV501" s="198"/>
      <c r="AW501" s="198"/>
      <c r="AX501" s="198"/>
      <c r="AY501" s="198"/>
      <c r="AZ501" s="198"/>
      <c r="BA501" s="198"/>
      <c r="BB501" s="198"/>
      <c r="BC501" s="198"/>
      <c r="BD501" s="198"/>
      <c r="BE501" s="198"/>
      <c r="BF501" s="198"/>
      <c r="BG501" s="198"/>
      <c r="BH501" s="198"/>
      <c r="BI501" s="198"/>
      <c r="BJ501" s="198"/>
      <c r="BK501" s="198"/>
      <c r="BL501" s="198"/>
      <c r="BM501" s="198"/>
      <c r="BN501" s="198"/>
      <c r="BO501" s="198"/>
      <c r="BP501" s="198"/>
      <c r="BQ501" s="198"/>
      <c r="BR501" s="198"/>
      <c r="BS501" s="198"/>
      <c r="BT501" s="198"/>
      <c r="BU501" s="198"/>
    </row>
    <row r="502" spans="1:73" ht="15.75" customHeight="1" x14ac:dyDescent="0.25">
      <c r="A502" s="234"/>
      <c r="B502" s="235"/>
      <c r="C502" s="235"/>
      <c r="D502" s="235"/>
      <c r="E502" s="235"/>
      <c r="F502" s="235"/>
      <c r="G502" s="235"/>
      <c r="H502" s="235"/>
      <c r="I502" s="235"/>
      <c r="J502" s="235"/>
      <c r="K502" s="235"/>
      <c r="L502" s="236"/>
      <c r="M502" s="235"/>
      <c r="N502" s="235"/>
      <c r="O502" s="235"/>
      <c r="P502" s="235"/>
      <c r="Q502" s="235"/>
      <c r="R502" s="235"/>
      <c r="S502" s="235"/>
      <c r="T502" s="235"/>
      <c r="U502" s="235"/>
      <c r="V502" s="236"/>
      <c r="W502" s="235"/>
      <c r="X502" s="235"/>
      <c r="Y502" s="235"/>
      <c r="Z502" s="235"/>
      <c r="AA502" s="235"/>
      <c r="AB502" s="235"/>
      <c r="AC502" s="235"/>
      <c r="AD502" s="235"/>
      <c r="AE502" s="235"/>
      <c r="AF502" s="235"/>
      <c r="AG502" s="235"/>
      <c r="AH502" s="235"/>
      <c r="AI502" s="235"/>
      <c r="AJ502" s="235"/>
      <c r="AK502" s="235"/>
      <c r="AL502" s="235"/>
      <c r="AM502" s="235"/>
      <c r="AN502" s="235"/>
      <c r="AO502" s="205"/>
      <c r="AP502" s="198"/>
      <c r="AQ502" s="233"/>
      <c r="AR502" s="244"/>
      <c r="AS502" s="198"/>
      <c r="AT502" s="198"/>
      <c r="AU502" s="198"/>
      <c r="AV502" s="198"/>
      <c r="AW502" s="198"/>
      <c r="AX502" s="198"/>
      <c r="AY502" s="198"/>
      <c r="AZ502" s="198"/>
      <c r="BA502" s="198"/>
      <c r="BB502" s="198"/>
      <c r="BC502" s="198"/>
      <c r="BD502" s="198"/>
      <c r="BE502" s="198"/>
      <c r="BF502" s="198"/>
      <c r="BG502" s="198"/>
      <c r="BH502" s="198"/>
      <c r="BI502" s="198"/>
      <c r="BJ502" s="198"/>
      <c r="BK502" s="198"/>
      <c r="BL502" s="198"/>
      <c r="BM502" s="198"/>
      <c r="BN502" s="198"/>
      <c r="BO502" s="198"/>
      <c r="BP502" s="198"/>
      <c r="BQ502" s="198"/>
      <c r="BR502" s="198"/>
      <c r="BS502" s="198"/>
      <c r="BT502" s="198"/>
      <c r="BU502" s="198"/>
    </row>
    <row r="503" spans="1:73" ht="15.75" customHeight="1" x14ac:dyDescent="0.25">
      <c r="A503" s="234"/>
      <c r="B503" s="235"/>
      <c r="C503" s="235"/>
      <c r="D503" s="235"/>
      <c r="E503" s="235"/>
      <c r="F503" s="235"/>
      <c r="G503" s="235"/>
      <c r="H503" s="235"/>
      <c r="I503" s="235"/>
      <c r="J503" s="235"/>
      <c r="K503" s="235"/>
      <c r="L503" s="236"/>
      <c r="M503" s="235"/>
      <c r="N503" s="235"/>
      <c r="O503" s="235"/>
      <c r="P503" s="235"/>
      <c r="Q503" s="235"/>
      <c r="R503" s="235"/>
      <c r="S503" s="235"/>
      <c r="T503" s="235"/>
      <c r="U503" s="235"/>
      <c r="V503" s="236"/>
      <c r="W503" s="235"/>
      <c r="X503" s="235"/>
      <c r="Y503" s="235"/>
      <c r="Z503" s="235"/>
      <c r="AA503" s="235"/>
      <c r="AB503" s="235"/>
      <c r="AC503" s="235"/>
      <c r="AD503" s="235"/>
      <c r="AE503" s="235"/>
      <c r="AF503" s="235"/>
      <c r="AG503" s="235"/>
      <c r="AH503" s="235"/>
      <c r="AI503" s="235"/>
      <c r="AJ503" s="235"/>
      <c r="AK503" s="235"/>
      <c r="AL503" s="235"/>
      <c r="AM503" s="235"/>
      <c r="AN503" s="235"/>
      <c r="AO503" s="205"/>
      <c r="AP503" s="198"/>
      <c r="AQ503" s="233"/>
      <c r="AR503" s="244"/>
      <c r="AS503" s="198"/>
      <c r="AT503" s="198"/>
      <c r="AU503" s="198"/>
      <c r="AV503" s="198"/>
      <c r="AW503" s="198"/>
      <c r="AX503" s="198"/>
      <c r="AY503" s="198"/>
      <c r="AZ503" s="198"/>
      <c r="BA503" s="198"/>
      <c r="BB503" s="198"/>
      <c r="BC503" s="198"/>
      <c r="BD503" s="198"/>
      <c r="BE503" s="198"/>
      <c r="BF503" s="198"/>
      <c r="BG503" s="198"/>
      <c r="BH503" s="198"/>
      <c r="BI503" s="198"/>
      <c r="BJ503" s="198"/>
      <c r="BK503" s="198"/>
      <c r="BL503" s="198"/>
      <c r="BM503" s="198"/>
      <c r="BN503" s="198"/>
      <c r="BO503" s="198"/>
      <c r="BP503" s="198"/>
      <c r="BQ503" s="198"/>
      <c r="BR503" s="198"/>
      <c r="BS503" s="198"/>
      <c r="BT503" s="198"/>
      <c r="BU503" s="198"/>
    </row>
    <row r="504" spans="1:73" ht="15.75" customHeight="1" x14ac:dyDescent="0.25">
      <c r="A504" s="234"/>
      <c r="B504" s="235"/>
      <c r="C504" s="235"/>
      <c r="D504" s="235"/>
      <c r="E504" s="235"/>
      <c r="F504" s="235"/>
      <c r="G504" s="235"/>
      <c r="H504" s="235"/>
      <c r="I504" s="235"/>
      <c r="J504" s="235"/>
      <c r="K504" s="235"/>
      <c r="L504" s="236"/>
      <c r="M504" s="235"/>
      <c r="N504" s="235"/>
      <c r="O504" s="235"/>
      <c r="P504" s="235"/>
      <c r="Q504" s="235"/>
      <c r="R504" s="235"/>
      <c r="S504" s="235"/>
      <c r="T504" s="235"/>
      <c r="U504" s="235"/>
      <c r="V504" s="236"/>
      <c r="W504" s="235"/>
      <c r="X504" s="235"/>
      <c r="Y504" s="235"/>
      <c r="Z504" s="235"/>
      <c r="AA504" s="235"/>
      <c r="AB504" s="235"/>
      <c r="AC504" s="235"/>
      <c r="AD504" s="235"/>
      <c r="AE504" s="235"/>
      <c r="AF504" s="235"/>
      <c r="AG504" s="235"/>
      <c r="AH504" s="235"/>
      <c r="AI504" s="235"/>
      <c r="AJ504" s="235"/>
      <c r="AK504" s="235"/>
      <c r="AL504" s="235"/>
      <c r="AM504" s="235"/>
      <c r="AN504" s="235"/>
      <c r="AO504" s="205"/>
      <c r="AP504" s="198"/>
      <c r="AQ504" s="233"/>
      <c r="AR504" s="244"/>
      <c r="AS504" s="198"/>
      <c r="AT504" s="198"/>
      <c r="AU504" s="198"/>
      <c r="AV504" s="198"/>
      <c r="AW504" s="198"/>
      <c r="AX504" s="198"/>
      <c r="AY504" s="198"/>
      <c r="AZ504" s="198"/>
      <c r="BA504" s="198"/>
      <c r="BB504" s="198"/>
      <c r="BC504" s="198"/>
      <c r="BD504" s="198"/>
      <c r="BE504" s="198"/>
      <c r="BF504" s="198"/>
      <c r="BG504" s="198"/>
      <c r="BH504" s="198"/>
      <c r="BI504" s="198"/>
      <c r="BJ504" s="198"/>
      <c r="BK504" s="198"/>
      <c r="BL504" s="198"/>
      <c r="BM504" s="198"/>
      <c r="BN504" s="198"/>
      <c r="BO504" s="198"/>
      <c r="BP504" s="198"/>
      <c r="BQ504" s="198"/>
      <c r="BR504" s="198"/>
      <c r="BS504" s="198"/>
      <c r="BT504" s="198"/>
      <c r="BU504" s="198"/>
    </row>
    <row r="505" spans="1:73" ht="15.75" customHeight="1" x14ac:dyDescent="0.25">
      <c r="A505" s="234"/>
      <c r="B505" s="235"/>
      <c r="C505" s="235"/>
      <c r="D505" s="235"/>
      <c r="E505" s="235"/>
      <c r="F505" s="235"/>
      <c r="G505" s="235"/>
      <c r="H505" s="235"/>
      <c r="I505" s="235"/>
      <c r="J505" s="235"/>
      <c r="K505" s="235"/>
      <c r="L505" s="236"/>
      <c r="M505" s="235"/>
      <c r="N505" s="235"/>
      <c r="O505" s="235"/>
      <c r="P505" s="235"/>
      <c r="Q505" s="235"/>
      <c r="R505" s="235"/>
      <c r="S505" s="235"/>
      <c r="T505" s="235"/>
      <c r="U505" s="235"/>
      <c r="V505" s="236"/>
      <c r="W505" s="235"/>
      <c r="X505" s="235"/>
      <c r="Y505" s="235"/>
      <c r="Z505" s="235"/>
      <c r="AA505" s="235"/>
      <c r="AB505" s="235"/>
      <c r="AC505" s="235"/>
      <c r="AD505" s="235"/>
      <c r="AE505" s="235"/>
      <c r="AF505" s="235"/>
      <c r="AG505" s="235"/>
      <c r="AH505" s="235"/>
      <c r="AI505" s="235"/>
      <c r="AJ505" s="235"/>
      <c r="AK505" s="235"/>
      <c r="AL505" s="235"/>
      <c r="AM505" s="235"/>
      <c r="AN505" s="235"/>
      <c r="AO505" s="205"/>
      <c r="AP505" s="198"/>
      <c r="AQ505" s="233"/>
      <c r="AR505" s="244"/>
      <c r="AS505" s="198"/>
      <c r="AT505" s="198"/>
      <c r="AU505" s="198"/>
      <c r="AV505" s="198"/>
      <c r="AW505" s="198"/>
      <c r="AX505" s="198"/>
      <c r="AY505" s="198"/>
      <c r="AZ505" s="198"/>
      <c r="BA505" s="198"/>
      <c r="BB505" s="198"/>
      <c r="BC505" s="198"/>
      <c r="BD505" s="198"/>
      <c r="BE505" s="198"/>
      <c r="BF505" s="198"/>
      <c r="BG505" s="198"/>
      <c r="BH505" s="198"/>
      <c r="BI505" s="198"/>
      <c r="BJ505" s="198"/>
      <c r="BK505" s="198"/>
      <c r="BL505" s="198"/>
      <c r="BM505" s="198"/>
      <c r="BN505" s="198"/>
      <c r="BO505" s="198"/>
      <c r="BP505" s="198"/>
      <c r="BQ505" s="198"/>
      <c r="BR505" s="198"/>
      <c r="BS505" s="198"/>
      <c r="BT505" s="198"/>
      <c r="BU505" s="198"/>
    </row>
    <row r="506" spans="1:73" ht="15.75" customHeight="1" x14ac:dyDescent="0.25">
      <c r="A506" s="234"/>
      <c r="B506" s="235"/>
      <c r="C506" s="235"/>
      <c r="D506" s="235"/>
      <c r="E506" s="235"/>
      <c r="F506" s="235"/>
      <c r="G506" s="235"/>
      <c r="H506" s="235"/>
      <c r="I506" s="235"/>
      <c r="J506" s="235"/>
      <c r="K506" s="235"/>
      <c r="L506" s="236"/>
      <c r="M506" s="235"/>
      <c r="N506" s="235"/>
      <c r="O506" s="235"/>
      <c r="P506" s="235"/>
      <c r="Q506" s="235"/>
      <c r="R506" s="235"/>
      <c r="S506" s="235"/>
      <c r="T506" s="235"/>
      <c r="U506" s="235"/>
      <c r="V506" s="236"/>
      <c r="W506" s="235"/>
      <c r="X506" s="235"/>
      <c r="Y506" s="235"/>
      <c r="Z506" s="235"/>
      <c r="AA506" s="235"/>
      <c r="AB506" s="235"/>
      <c r="AC506" s="235"/>
      <c r="AD506" s="235"/>
      <c r="AE506" s="235"/>
      <c r="AF506" s="235"/>
      <c r="AG506" s="235"/>
      <c r="AH506" s="235"/>
      <c r="AI506" s="235"/>
      <c r="AJ506" s="235"/>
      <c r="AK506" s="235"/>
      <c r="AL506" s="235"/>
      <c r="AM506" s="235"/>
      <c r="AN506" s="235"/>
      <c r="AO506" s="205"/>
      <c r="AP506" s="198"/>
      <c r="AQ506" s="233"/>
      <c r="AR506" s="244"/>
      <c r="AS506" s="198"/>
      <c r="AT506" s="198"/>
      <c r="AU506" s="198"/>
      <c r="AV506" s="198"/>
      <c r="AW506" s="198"/>
      <c r="AX506" s="198"/>
      <c r="AY506" s="198"/>
      <c r="AZ506" s="198"/>
      <c r="BA506" s="198"/>
      <c r="BB506" s="198"/>
      <c r="BC506" s="198"/>
      <c r="BD506" s="198"/>
      <c r="BE506" s="198"/>
      <c r="BF506" s="198"/>
      <c r="BG506" s="198"/>
      <c r="BH506" s="198"/>
      <c r="BI506" s="198"/>
      <c r="BJ506" s="198"/>
      <c r="BK506" s="198"/>
      <c r="BL506" s="198"/>
      <c r="BM506" s="198"/>
      <c r="BN506" s="198"/>
      <c r="BO506" s="198"/>
      <c r="BP506" s="198"/>
      <c r="BQ506" s="198"/>
      <c r="BR506" s="198"/>
      <c r="BS506" s="198"/>
      <c r="BT506" s="198"/>
      <c r="BU506" s="198"/>
    </row>
    <row r="507" spans="1:73" ht="15.75" customHeight="1" x14ac:dyDescent="0.25">
      <c r="A507" s="234"/>
      <c r="B507" s="235"/>
      <c r="C507" s="235"/>
      <c r="D507" s="235"/>
      <c r="E507" s="235"/>
      <c r="F507" s="235"/>
      <c r="G507" s="235"/>
      <c r="H507" s="235"/>
      <c r="I507" s="235"/>
      <c r="J507" s="235"/>
      <c r="K507" s="235"/>
      <c r="L507" s="236"/>
      <c r="M507" s="235"/>
      <c r="N507" s="235"/>
      <c r="O507" s="235"/>
      <c r="P507" s="235"/>
      <c r="Q507" s="235"/>
      <c r="R507" s="235"/>
      <c r="S507" s="235"/>
      <c r="T507" s="235"/>
      <c r="U507" s="235"/>
      <c r="V507" s="236"/>
      <c r="W507" s="235"/>
      <c r="X507" s="235"/>
      <c r="Y507" s="235"/>
      <c r="Z507" s="235"/>
      <c r="AA507" s="235"/>
      <c r="AB507" s="235"/>
      <c r="AC507" s="235"/>
      <c r="AD507" s="235"/>
      <c r="AE507" s="235"/>
      <c r="AF507" s="235"/>
      <c r="AG507" s="235"/>
      <c r="AH507" s="235"/>
      <c r="AI507" s="235"/>
      <c r="AJ507" s="235"/>
      <c r="AK507" s="235"/>
      <c r="AL507" s="235"/>
      <c r="AM507" s="235"/>
      <c r="AN507" s="235"/>
      <c r="AO507" s="205"/>
      <c r="AP507" s="198"/>
      <c r="AQ507" s="233"/>
      <c r="AR507" s="244"/>
      <c r="AS507" s="198"/>
      <c r="AT507" s="198"/>
      <c r="AU507" s="198"/>
      <c r="AV507" s="198"/>
      <c r="AW507" s="198"/>
      <c r="AX507" s="198"/>
      <c r="AY507" s="198"/>
      <c r="AZ507" s="198"/>
      <c r="BA507" s="198"/>
      <c r="BB507" s="198"/>
      <c r="BC507" s="198"/>
      <c r="BD507" s="198"/>
      <c r="BE507" s="198"/>
      <c r="BF507" s="198"/>
      <c r="BG507" s="198"/>
      <c r="BH507" s="198"/>
      <c r="BI507" s="198"/>
      <c r="BJ507" s="198"/>
      <c r="BK507" s="198"/>
      <c r="BL507" s="198"/>
      <c r="BM507" s="198"/>
      <c r="BN507" s="198"/>
      <c r="BO507" s="198"/>
      <c r="BP507" s="198"/>
      <c r="BQ507" s="198"/>
      <c r="BR507" s="198"/>
      <c r="BS507" s="198"/>
      <c r="BT507" s="198"/>
      <c r="BU507" s="198"/>
    </row>
    <row r="508" spans="1:73" ht="15.75" customHeight="1" x14ac:dyDescent="0.25">
      <c r="A508" s="234"/>
      <c r="B508" s="235"/>
      <c r="C508" s="235"/>
      <c r="D508" s="235"/>
      <c r="E508" s="235"/>
      <c r="F508" s="235"/>
      <c r="G508" s="235"/>
      <c r="H508" s="235"/>
      <c r="I508" s="235"/>
      <c r="J508" s="235"/>
      <c r="K508" s="235"/>
      <c r="L508" s="236"/>
      <c r="M508" s="235"/>
      <c r="N508" s="235"/>
      <c r="O508" s="235"/>
      <c r="P508" s="235"/>
      <c r="Q508" s="235"/>
      <c r="R508" s="235"/>
      <c r="S508" s="235"/>
      <c r="T508" s="235"/>
      <c r="U508" s="235"/>
      <c r="V508" s="236"/>
      <c r="W508" s="235"/>
      <c r="X508" s="235"/>
      <c r="Y508" s="235"/>
      <c r="Z508" s="235"/>
      <c r="AA508" s="235"/>
      <c r="AB508" s="235"/>
      <c r="AC508" s="235"/>
      <c r="AD508" s="235"/>
      <c r="AE508" s="235"/>
      <c r="AF508" s="235"/>
      <c r="AG508" s="235"/>
      <c r="AH508" s="235"/>
      <c r="AI508" s="235"/>
      <c r="AJ508" s="235"/>
      <c r="AK508" s="235"/>
      <c r="AL508" s="235"/>
      <c r="AM508" s="235"/>
      <c r="AN508" s="235"/>
      <c r="AO508" s="205"/>
      <c r="AP508" s="198"/>
      <c r="AQ508" s="233"/>
      <c r="AR508" s="244"/>
      <c r="AS508" s="198"/>
      <c r="AT508" s="198"/>
      <c r="AU508" s="198"/>
      <c r="AV508" s="198"/>
      <c r="AW508" s="198"/>
      <c r="AX508" s="198"/>
      <c r="AY508" s="198"/>
      <c r="AZ508" s="198"/>
      <c r="BA508" s="198"/>
      <c r="BB508" s="198"/>
      <c r="BC508" s="198"/>
      <c r="BD508" s="198"/>
      <c r="BE508" s="198"/>
      <c r="BF508" s="198"/>
      <c r="BG508" s="198"/>
      <c r="BH508" s="198"/>
      <c r="BI508" s="198"/>
      <c r="BJ508" s="198"/>
      <c r="BK508" s="198"/>
      <c r="BL508" s="198"/>
      <c r="BM508" s="198"/>
      <c r="BN508" s="198"/>
      <c r="BO508" s="198"/>
      <c r="BP508" s="198"/>
      <c r="BQ508" s="198"/>
      <c r="BR508" s="198"/>
      <c r="BS508" s="198"/>
      <c r="BT508" s="198"/>
      <c r="BU508" s="198"/>
    </row>
    <row r="509" spans="1:73" ht="15.75" customHeight="1" x14ac:dyDescent="0.25">
      <c r="A509" s="234"/>
      <c r="B509" s="235"/>
      <c r="C509" s="235"/>
      <c r="D509" s="235"/>
      <c r="E509" s="235"/>
      <c r="F509" s="235"/>
      <c r="G509" s="235"/>
      <c r="H509" s="235"/>
      <c r="I509" s="235"/>
      <c r="J509" s="235"/>
      <c r="K509" s="235"/>
      <c r="L509" s="236"/>
      <c r="M509" s="235"/>
      <c r="N509" s="235"/>
      <c r="O509" s="235"/>
      <c r="P509" s="235"/>
      <c r="Q509" s="235"/>
      <c r="R509" s="235"/>
      <c r="S509" s="235"/>
      <c r="T509" s="235"/>
      <c r="U509" s="235"/>
      <c r="V509" s="236"/>
      <c r="W509" s="235"/>
      <c r="X509" s="235"/>
      <c r="Y509" s="235"/>
      <c r="Z509" s="235"/>
      <c r="AA509" s="235"/>
      <c r="AB509" s="235"/>
      <c r="AC509" s="235"/>
      <c r="AD509" s="235"/>
      <c r="AE509" s="235"/>
      <c r="AF509" s="235"/>
      <c r="AG509" s="235"/>
      <c r="AH509" s="235"/>
      <c r="AI509" s="235"/>
      <c r="AJ509" s="235"/>
      <c r="AK509" s="235"/>
      <c r="AL509" s="235"/>
      <c r="AM509" s="235"/>
      <c r="AN509" s="235"/>
      <c r="AO509" s="205"/>
      <c r="AP509" s="198"/>
      <c r="AQ509" s="233"/>
      <c r="AR509" s="244"/>
      <c r="AS509" s="198"/>
      <c r="AT509" s="198"/>
      <c r="AU509" s="198"/>
      <c r="AV509" s="198"/>
      <c r="AW509" s="198"/>
      <c r="AX509" s="198"/>
      <c r="AY509" s="198"/>
      <c r="AZ509" s="198"/>
      <c r="BA509" s="198"/>
      <c r="BB509" s="198"/>
      <c r="BC509" s="198"/>
      <c r="BD509" s="198"/>
      <c r="BE509" s="198"/>
      <c r="BF509" s="198"/>
      <c r="BG509" s="198"/>
      <c r="BH509" s="198"/>
      <c r="BI509" s="198"/>
      <c r="BJ509" s="198"/>
      <c r="BK509" s="198"/>
      <c r="BL509" s="198"/>
      <c r="BM509" s="198"/>
      <c r="BN509" s="198"/>
      <c r="BO509" s="198"/>
      <c r="BP509" s="198"/>
      <c r="BQ509" s="198"/>
      <c r="BR509" s="198"/>
      <c r="BS509" s="198"/>
      <c r="BT509" s="198"/>
      <c r="BU509" s="198"/>
    </row>
    <row r="510" spans="1:73" ht="15.75" customHeight="1" x14ac:dyDescent="0.25">
      <c r="A510" s="234"/>
      <c r="B510" s="235"/>
      <c r="C510" s="235"/>
      <c r="D510" s="235"/>
      <c r="E510" s="235"/>
      <c r="F510" s="235"/>
      <c r="G510" s="235"/>
      <c r="H510" s="235"/>
      <c r="I510" s="235"/>
      <c r="J510" s="235"/>
      <c r="K510" s="235"/>
      <c r="L510" s="236"/>
      <c r="M510" s="235"/>
      <c r="N510" s="235"/>
      <c r="O510" s="235"/>
      <c r="P510" s="235"/>
      <c r="Q510" s="235"/>
      <c r="R510" s="235"/>
      <c r="S510" s="235"/>
      <c r="T510" s="235"/>
      <c r="U510" s="235"/>
      <c r="V510" s="236"/>
      <c r="W510" s="235"/>
      <c r="X510" s="235"/>
      <c r="Y510" s="235"/>
      <c r="Z510" s="235"/>
      <c r="AA510" s="235"/>
      <c r="AB510" s="235"/>
      <c r="AC510" s="235"/>
      <c r="AD510" s="235"/>
      <c r="AE510" s="235"/>
      <c r="AF510" s="235"/>
      <c r="AG510" s="235"/>
      <c r="AH510" s="235"/>
      <c r="AI510" s="235"/>
      <c r="AJ510" s="235"/>
      <c r="AK510" s="235"/>
      <c r="AL510" s="235"/>
      <c r="AM510" s="235"/>
      <c r="AN510" s="235"/>
      <c r="AO510" s="205"/>
      <c r="AP510" s="198"/>
      <c r="AQ510" s="233"/>
      <c r="AR510" s="244"/>
      <c r="AS510" s="198"/>
      <c r="AT510" s="198"/>
      <c r="AU510" s="198"/>
      <c r="AV510" s="198"/>
      <c r="AW510" s="198"/>
      <c r="AX510" s="198"/>
      <c r="AY510" s="198"/>
      <c r="AZ510" s="198"/>
      <c r="BA510" s="198"/>
      <c r="BB510" s="198"/>
      <c r="BC510" s="198"/>
      <c r="BD510" s="198"/>
      <c r="BE510" s="198"/>
      <c r="BF510" s="198"/>
      <c r="BG510" s="198"/>
      <c r="BH510" s="198"/>
      <c r="BI510" s="198"/>
      <c r="BJ510" s="198"/>
      <c r="BK510" s="198"/>
      <c r="BL510" s="198"/>
      <c r="BM510" s="198"/>
      <c r="BN510" s="198"/>
      <c r="BO510" s="198"/>
      <c r="BP510" s="198"/>
      <c r="BQ510" s="198"/>
      <c r="BR510" s="198"/>
      <c r="BS510" s="198"/>
      <c r="BT510" s="198"/>
      <c r="BU510" s="198"/>
    </row>
    <row r="511" spans="1:73" ht="15.75" customHeight="1" x14ac:dyDescent="0.25">
      <c r="A511" s="234"/>
      <c r="B511" s="235"/>
      <c r="C511" s="235"/>
      <c r="D511" s="235"/>
      <c r="E511" s="235"/>
      <c r="F511" s="235"/>
      <c r="G511" s="235"/>
      <c r="H511" s="235"/>
      <c r="I511" s="235"/>
      <c r="J511" s="235"/>
      <c r="K511" s="235"/>
      <c r="L511" s="236"/>
      <c r="M511" s="235"/>
      <c r="N511" s="235"/>
      <c r="O511" s="235"/>
      <c r="P511" s="235"/>
      <c r="Q511" s="235"/>
      <c r="R511" s="235"/>
      <c r="S511" s="235"/>
      <c r="T511" s="235"/>
      <c r="U511" s="235"/>
      <c r="V511" s="236"/>
      <c r="W511" s="235"/>
      <c r="X511" s="235"/>
      <c r="Y511" s="235"/>
      <c r="Z511" s="235"/>
      <c r="AA511" s="235"/>
      <c r="AB511" s="235"/>
      <c r="AC511" s="235"/>
      <c r="AD511" s="235"/>
      <c r="AE511" s="235"/>
      <c r="AF511" s="235"/>
      <c r="AG511" s="235"/>
      <c r="AH511" s="235"/>
      <c r="AI511" s="235"/>
      <c r="AJ511" s="235"/>
      <c r="AK511" s="235"/>
      <c r="AL511" s="235"/>
      <c r="AM511" s="235"/>
      <c r="AN511" s="235"/>
      <c r="AO511" s="205"/>
      <c r="AP511" s="198"/>
      <c r="AQ511" s="233"/>
      <c r="AR511" s="244"/>
      <c r="AS511" s="198"/>
      <c r="AT511" s="198"/>
      <c r="AU511" s="198"/>
      <c r="AV511" s="198"/>
      <c r="AW511" s="198"/>
      <c r="AX511" s="198"/>
      <c r="AY511" s="198"/>
      <c r="AZ511" s="198"/>
      <c r="BA511" s="198"/>
      <c r="BB511" s="198"/>
      <c r="BC511" s="198"/>
      <c r="BD511" s="198"/>
      <c r="BE511" s="198"/>
      <c r="BF511" s="198"/>
      <c r="BG511" s="198"/>
      <c r="BH511" s="198"/>
      <c r="BI511" s="198"/>
      <c r="BJ511" s="198"/>
      <c r="BK511" s="198"/>
      <c r="BL511" s="198"/>
      <c r="BM511" s="198"/>
      <c r="BN511" s="198"/>
      <c r="BO511" s="198"/>
      <c r="BP511" s="198"/>
      <c r="BQ511" s="198"/>
      <c r="BR511" s="198"/>
      <c r="BS511" s="198"/>
      <c r="BT511" s="198"/>
      <c r="BU511" s="198"/>
    </row>
    <row r="512" spans="1:73" ht="15.75" customHeight="1" x14ac:dyDescent="0.25">
      <c r="A512" s="234"/>
      <c r="B512" s="235"/>
      <c r="C512" s="235"/>
      <c r="D512" s="235"/>
      <c r="E512" s="235"/>
      <c r="F512" s="235"/>
      <c r="G512" s="235"/>
      <c r="H512" s="235"/>
      <c r="I512" s="235"/>
      <c r="J512" s="235"/>
      <c r="K512" s="235"/>
      <c r="L512" s="236"/>
      <c r="M512" s="235"/>
      <c r="N512" s="235"/>
      <c r="O512" s="235"/>
      <c r="P512" s="235"/>
      <c r="Q512" s="235"/>
      <c r="R512" s="235"/>
      <c r="S512" s="235"/>
      <c r="T512" s="235"/>
      <c r="U512" s="235"/>
      <c r="V512" s="236"/>
      <c r="W512" s="235"/>
      <c r="X512" s="235"/>
      <c r="Y512" s="235"/>
      <c r="Z512" s="235"/>
      <c r="AA512" s="235"/>
      <c r="AB512" s="235"/>
      <c r="AC512" s="235"/>
      <c r="AD512" s="235"/>
      <c r="AE512" s="235"/>
      <c r="AF512" s="235"/>
      <c r="AG512" s="235"/>
      <c r="AH512" s="235"/>
      <c r="AI512" s="235"/>
      <c r="AJ512" s="235"/>
      <c r="AK512" s="235"/>
      <c r="AL512" s="235"/>
      <c r="AM512" s="235"/>
      <c r="AN512" s="235"/>
      <c r="AO512" s="205"/>
      <c r="AP512" s="198"/>
      <c r="AQ512" s="233"/>
      <c r="AR512" s="244"/>
      <c r="AS512" s="198"/>
      <c r="AT512" s="198"/>
      <c r="AU512" s="198"/>
      <c r="AV512" s="198"/>
      <c r="AW512" s="198"/>
      <c r="AX512" s="198"/>
      <c r="AY512" s="198"/>
      <c r="AZ512" s="198"/>
      <c r="BA512" s="198"/>
      <c r="BB512" s="198"/>
      <c r="BC512" s="198"/>
      <c r="BD512" s="198"/>
      <c r="BE512" s="198"/>
      <c r="BF512" s="198"/>
      <c r="BG512" s="198"/>
      <c r="BH512" s="198"/>
      <c r="BI512" s="198"/>
      <c r="BJ512" s="198"/>
      <c r="BK512" s="198"/>
      <c r="BL512" s="198"/>
      <c r="BM512" s="198"/>
      <c r="BN512" s="198"/>
      <c r="BO512" s="198"/>
      <c r="BP512" s="198"/>
      <c r="BQ512" s="198"/>
      <c r="BR512" s="198"/>
      <c r="BS512" s="198"/>
      <c r="BT512" s="198"/>
      <c r="BU512" s="198"/>
    </row>
    <row r="513" spans="1:73" ht="15.75" customHeight="1" x14ac:dyDescent="0.25">
      <c r="A513" s="234"/>
      <c r="B513" s="235"/>
      <c r="C513" s="235"/>
      <c r="D513" s="235"/>
      <c r="E513" s="235"/>
      <c r="F513" s="235"/>
      <c r="G513" s="235"/>
      <c r="H513" s="235"/>
      <c r="I513" s="235"/>
      <c r="J513" s="235"/>
      <c r="K513" s="235"/>
      <c r="L513" s="236"/>
      <c r="M513" s="235"/>
      <c r="N513" s="235"/>
      <c r="O513" s="235"/>
      <c r="P513" s="235"/>
      <c r="Q513" s="235"/>
      <c r="R513" s="235"/>
      <c r="S513" s="235"/>
      <c r="T513" s="235"/>
      <c r="U513" s="235"/>
      <c r="V513" s="236"/>
      <c r="W513" s="235"/>
      <c r="X513" s="235"/>
      <c r="Y513" s="235"/>
      <c r="Z513" s="235"/>
      <c r="AA513" s="235"/>
      <c r="AB513" s="235"/>
      <c r="AC513" s="235"/>
      <c r="AD513" s="235"/>
      <c r="AE513" s="235"/>
      <c r="AF513" s="235"/>
      <c r="AG513" s="235"/>
      <c r="AH513" s="235"/>
      <c r="AI513" s="235"/>
      <c r="AJ513" s="235"/>
      <c r="AK513" s="235"/>
      <c r="AL513" s="235"/>
      <c r="AM513" s="235"/>
      <c r="AN513" s="235"/>
      <c r="AO513" s="205"/>
      <c r="AP513" s="198"/>
      <c r="AQ513" s="233"/>
      <c r="AR513" s="244"/>
      <c r="AS513" s="198"/>
      <c r="AT513" s="198"/>
      <c r="AU513" s="198"/>
      <c r="AV513" s="198"/>
      <c r="AW513" s="198"/>
      <c r="AX513" s="198"/>
      <c r="AY513" s="198"/>
      <c r="AZ513" s="198"/>
      <c r="BA513" s="198"/>
      <c r="BB513" s="198"/>
      <c r="BC513" s="198"/>
      <c r="BD513" s="198"/>
      <c r="BE513" s="198"/>
      <c r="BF513" s="198"/>
      <c r="BG513" s="198"/>
      <c r="BH513" s="198"/>
      <c r="BI513" s="198"/>
      <c r="BJ513" s="198"/>
      <c r="BK513" s="198"/>
      <c r="BL513" s="198"/>
      <c r="BM513" s="198"/>
      <c r="BN513" s="198"/>
      <c r="BO513" s="198"/>
      <c r="BP513" s="198"/>
      <c r="BQ513" s="198"/>
      <c r="BR513" s="198"/>
      <c r="BS513" s="198"/>
      <c r="BT513" s="198"/>
      <c r="BU513" s="198"/>
    </row>
    <row r="514" spans="1:73" ht="15.75" customHeight="1" x14ac:dyDescent="0.25">
      <c r="A514" s="234"/>
      <c r="B514" s="235"/>
      <c r="C514" s="235"/>
      <c r="D514" s="235"/>
      <c r="E514" s="235"/>
      <c r="F514" s="235"/>
      <c r="G514" s="235"/>
      <c r="H514" s="235"/>
      <c r="I514" s="235"/>
      <c r="J514" s="235"/>
      <c r="K514" s="235"/>
      <c r="L514" s="236"/>
      <c r="M514" s="235"/>
      <c r="N514" s="235"/>
      <c r="O514" s="235"/>
      <c r="P514" s="235"/>
      <c r="Q514" s="235"/>
      <c r="R514" s="235"/>
      <c r="S514" s="235"/>
      <c r="T514" s="235"/>
      <c r="U514" s="235"/>
      <c r="V514" s="236"/>
      <c r="W514" s="235"/>
      <c r="X514" s="235"/>
      <c r="Y514" s="235"/>
      <c r="Z514" s="235"/>
      <c r="AA514" s="235"/>
      <c r="AB514" s="235"/>
      <c r="AC514" s="235"/>
      <c r="AD514" s="235"/>
      <c r="AE514" s="235"/>
      <c r="AF514" s="235"/>
      <c r="AG514" s="235"/>
      <c r="AH514" s="235"/>
      <c r="AI514" s="235"/>
      <c r="AJ514" s="235"/>
      <c r="AK514" s="235"/>
      <c r="AL514" s="235"/>
      <c r="AM514" s="235"/>
      <c r="AN514" s="235"/>
      <c r="AO514" s="205"/>
      <c r="AP514" s="198"/>
      <c r="AQ514" s="233"/>
      <c r="AR514" s="244"/>
      <c r="AS514" s="198"/>
      <c r="AT514" s="198"/>
      <c r="AU514" s="198"/>
      <c r="AV514" s="198"/>
      <c r="AW514" s="198"/>
      <c r="AX514" s="198"/>
      <c r="AY514" s="198"/>
      <c r="AZ514" s="198"/>
      <c r="BA514" s="198"/>
      <c r="BB514" s="198"/>
      <c r="BC514" s="198"/>
      <c r="BD514" s="198"/>
      <c r="BE514" s="198"/>
      <c r="BF514" s="198"/>
      <c r="BG514" s="198"/>
      <c r="BH514" s="198"/>
      <c r="BI514" s="198"/>
      <c r="BJ514" s="198"/>
      <c r="BK514" s="198"/>
      <c r="BL514" s="198"/>
      <c r="BM514" s="198"/>
      <c r="BN514" s="198"/>
      <c r="BO514" s="198"/>
      <c r="BP514" s="198"/>
      <c r="BQ514" s="198"/>
      <c r="BR514" s="198"/>
      <c r="BS514" s="198"/>
      <c r="BT514" s="198"/>
      <c r="BU514" s="198"/>
    </row>
    <row r="515" spans="1:73" ht="15.75" customHeight="1" x14ac:dyDescent="0.25">
      <c r="A515" s="234"/>
      <c r="B515" s="235"/>
      <c r="C515" s="235"/>
      <c r="D515" s="235"/>
      <c r="E515" s="235"/>
      <c r="F515" s="235"/>
      <c r="G515" s="235"/>
      <c r="H515" s="235"/>
      <c r="I515" s="235"/>
      <c r="J515" s="235"/>
      <c r="K515" s="235"/>
      <c r="L515" s="236"/>
      <c r="M515" s="235"/>
      <c r="N515" s="235"/>
      <c r="O515" s="235"/>
      <c r="P515" s="235"/>
      <c r="Q515" s="235"/>
      <c r="R515" s="235"/>
      <c r="S515" s="235"/>
      <c r="T515" s="235"/>
      <c r="U515" s="235"/>
      <c r="V515" s="236"/>
      <c r="W515" s="235"/>
      <c r="X515" s="235"/>
      <c r="Y515" s="235"/>
      <c r="Z515" s="235"/>
      <c r="AA515" s="235"/>
      <c r="AB515" s="235"/>
      <c r="AC515" s="235"/>
      <c r="AD515" s="235"/>
      <c r="AE515" s="235"/>
      <c r="AF515" s="235"/>
      <c r="AG515" s="235"/>
      <c r="AH515" s="235"/>
      <c r="AI515" s="235"/>
      <c r="AJ515" s="235"/>
      <c r="AK515" s="235"/>
      <c r="AL515" s="235"/>
      <c r="AM515" s="235"/>
      <c r="AN515" s="235"/>
      <c r="AO515" s="205"/>
      <c r="AP515" s="198"/>
      <c r="AQ515" s="233"/>
      <c r="AR515" s="244"/>
      <c r="AS515" s="198"/>
      <c r="AT515" s="198"/>
      <c r="AU515" s="198"/>
      <c r="AV515" s="198"/>
      <c r="AW515" s="198"/>
      <c r="AX515" s="198"/>
      <c r="AY515" s="198"/>
      <c r="AZ515" s="198"/>
      <c r="BA515" s="198"/>
      <c r="BB515" s="198"/>
      <c r="BC515" s="198"/>
      <c r="BD515" s="198"/>
      <c r="BE515" s="198"/>
      <c r="BF515" s="198"/>
      <c r="BG515" s="198"/>
      <c r="BH515" s="198"/>
      <c r="BI515" s="198"/>
      <c r="BJ515" s="198"/>
      <c r="BK515" s="198"/>
      <c r="BL515" s="198"/>
      <c r="BM515" s="198"/>
      <c r="BN515" s="198"/>
      <c r="BO515" s="198"/>
      <c r="BP515" s="198"/>
      <c r="BQ515" s="198"/>
      <c r="BR515" s="198"/>
      <c r="BS515" s="198"/>
      <c r="BT515" s="198"/>
      <c r="BU515" s="198"/>
    </row>
    <row r="516" spans="1:73" ht="15.75" customHeight="1" x14ac:dyDescent="0.25">
      <c r="A516" s="234"/>
      <c r="B516" s="235"/>
      <c r="C516" s="235"/>
      <c r="D516" s="235"/>
      <c r="E516" s="235"/>
      <c r="F516" s="235"/>
      <c r="G516" s="235"/>
      <c r="H516" s="235"/>
      <c r="I516" s="235"/>
      <c r="J516" s="235"/>
      <c r="K516" s="235"/>
      <c r="L516" s="236"/>
      <c r="M516" s="235"/>
      <c r="N516" s="235"/>
      <c r="O516" s="235"/>
      <c r="P516" s="235"/>
      <c r="Q516" s="235"/>
      <c r="R516" s="235"/>
      <c r="S516" s="235"/>
      <c r="T516" s="235"/>
      <c r="U516" s="235"/>
      <c r="V516" s="236"/>
      <c r="W516" s="235"/>
      <c r="X516" s="235"/>
      <c r="Y516" s="235"/>
      <c r="Z516" s="235"/>
      <c r="AA516" s="235"/>
      <c r="AB516" s="235"/>
      <c r="AC516" s="235"/>
      <c r="AD516" s="235"/>
      <c r="AE516" s="235"/>
      <c r="AF516" s="235"/>
      <c r="AG516" s="235"/>
      <c r="AH516" s="235"/>
      <c r="AI516" s="235"/>
      <c r="AJ516" s="235"/>
      <c r="AK516" s="235"/>
      <c r="AL516" s="235"/>
      <c r="AM516" s="235"/>
      <c r="AN516" s="235"/>
      <c r="AO516" s="205"/>
      <c r="AP516" s="198"/>
      <c r="AQ516" s="233"/>
      <c r="AR516" s="244"/>
      <c r="AS516" s="198"/>
      <c r="AT516" s="198"/>
      <c r="AU516" s="198"/>
      <c r="AV516" s="198"/>
      <c r="AW516" s="198"/>
      <c r="AX516" s="198"/>
      <c r="AY516" s="198"/>
      <c r="AZ516" s="198"/>
      <c r="BA516" s="198"/>
      <c r="BB516" s="198"/>
      <c r="BC516" s="198"/>
      <c r="BD516" s="198"/>
      <c r="BE516" s="198"/>
      <c r="BF516" s="198"/>
      <c r="BG516" s="198"/>
      <c r="BH516" s="198"/>
      <c r="BI516" s="198"/>
      <c r="BJ516" s="198"/>
      <c r="BK516" s="198"/>
      <c r="BL516" s="198"/>
      <c r="BM516" s="198"/>
      <c r="BN516" s="198"/>
      <c r="BO516" s="198"/>
      <c r="BP516" s="198"/>
      <c r="BQ516" s="198"/>
      <c r="BR516" s="198"/>
      <c r="BS516" s="198"/>
      <c r="BT516" s="198"/>
      <c r="BU516" s="198"/>
    </row>
    <row r="517" spans="1:73" ht="15.75" customHeight="1" x14ac:dyDescent="0.25">
      <c r="A517" s="234"/>
      <c r="B517" s="235"/>
      <c r="C517" s="235"/>
      <c r="D517" s="235"/>
      <c r="E517" s="235"/>
      <c r="F517" s="235"/>
      <c r="G517" s="235"/>
      <c r="H517" s="235"/>
      <c r="I517" s="235"/>
      <c r="J517" s="235"/>
      <c r="K517" s="235"/>
      <c r="L517" s="236"/>
      <c r="M517" s="235"/>
      <c r="N517" s="235"/>
      <c r="O517" s="235"/>
      <c r="P517" s="235"/>
      <c r="Q517" s="235"/>
      <c r="R517" s="235"/>
      <c r="S517" s="235"/>
      <c r="T517" s="235"/>
      <c r="U517" s="235"/>
      <c r="V517" s="236"/>
      <c r="W517" s="235"/>
      <c r="X517" s="235"/>
      <c r="Y517" s="235"/>
      <c r="Z517" s="235"/>
      <c r="AA517" s="235"/>
      <c r="AB517" s="235"/>
      <c r="AC517" s="235"/>
      <c r="AD517" s="235"/>
      <c r="AE517" s="235"/>
      <c r="AF517" s="235"/>
      <c r="AG517" s="235"/>
      <c r="AH517" s="235"/>
      <c r="AI517" s="235"/>
      <c r="AJ517" s="235"/>
      <c r="AK517" s="235"/>
      <c r="AL517" s="235"/>
      <c r="AM517" s="235"/>
      <c r="AN517" s="235"/>
      <c r="AO517" s="205"/>
      <c r="AP517" s="198"/>
      <c r="AQ517" s="233"/>
      <c r="AR517" s="244"/>
      <c r="AS517" s="198"/>
      <c r="AT517" s="198"/>
      <c r="AU517" s="198"/>
      <c r="AV517" s="198"/>
      <c r="AW517" s="198"/>
      <c r="AX517" s="198"/>
      <c r="AY517" s="198"/>
      <c r="AZ517" s="198"/>
      <c r="BA517" s="198"/>
      <c r="BB517" s="198"/>
      <c r="BC517" s="198"/>
      <c r="BD517" s="198"/>
      <c r="BE517" s="198"/>
      <c r="BF517" s="198"/>
      <c r="BG517" s="198"/>
      <c r="BH517" s="198"/>
      <c r="BI517" s="198"/>
      <c r="BJ517" s="198"/>
      <c r="BK517" s="198"/>
      <c r="BL517" s="198"/>
      <c r="BM517" s="198"/>
      <c r="BN517" s="198"/>
      <c r="BO517" s="198"/>
      <c r="BP517" s="198"/>
      <c r="BQ517" s="198"/>
      <c r="BR517" s="198"/>
      <c r="BS517" s="198"/>
      <c r="BT517" s="198"/>
      <c r="BU517" s="198"/>
    </row>
    <row r="518" spans="1:73" ht="15.75" customHeight="1" x14ac:dyDescent="0.25">
      <c r="A518" s="234"/>
      <c r="B518" s="235"/>
      <c r="C518" s="235"/>
      <c r="D518" s="235"/>
      <c r="E518" s="235"/>
      <c r="F518" s="235"/>
      <c r="G518" s="235"/>
      <c r="H518" s="235"/>
      <c r="I518" s="235"/>
      <c r="J518" s="235"/>
      <c r="K518" s="235"/>
      <c r="L518" s="236"/>
      <c r="M518" s="235"/>
      <c r="N518" s="235"/>
      <c r="O518" s="235"/>
      <c r="P518" s="235"/>
      <c r="Q518" s="235"/>
      <c r="R518" s="235"/>
      <c r="S518" s="235"/>
      <c r="T518" s="235"/>
      <c r="U518" s="235"/>
      <c r="V518" s="236"/>
      <c r="W518" s="235"/>
      <c r="X518" s="235"/>
      <c r="Y518" s="235"/>
      <c r="Z518" s="235"/>
      <c r="AA518" s="235"/>
      <c r="AB518" s="235"/>
      <c r="AC518" s="235"/>
      <c r="AD518" s="235"/>
      <c r="AE518" s="235"/>
      <c r="AF518" s="235"/>
      <c r="AG518" s="235"/>
      <c r="AH518" s="235"/>
      <c r="AI518" s="235"/>
      <c r="AJ518" s="235"/>
      <c r="AK518" s="235"/>
      <c r="AL518" s="235"/>
      <c r="AM518" s="235"/>
      <c r="AN518" s="235"/>
      <c r="AO518" s="205"/>
      <c r="AP518" s="198"/>
      <c r="AQ518" s="233"/>
      <c r="AR518" s="244"/>
      <c r="AS518" s="198"/>
      <c r="AT518" s="198"/>
      <c r="AU518" s="198"/>
      <c r="AV518" s="198"/>
      <c r="AW518" s="198"/>
      <c r="AX518" s="198"/>
      <c r="AY518" s="198"/>
      <c r="AZ518" s="198"/>
      <c r="BA518" s="198"/>
      <c r="BB518" s="198"/>
      <c r="BC518" s="198"/>
      <c r="BD518" s="198"/>
      <c r="BE518" s="198"/>
      <c r="BF518" s="198"/>
      <c r="BG518" s="198"/>
      <c r="BH518" s="198"/>
      <c r="BI518" s="198"/>
      <c r="BJ518" s="198"/>
      <c r="BK518" s="198"/>
      <c r="BL518" s="198"/>
      <c r="BM518" s="198"/>
      <c r="BN518" s="198"/>
      <c r="BO518" s="198"/>
      <c r="BP518" s="198"/>
      <c r="BQ518" s="198"/>
      <c r="BR518" s="198"/>
      <c r="BS518" s="198"/>
      <c r="BT518" s="198"/>
      <c r="BU518" s="198"/>
    </row>
    <row r="519" spans="1:73" ht="15.75" customHeight="1" x14ac:dyDescent="0.25">
      <c r="A519" s="234"/>
      <c r="B519" s="235"/>
      <c r="C519" s="235"/>
      <c r="D519" s="235"/>
      <c r="E519" s="235"/>
      <c r="F519" s="235"/>
      <c r="G519" s="235"/>
      <c r="H519" s="235"/>
      <c r="I519" s="235"/>
      <c r="J519" s="235"/>
      <c r="K519" s="235"/>
      <c r="L519" s="236"/>
      <c r="M519" s="235"/>
      <c r="N519" s="235"/>
      <c r="O519" s="235"/>
      <c r="P519" s="235"/>
      <c r="Q519" s="235"/>
      <c r="R519" s="235"/>
      <c r="S519" s="235"/>
      <c r="T519" s="235"/>
      <c r="U519" s="235"/>
      <c r="V519" s="236"/>
      <c r="W519" s="235"/>
      <c r="X519" s="235"/>
      <c r="Y519" s="235"/>
      <c r="Z519" s="235"/>
      <c r="AA519" s="235"/>
      <c r="AB519" s="235"/>
      <c r="AC519" s="235"/>
      <c r="AD519" s="235"/>
      <c r="AE519" s="235"/>
      <c r="AF519" s="235"/>
      <c r="AG519" s="235"/>
      <c r="AH519" s="235"/>
      <c r="AI519" s="235"/>
      <c r="AJ519" s="235"/>
      <c r="AK519" s="235"/>
      <c r="AL519" s="235"/>
      <c r="AM519" s="235"/>
      <c r="AN519" s="235"/>
      <c r="AO519" s="205"/>
      <c r="AP519" s="198"/>
      <c r="AQ519" s="233"/>
      <c r="AR519" s="244"/>
      <c r="AS519" s="198"/>
      <c r="AT519" s="198"/>
      <c r="AU519" s="198"/>
      <c r="AV519" s="198"/>
      <c r="AW519" s="198"/>
      <c r="AX519" s="198"/>
      <c r="AY519" s="198"/>
      <c r="AZ519" s="198"/>
      <c r="BA519" s="198"/>
      <c r="BB519" s="198"/>
      <c r="BC519" s="198"/>
      <c r="BD519" s="198"/>
      <c r="BE519" s="198"/>
      <c r="BF519" s="198"/>
      <c r="BG519" s="198"/>
      <c r="BH519" s="198"/>
      <c r="BI519" s="198"/>
      <c r="BJ519" s="198"/>
      <c r="BK519" s="198"/>
      <c r="BL519" s="198"/>
      <c r="BM519" s="198"/>
      <c r="BN519" s="198"/>
      <c r="BO519" s="198"/>
      <c r="BP519" s="198"/>
      <c r="BQ519" s="198"/>
      <c r="BR519" s="198"/>
      <c r="BS519" s="198"/>
      <c r="BT519" s="198"/>
      <c r="BU519" s="198"/>
    </row>
    <row r="520" spans="1:73" ht="15.75" customHeight="1" x14ac:dyDescent="0.25">
      <c r="A520" s="234"/>
      <c r="B520" s="235"/>
      <c r="C520" s="235"/>
      <c r="D520" s="235"/>
      <c r="E520" s="235"/>
      <c r="F520" s="235"/>
      <c r="G520" s="235"/>
      <c r="H520" s="235"/>
      <c r="I520" s="235"/>
      <c r="J520" s="235"/>
      <c r="K520" s="235"/>
      <c r="L520" s="236"/>
      <c r="M520" s="235"/>
      <c r="N520" s="235"/>
      <c r="O520" s="235"/>
      <c r="P520" s="235"/>
      <c r="Q520" s="235"/>
      <c r="R520" s="235"/>
      <c r="S520" s="235"/>
      <c r="T520" s="235"/>
      <c r="U520" s="235"/>
      <c r="V520" s="236"/>
      <c r="W520" s="235"/>
      <c r="X520" s="235"/>
      <c r="Y520" s="235"/>
      <c r="Z520" s="235"/>
      <c r="AA520" s="235"/>
      <c r="AB520" s="235"/>
      <c r="AC520" s="235"/>
      <c r="AD520" s="235"/>
      <c r="AE520" s="235"/>
      <c r="AF520" s="235"/>
      <c r="AG520" s="235"/>
      <c r="AH520" s="235"/>
      <c r="AI520" s="235"/>
      <c r="AJ520" s="235"/>
      <c r="AK520" s="235"/>
      <c r="AL520" s="235"/>
      <c r="AM520" s="235"/>
      <c r="AN520" s="235"/>
      <c r="AO520" s="205"/>
      <c r="AP520" s="198"/>
      <c r="AQ520" s="233"/>
      <c r="AR520" s="244"/>
      <c r="AS520" s="198"/>
      <c r="AT520" s="198"/>
      <c r="AU520" s="198"/>
      <c r="AV520" s="198"/>
      <c r="AW520" s="198"/>
      <c r="AX520" s="198"/>
      <c r="AY520" s="198"/>
      <c r="AZ520" s="198"/>
      <c r="BA520" s="198"/>
      <c r="BB520" s="198"/>
      <c r="BC520" s="198"/>
      <c r="BD520" s="198"/>
      <c r="BE520" s="198"/>
      <c r="BF520" s="198"/>
      <c r="BG520" s="198"/>
      <c r="BH520" s="198"/>
      <c r="BI520" s="198"/>
      <c r="BJ520" s="198"/>
      <c r="BK520" s="198"/>
      <c r="BL520" s="198"/>
      <c r="BM520" s="198"/>
      <c r="BN520" s="198"/>
      <c r="BO520" s="198"/>
      <c r="BP520" s="198"/>
      <c r="BQ520" s="198"/>
      <c r="BR520" s="198"/>
      <c r="BS520" s="198"/>
      <c r="BT520" s="198"/>
      <c r="BU520" s="198"/>
    </row>
    <row r="521" spans="1:73" ht="15.75" customHeight="1" x14ac:dyDescent="0.25">
      <c r="A521" s="234"/>
      <c r="B521" s="235"/>
      <c r="C521" s="235"/>
      <c r="D521" s="235"/>
      <c r="E521" s="235"/>
      <c r="F521" s="235"/>
      <c r="G521" s="235"/>
      <c r="H521" s="235"/>
      <c r="I521" s="235"/>
      <c r="J521" s="235"/>
      <c r="K521" s="235"/>
      <c r="L521" s="236"/>
      <c r="M521" s="235"/>
      <c r="N521" s="235"/>
      <c r="O521" s="235"/>
      <c r="P521" s="235"/>
      <c r="Q521" s="235"/>
      <c r="R521" s="235"/>
      <c r="S521" s="235"/>
      <c r="T521" s="235"/>
      <c r="U521" s="235"/>
      <c r="V521" s="236"/>
      <c r="W521" s="235"/>
      <c r="X521" s="235"/>
      <c r="Y521" s="235"/>
      <c r="Z521" s="235"/>
      <c r="AA521" s="235"/>
      <c r="AB521" s="235"/>
      <c r="AC521" s="235"/>
      <c r="AD521" s="235"/>
      <c r="AE521" s="235"/>
      <c r="AF521" s="235"/>
      <c r="AG521" s="235"/>
      <c r="AH521" s="235"/>
      <c r="AI521" s="235"/>
      <c r="AJ521" s="235"/>
      <c r="AK521" s="235"/>
      <c r="AL521" s="235"/>
      <c r="AM521" s="235"/>
      <c r="AN521" s="235"/>
      <c r="AO521" s="205"/>
      <c r="AP521" s="198"/>
      <c r="AQ521" s="233"/>
      <c r="AR521" s="244"/>
      <c r="AS521" s="198"/>
      <c r="AT521" s="198"/>
      <c r="AU521" s="198"/>
      <c r="AV521" s="198"/>
      <c r="AW521" s="198"/>
      <c r="AX521" s="198"/>
      <c r="AY521" s="198"/>
      <c r="AZ521" s="198"/>
      <c r="BA521" s="198"/>
      <c r="BB521" s="198"/>
      <c r="BC521" s="198"/>
      <c r="BD521" s="198"/>
      <c r="BE521" s="198"/>
      <c r="BF521" s="198"/>
      <c r="BG521" s="198"/>
      <c r="BH521" s="198"/>
      <c r="BI521" s="198"/>
      <c r="BJ521" s="198"/>
      <c r="BK521" s="198"/>
      <c r="BL521" s="198"/>
      <c r="BM521" s="198"/>
      <c r="BN521" s="198"/>
      <c r="BO521" s="198"/>
      <c r="BP521" s="198"/>
      <c r="BQ521" s="198"/>
      <c r="BR521" s="198"/>
      <c r="BS521" s="198"/>
      <c r="BT521" s="198"/>
      <c r="BU521" s="198"/>
    </row>
    <row r="522" spans="1:73" ht="15.75" customHeight="1" x14ac:dyDescent="0.25">
      <c r="A522" s="234"/>
      <c r="B522" s="235"/>
      <c r="C522" s="235"/>
      <c r="D522" s="235"/>
      <c r="E522" s="235"/>
      <c r="F522" s="235"/>
      <c r="G522" s="235"/>
      <c r="H522" s="235"/>
      <c r="I522" s="235"/>
      <c r="J522" s="235"/>
      <c r="K522" s="235"/>
      <c r="L522" s="236"/>
      <c r="M522" s="235"/>
      <c r="N522" s="235"/>
      <c r="O522" s="235"/>
      <c r="P522" s="235"/>
      <c r="Q522" s="235"/>
      <c r="R522" s="235"/>
      <c r="S522" s="235"/>
      <c r="T522" s="235"/>
      <c r="U522" s="235"/>
      <c r="V522" s="236"/>
      <c r="W522" s="235"/>
      <c r="X522" s="235"/>
      <c r="Y522" s="235"/>
      <c r="Z522" s="235"/>
      <c r="AA522" s="235"/>
      <c r="AB522" s="235"/>
      <c r="AC522" s="235"/>
      <c r="AD522" s="235"/>
      <c r="AE522" s="235"/>
      <c r="AF522" s="235"/>
      <c r="AG522" s="235"/>
      <c r="AH522" s="235"/>
      <c r="AI522" s="235"/>
      <c r="AJ522" s="235"/>
      <c r="AK522" s="235"/>
      <c r="AL522" s="235"/>
      <c r="AM522" s="235"/>
      <c r="AN522" s="235"/>
      <c r="AO522" s="205"/>
      <c r="AP522" s="198"/>
      <c r="AQ522" s="233"/>
      <c r="AR522" s="244"/>
      <c r="AS522" s="198"/>
      <c r="AT522" s="198"/>
      <c r="AU522" s="198"/>
      <c r="AV522" s="198"/>
      <c r="AW522" s="198"/>
      <c r="AX522" s="198"/>
      <c r="AY522" s="198"/>
      <c r="AZ522" s="198"/>
      <c r="BA522" s="198"/>
      <c r="BB522" s="198"/>
      <c r="BC522" s="198"/>
      <c r="BD522" s="198"/>
      <c r="BE522" s="198"/>
      <c r="BF522" s="198"/>
      <c r="BG522" s="198"/>
      <c r="BH522" s="198"/>
      <c r="BI522" s="198"/>
      <c r="BJ522" s="198"/>
      <c r="BK522" s="198"/>
      <c r="BL522" s="198"/>
      <c r="BM522" s="198"/>
      <c r="BN522" s="198"/>
      <c r="BO522" s="198"/>
      <c r="BP522" s="198"/>
      <c r="BQ522" s="198"/>
      <c r="BR522" s="198"/>
      <c r="BS522" s="198"/>
      <c r="BT522" s="198"/>
      <c r="BU522" s="198"/>
    </row>
    <row r="523" spans="1:73" ht="15.75" customHeight="1" x14ac:dyDescent="0.25">
      <c r="A523" s="234"/>
      <c r="B523" s="235"/>
      <c r="C523" s="235"/>
      <c r="D523" s="235"/>
      <c r="E523" s="235"/>
      <c r="F523" s="235"/>
      <c r="G523" s="235"/>
      <c r="H523" s="235"/>
      <c r="I523" s="235"/>
      <c r="J523" s="235"/>
      <c r="K523" s="235"/>
      <c r="L523" s="236"/>
      <c r="M523" s="235"/>
      <c r="N523" s="235"/>
      <c r="O523" s="235"/>
      <c r="P523" s="235"/>
      <c r="Q523" s="235"/>
      <c r="R523" s="235"/>
      <c r="S523" s="235"/>
      <c r="T523" s="235"/>
      <c r="U523" s="235"/>
      <c r="V523" s="236"/>
      <c r="W523" s="235"/>
      <c r="X523" s="235"/>
      <c r="Y523" s="235"/>
      <c r="Z523" s="235"/>
      <c r="AA523" s="235"/>
      <c r="AB523" s="235"/>
      <c r="AC523" s="235"/>
      <c r="AD523" s="235"/>
      <c r="AE523" s="235"/>
      <c r="AF523" s="235"/>
      <c r="AG523" s="235"/>
      <c r="AH523" s="235"/>
      <c r="AI523" s="235"/>
      <c r="AJ523" s="235"/>
      <c r="AK523" s="235"/>
      <c r="AL523" s="235"/>
      <c r="AM523" s="235"/>
      <c r="AN523" s="235"/>
      <c r="AO523" s="205"/>
      <c r="AP523" s="198"/>
      <c r="AQ523" s="233"/>
      <c r="AR523" s="244"/>
      <c r="AS523" s="198"/>
      <c r="AT523" s="198"/>
      <c r="AU523" s="198"/>
      <c r="AV523" s="198"/>
      <c r="AW523" s="198"/>
      <c r="AX523" s="198"/>
      <c r="AY523" s="198"/>
      <c r="AZ523" s="198"/>
      <c r="BA523" s="198"/>
      <c r="BB523" s="198"/>
      <c r="BC523" s="198"/>
      <c r="BD523" s="198"/>
      <c r="BE523" s="198"/>
      <c r="BF523" s="198"/>
      <c r="BG523" s="198"/>
      <c r="BH523" s="198"/>
      <c r="BI523" s="198"/>
      <c r="BJ523" s="198"/>
      <c r="BK523" s="198"/>
      <c r="BL523" s="198"/>
      <c r="BM523" s="198"/>
      <c r="BN523" s="198"/>
      <c r="BO523" s="198"/>
      <c r="BP523" s="198"/>
      <c r="BQ523" s="198"/>
      <c r="BR523" s="198"/>
      <c r="BS523" s="198"/>
      <c r="BT523" s="198"/>
      <c r="BU523" s="198"/>
    </row>
    <row r="524" spans="1:73" ht="15.75" customHeight="1" x14ac:dyDescent="0.25">
      <c r="A524" s="234"/>
      <c r="B524" s="235"/>
      <c r="C524" s="235"/>
      <c r="D524" s="235"/>
      <c r="E524" s="235"/>
      <c r="F524" s="235"/>
      <c r="G524" s="235"/>
      <c r="H524" s="235"/>
      <c r="I524" s="235"/>
      <c r="J524" s="235"/>
      <c r="K524" s="235"/>
      <c r="L524" s="236"/>
      <c r="M524" s="235"/>
      <c r="N524" s="235"/>
      <c r="O524" s="235"/>
      <c r="P524" s="235"/>
      <c r="Q524" s="235"/>
      <c r="R524" s="235"/>
      <c r="S524" s="235"/>
      <c r="T524" s="235"/>
      <c r="U524" s="235"/>
      <c r="V524" s="236"/>
      <c r="W524" s="235"/>
      <c r="X524" s="235"/>
      <c r="Y524" s="235"/>
      <c r="Z524" s="235"/>
      <c r="AA524" s="235"/>
      <c r="AB524" s="235"/>
      <c r="AC524" s="235"/>
      <c r="AD524" s="235"/>
      <c r="AE524" s="235"/>
      <c r="AF524" s="235"/>
      <c r="AG524" s="235"/>
      <c r="AH524" s="235"/>
      <c r="AI524" s="235"/>
      <c r="AJ524" s="235"/>
      <c r="AK524" s="235"/>
      <c r="AL524" s="235"/>
      <c r="AM524" s="235"/>
      <c r="AN524" s="235"/>
      <c r="AO524" s="205"/>
      <c r="AP524" s="198"/>
      <c r="AQ524" s="233"/>
      <c r="AR524" s="244"/>
      <c r="AS524" s="198"/>
      <c r="AT524" s="198"/>
      <c r="AU524" s="198"/>
      <c r="AV524" s="198"/>
      <c r="AW524" s="198"/>
      <c r="AX524" s="198"/>
      <c r="AY524" s="198"/>
      <c r="AZ524" s="198"/>
      <c r="BA524" s="198"/>
      <c r="BB524" s="198"/>
      <c r="BC524" s="198"/>
      <c r="BD524" s="198"/>
      <c r="BE524" s="198"/>
      <c r="BF524" s="198"/>
      <c r="BG524" s="198"/>
      <c r="BH524" s="198"/>
      <c r="BI524" s="198"/>
      <c r="BJ524" s="198"/>
      <c r="BK524" s="198"/>
      <c r="BL524" s="198"/>
      <c r="BM524" s="198"/>
      <c r="BN524" s="198"/>
      <c r="BO524" s="198"/>
      <c r="BP524" s="198"/>
      <c r="BQ524" s="198"/>
      <c r="BR524" s="198"/>
      <c r="BS524" s="198"/>
      <c r="BT524" s="198"/>
      <c r="BU524" s="198"/>
    </row>
    <row r="525" spans="1:73" ht="15.75" customHeight="1" x14ac:dyDescent="0.25">
      <c r="A525" s="234"/>
      <c r="B525" s="235"/>
      <c r="C525" s="235"/>
      <c r="D525" s="235"/>
      <c r="E525" s="235"/>
      <c r="F525" s="235"/>
      <c r="G525" s="235"/>
      <c r="H525" s="235"/>
      <c r="I525" s="235"/>
      <c r="J525" s="235"/>
      <c r="K525" s="235"/>
      <c r="L525" s="236"/>
      <c r="M525" s="235"/>
      <c r="N525" s="235"/>
      <c r="O525" s="235"/>
      <c r="P525" s="235"/>
      <c r="Q525" s="235"/>
      <c r="R525" s="235"/>
      <c r="S525" s="235"/>
      <c r="T525" s="235"/>
      <c r="U525" s="235"/>
      <c r="V525" s="236"/>
      <c r="W525" s="235"/>
      <c r="X525" s="235"/>
      <c r="Y525" s="235"/>
      <c r="Z525" s="235"/>
      <c r="AA525" s="235"/>
      <c r="AB525" s="235"/>
      <c r="AC525" s="235"/>
      <c r="AD525" s="235"/>
      <c r="AE525" s="235"/>
      <c r="AF525" s="235"/>
      <c r="AG525" s="235"/>
      <c r="AH525" s="235"/>
      <c r="AI525" s="235"/>
      <c r="AJ525" s="235"/>
      <c r="AK525" s="235"/>
      <c r="AL525" s="235"/>
      <c r="AM525" s="235"/>
      <c r="AN525" s="235"/>
      <c r="AO525" s="205"/>
      <c r="AP525" s="198"/>
      <c r="AQ525" s="233"/>
      <c r="AR525" s="244"/>
      <c r="AS525" s="198"/>
      <c r="AT525" s="198"/>
      <c r="AU525" s="198"/>
      <c r="AV525" s="198"/>
      <c r="AW525" s="198"/>
      <c r="AX525" s="198"/>
      <c r="AY525" s="198"/>
      <c r="AZ525" s="198"/>
      <c r="BA525" s="198"/>
      <c r="BB525" s="198"/>
      <c r="BC525" s="198"/>
      <c r="BD525" s="198"/>
      <c r="BE525" s="198"/>
      <c r="BF525" s="198"/>
      <c r="BG525" s="198"/>
      <c r="BH525" s="198"/>
      <c r="BI525" s="198"/>
      <c r="BJ525" s="198"/>
      <c r="BK525" s="198"/>
      <c r="BL525" s="198"/>
      <c r="BM525" s="198"/>
      <c r="BN525" s="198"/>
      <c r="BO525" s="198"/>
      <c r="BP525" s="198"/>
      <c r="BQ525" s="198"/>
      <c r="BR525" s="198"/>
      <c r="BS525" s="198"/>
      <c r="BT525" s="198"/>
      <c r="BU525" s="198"/>
    </row>
    <row r="526" spans="1:73" ht="15.75" customHeight="1" x14ac:dyDescent="0.25">
      <c r="A526" s="234"/>
      <c r="B526" s="235"/>
      <c r="C526" s="235"/>
      <c r="D526" s="235"/>
      <c r="E526" s="235"/>
      <c r="F526" s="235"/>
      <c r="G526" s="235"/>
      <c r="H526" s="235"/>
      <c r="I526" s="235"/>
      <c r="J526" s="235"/>
      <c r="K526" s="235"/>
      <c r="L526" s="236"/>
      <c r="M526" s="235"/>
      <c r="N526" s="235"/>
      <c r="O526" s="235"/>
      <c r="P526" s="235"/>
      <c r="Q526" s="235"/>
      <c r="R526" s="235"/>
      <c r="S526" s="235"/>
      <c r="T526" s="235"/>
      <c r="U526" s="235"/>
      <c r="V526" s="236"/>
      <c r="W526" s="235"/>
      <c r="X526" s="235"/>
      <c r="Y526" s="235"/>
      <c r="Z526" s="235"/>
      <c r="AA526" s="235"/>
      <c r="AB526" s="235"/>
      <c r="AC526" s="235"/>
      <c r="AD526" s="235"/>
      <c r="AE526" s="235"/>
      <c r="AF526" s="235"/>
      <c r="AG526" s="235"/>
      <c r="AH526" s="235"/>
      <c r="AI526" s="235"/>
      <c r="AJ526" s="235"/>
      <c r="AK526" s="235"/>
      <c r="AL526" s="235"/>
      <c r="AM526" s="235"/>
      <c r="AN526" s="235"/>
      <c r="AO526" s="205"/>
      <c r="AP526" s="198"/>
      <c r="AQ526" s="233"/>
      <c r="AR526" s="244"/>
      <c r="AS526" s="198"/>
      <c r="AT526" s="198"/>
      <c r="AU526" s="198"/>
      <c r="AV526" s="198"/>
      <c r="AW526" s="198"/>
      <c r="AX526" s="198"/>
      <c r="AY526" s="198"/>
      <c r="AZ526" s="198"/>
      <c r="BA526" s="198"/>
      <c r="BB526" s="198"/>
      <c r="BC526" s="198"/>
      <c r="BD526" s="198"/>
      <c r="BE526" s="198"/>
      <c r="BF526" s="198"/>
      <c r="BG526" s="198"/>
      <c r="BH526" s="198"/>
      <c r="BI526" s="198"/>
      <c r="BJ526" s="198"/>
      <c r="BK526" s="198"/>
      <c r="BL526" s="198"/>
      <c r="BM526" s="198"/>
      <c r="BN526" s="198"/>
      <c r="BO526" s="198"/>
      <c r="BP526" s="198"/>
      <c r="BQ526" s="198"/>
      <c r="BR526" s="198"/>
      <c r="BS526" s="198"/>
      <c r="BT526" s="198"/>
      <c r="BU526" s="198"/>
    </row>
    <row r="527" spans="1:73" ht="15.75" customHeight="1" x14ac:dyDescent="0.25">
      <c r="A527" s="234"/>
      <c r="B527" s="235"/>
      <c r="C527" s="235"/>
      <c r="D527" s="235"/>
      <c r="E527" s="235"/>
      <c r="F527" s="235"/>
      <c r="G527" s="235"/>
      <c r="H527" s="235"/>
      <c r="I527" s="235"/>
      <c r="J527" s="235"/>
      <c r="K527" s="235"/>
      <c r="L527" s="236"/>
      <c r="M527" s="235"/>
      <c r="N527" s="235"/>
      <c r="O527" s="235"/>
      <c r="P527" s="235"/>
      <c r="Q527" s="235"/>
      <c r="R527" s="235"/>
      <c r="S527" s="235"/>
      <c r="T527" s="235"/>
      <c r="U527" s="235"/>
      <c r="V527" s="236"/>
      <c r="W527" s="235"/>
      <c r="X527" s="235"/>
      <c r="Y527" s="235"/>
      <c r="Z527" s="235"/>
      <c r="AA527" s="235"/>
      <c r="AB527" s="235"/>
      <c r="AC527" s="235"/>
      <c r="AD527" s="235"/>
      <c r="AE527" s="235"/>
      <c r="AF527" s="235"/>
      <c r="AG527" s="235"/>
      <c r="AH527" s="235"/>
      <c r="AI527" s="235"/>
      <c r="AJ527" s="235"/>
      <c r="AK527" s="235"/>
      <c r="AL527" s="235"/>
      <c r="AM527" s="235"/>
      <c r="AN527" s="235"/>
      <c r="AO527" s="205"/>
      <c r="AP527" s="198"/>
      <c r="AQ527" s="233"/>
      <c r="AR527" s="244"/>
      <c r="AS527" s="198"/>
      <c r="AT527" s="198"/>
      <c r="AU527" s="198"/>
      <c r="AV527" s="198"/>
      <c r="AW527" s="198"/>
      <c r="AX527" s="198"/>
      <c r="AY527" s="198"/>
      <c r="AZ527" s="198"/>
      <c r="BA527" s="198"/>
      <c r="BB527" s="198"/>
      <c r="BC527" s="198"/>
      <c r="BD527" s="198"/>
      <c r="BE527" s="198"/>
      <c r="BF527" s="198"/>
      <c r="BG527" s="198"/>
      <c r="BH527" s="198"/>
      <c r="BI527" s="198"/>
      <c r="BJ527" s="198"/>
      <c r="BK527" s="198"/>
      <c r="BL527" s="198"/>
      <c r="BM527" s="198"/>
      <c r="BN527" s="198"/>
      <c r="BO527" s="198"/>
      <c r="BP527" s="198"/>
      <c r="BQ527" s="198"/>
      <c r="BR527" s="198"/>
      <c r="BS527" s="198"/>
      <c r="BT527" s="198"/>
      <c r="BU527" s="198"/>
    </row>
    <row r="528" spans="1:73" ht="15.75" customHeight="1" x14ac:dyDescent="0.25">
      <c r="A528" s="234"/>
      <c r="B528" s="235"/>
      <c r="C528" s="235"/>
      <c r="D528" s="235"/>
      <c r="E528" s="235"/>
      <c r="F528" s="235"/>
      <c r="G528" s="235"/>
      <c r="H528" s="235"/>
      <c r="I528" s="235"/>
      <c r="J528" s="235"/>
      <c r="K528" s="235"/>
      <c r="L528" s="236"/>
      <c r="M528" s="235"/>
      <c r="N528" s="235"/>
      <c r="O528" s="235"/>
      <c r="P528" s="235"/>
      <c r="Q528" s="235"/>
      <c r="R528" s="235"/>
      <c r="S528" s="235"/>
      <c r="T528" s="235"/>
      <c r="U528" s="235"/>
      <c r="V528" s="236"/>
      <c r="W528" s="235"/>
      <c r="X528" s="235"/>
      <c r="Y528" s="235"/>
      <c r="Z528" s="235"/>
      <c r="AA528" s="235"/>
      <c r="AB528" s="235"/>
      <c r="AC528" s="235"/>
      <c r="AD528" s="235"/>
      <c r="AE528" s="235"/>
      <c r="AF528" s="235"/>
      <c r="AG528" s="235"/>
      <c r="AH528" s="235"/>
      <c r="AI528" s="235"/>
      <c r="AJ528" s="235"/>
      <c r="AK528" s="235"/>
      <c r="AL528" s="235"/>
      <c r="AM528" s="235"/>
      <c r="AN528" s="235"/>
      <c r="AO528" s="205"/>
      <c r="AP528" s="198"/>
      <c r="AQ528" s="233"/>
      <c r="AR528" s="244"/>
      <c r="AS528" s="198"/>
      <c r="AT528" s="198"/>
      <c r="AU528" s="198"/>
      <c r="AV528" s="198"/>
      <c r="AW528" s="198"/>
      <c r="AX528" s="198"/>
      <c r="AY528" s="198"/>
      <c r="AZ528" s="198"/>
      <c r="BA528" s="198"/>
      <c r="BB528" s="198"/>
      <c r="BC528" s="198"/>
      <c r="BD528" s="198"/>
      <c r="BE528" s="198"/>
      <c r="BF528" s="198"/>
      <c r="BG528" s="198"/>
      <c r="BH528" s="198"/>
      <c r="BI528" s="198"/>
      <c r="BJ528" s="198"/>
      <c r="BK528" s="198"/>
      <c r="BL528" s="198"/>
      <c r="BM528" s="198"/>
      <c r="BN528" s="198"/>
      <c r="BO528" s="198"/>
      <c r="BP528" s="198"/>
      <c r="BQ528" s="198"/>
      <c r="BR528" s="198"/>
      <c r="BS528" s="198"/>
      <c r="BT528" s="198"/>
      <c r="BU528" s="198"/>
    </row>
    <row r="529" spans="1:73" ht="15.75" customHeight="1" x14ac:dyDescent="0.25">
      <c r="A529" s="234"/>
      <c r="B529" s="235"/>
      <c r="C529" s="235"/>
      <c r="D529" s="235"/>
      <c r="E529" s="235"/>
      <c r="F529" s="235"/>
      <c r="G529" s="235"/>
      <c r="H529" s="235"/>
      <c r="I529" s="235"/>
      <c r="J529" s="235"/>
      <c r="K529" s="235"/>
      <c r="L529" s="236"/>
      <c r="M529" s="235"/>
      <c r="N529" s="235"/>
      <c r="O529" s="235"/>
      <c r="P529" s="235"/>
      <c r="Q529" s="235"/>
      <c r="R529" s="235"/>
      <c r="S529" s="235"/>
      <c r="T529" s="235"/>
      <c r="U529" s="235"/>
      <c r="V529" s="236"/>
      <c r="W529" s="235"/>
      <c r="X529" s="235"/>
      <c r="Y529" s="235"/>
      <c r="Z529" s="235"/>
      <c r="AA529" s="235"/>
      <c r="AB529" s="235"/>
      <c r="AC529" s="235"/>
      <c r="AD529" s="235"/>
      <c r="AE529" s="235"/>
      <c r="AF529" s="235"/>
      <c r="AG529" s="235"/>
      <c r="AH529" s="235"/>
      <c r="AI529" s="235"/>
      <c r="AJ529" s="235"/>
      <c r="AK529" s="235"/>
      <c r="AL529" s="235"/>
      <c r="AM529" s="235"/>
      <c r="AN529" s="235"/>
      <c r="AO529" s="205"/>
      <c r="AP529" s="198"/>
      <c r="AQ529" s="233"/>
      <c r="AR529" s="244"/>
      <c r="AS529" s="198"/>
      <c r="AT529" s="198"/>
      <c r="AU529" s="198"/>
      <c r="AV529" s="198"/>
      <c r="AW529" s="198"/>
      <c r="AX529" s="198"/>
      <c r="AY529" s="198"/>
      <c r="AZ529" s="198"/>
      <c r="BA529" s="198"/>
      <c r="BB529" s="198"/>
      <c r="BC529" s="198"/>
      <c r="BD529" s="198"/>
      <c r="BE529" s="198"/>
      <c r="BF529" s="198"/>
      <c r="BG529" s="198"/>
      <c r="BH529" s="198"/>
      <c r="BI529" s="198"/>
      <c r="BJ529" s="198"/>
      <c r="BK529" s="198"/>
      <c r="BL529" s="198"/>
      <c r="BM529" s="198"/>
      <c r="BN529" s="198"/>
      <c r="BO529" s="198"/>
      <c r="BP529" s="198"/>
      <c r="BQ529" s="198"/>
      <c r="BR529" s="198"/>
      <c r="BS529" s="198"/>
      <c r="BT529" s="198"/>
      <c r="BU529" s="198"/>
    </row>
    <row r="530" spans="1:73" ht="15.75" customHeight="1" x14ac:dyDescent="0.25">
      <c r="A530" s="234"/>
      <c r="B530" s="235"/>
      <c r="C530" s="235"/>
      <c r="D530" s="235"/>
      <c r="E530" s="235"/>
      <c r="F530" s="235"/>
      <c r="G530" s="235"/>
      <c r="H530" s="235"/>
      <c r="I530" s="235"/>
      <c r="J530" s="235"/>
      <c r="K530" s="235"/>
      <c r="L530" s="236"/>
      <c r="M530" s="235"/>
      <c r="N530" s="235"/>
      <c r="O530" s="235"/>
      <c r="P530" s="235"/>
      <c r="Q530" s="235"/>
      <c r="R530" s="235"/>
      <c r="S530" s="235"/>
      <c r="T530" s="235"/>
      <c r="U530" s="235"/>
      <c r="V530" s="236"/>
      <c r="W530" s="235"/>
      <c r="X530" s="235"/>
      <c r="Y530" s="235"/>
      <c r="Z530" s="235"/>
      <c r="AA530" s="235"/>
      <c r="AB530" s="235"/>
      <c r="AC530" s="235"/>
      <c r="AD530" s="235"/>
      <c r="AE530" s="235"/>
      <c r="AF530" s="235"/>
      <c r="AG530" s="235"/>
      <c r="AH530" s="235"/>
      <c r="AI530" s="235"/>
      <c r="AJ530" s="235"/>
      <c r="AK530" s="235"/>
      <c r="AL530" s="235"/>
      <c r="AM530" s="235"/>
      <c r="AN530" s="235"/>
      <c r="AO530" s="205"/>
      <c r="AP530" s="198"/>
      <c r="AQ530" s="233"/>
      <c r="AR530" s="244"/>
      <c r="AS530" s="198"/>
      <c r="AT530" s="198"/>
      <c r="AU530" s="198"/>
      <c r="AV530" s="198"/>
      <c r="AW530" s="198"/>
      <c r="AX530" s="198"/>
      <c r="AY530" s="198"/>
      <c r="AZ530" s="198"/>
      <c r="BA530" s="198"/>
      <c r="BB530" s="198"/>
      <c r="BC530" s="198"/>
      <c r="BD530" s="198"/>
      <c r="BE530" s="198"/>
      <c r="BF530" s="198"/>
      <c r="BG530" s="198"/>
      <c r="BH530" s="198"/>
      <c r="BI530" s="198"/>
      <c r="BJ530" s="198"/>
      <c r="BK530" s="198"/>
      <c r="BL530" s="198"/>
      <c r="BM530" s="198"/>
      <c r="BN530" s="198"/>
      <c r="BO530" s="198"/>
      <c r="BP530" s="198"/>
      <c r="BQ530" s="198"/>
      <c r="BR530" s="198"/>
      <c r="BS530" s="198"/>
      <c r="BT530" s="198"/>
      <c r="BU530" s="198"/>
    </row>
    <row r="531" spans="1:73" ht="15.75" customHeight="1" x14ac:dyDescent="0.25">
      <c r="A531" s="234"/>
      <c r="B531" s="235"/>
      <c r="C531" s="235"/>
      <c r="D531" s="235"/>
      <c r="E531" s="235"/>
      <c r="F531" s="235"/>
      <c r="G531" s="235"/>
      <c r="H531" s="235"/>
      <c r="I531" s="235"/>
      <c r="J531" s="235"/>
      <c r="K531" s="235"/>
      <c r="L531" s="236"/>
      <c r="M531" s="235"/>
      <c r="N531" s="235"/>
      <c r="O531" s="235"/>
      <c r="P531" s="235"/>
      <c r="Q531" s="235"/>
      <c r="R531" s="235"/>
      <c r="S531" s="235"/>
      <c r="T531" s="235"/>
      <c r="U531" s="235"/>
      <c r="V531" s="236"/>
      <c r="W531" s="235"/>
      <c r="X531" s="235"/>
      <c r="Y531" s="235"/>
      <c r="Z531" s="235"/>
      <c r="AA531" s="235"/>
      <c r="AB531" s="235"/>
      <c r="AC531" s="235"/>
      <c r="AD531" s="235"/>
      <c r="AE531" s="235"/>
      <c r="AF531" s="235"/>
      <c r="AG531" s="235"/>
      <c r="AH531" s="235"/>
      <c r="AI531" s="235"/>
      <c r="AJ531" s="235"/>
      <c r="AK531" s="235"/>
      <c r="AL531" s="235"/>
      <c r="AM531" s="235"/>
      <c r="AN531" s="235"/>
      <c r="AO531" s="205"/>
      <c r="AP531" s="198"/>
      <c r="AQ531" s="233"/>
      <c r="AR531" s="244"/>
      <c r="AS531" s="198"/>
      <c r="AT531" s="198"/>
      <c r="AU531" s="198"/>
      <c r="AV531" s="198"/>
      <c r="AW531" s="198"/>
      <c r="AX531" s="198"/>
      <c r="AY531" s="198"/>
      <c r="AZ531" s="198"/>
      <c r="BA531" s="198"/>
      <c r="BB531" s="198"/>
      <c r="BC531" s="198"/>
      <c r="BD531" s="198"/>
      <c r="BE531" s="198"/>
      <c r="BF531" s="198"/>
      <c r="BG531" s="198"/>
      <c r="BH531" s="198"/>
      <c r="BI531" s="198"/>
      <c r="BJ531" s="198"/>
      <c r="BK531" s="198"/>
      <c r="BL531" s="198"/>
      <c r="BM531" s="198"/>
      <c r="BN531" s="198"/>
      <c r="BO531" s="198"/>
      <c r="BP531" s="198"/>
      <c r="BQ531" s="198"/>
      <c r="BR531" s="198"/>
      <c r="BS531" s="198"/>
      <c r="BT531" s="198"/>
      <c r="BU531" s="198"/>
    </row>
    <row r="532" spans="1:73" ht="15.75" customHeight="1" x14ac:dyDescent="0.25">
      <c r="A532" s="234"/>
      <c r="B532" s="235"/>
      <c r="C532" s="235"/>
      <c r="D532" s="235"/>
      <c r="E532" s="235"/>
      <c r="F532" s="235"/>
      <c r="G532" s="235"/>
      <c r="H532" s="235"/>
      <c r="I532" s="235"/>
      <c r="J532" s="235"/>
      <c r="K532" s="235"/>
      <c r="L532" s="236"/>
      <c r="M532" s="235"/>
      <c r="N532" s="235"/>
      <c r="O532" s="235"/>
      <c r="P532" s="235"/>
      <c r="Q532" s="235"/>
      <c r="R532" s="235"/>
      <c r="S532" s="235"/>
      <c r="T532" s="235"/>
      <c r="U532" s="235"/>
      <c r="V532" s="236"/>
      <c r="W532" s="235"/>
      <c r="X532" s="235"/>
      <c r="Y532" s="235"/>
      <c r="Z532" s="235"/>
      <c r="AA532" s="235"/>
      <c r="AB532" s="235"/>
      <c r="AC532" s="235"/>
      <c r="AD532" s="235"/>
      <c r="AE532" s="235"/>
      <c r="AF532" s="235"/>
      <c r="AG532" s="235"/>
      <c r="AH532" s="235"/>
      <c r="AI532" s="235"/>
      <c r="AJ532" s="235"/>
      <c r="AK532" s="235"/>
      <c r="AL532" s="235"/>
      <c r="AM532" s="235"/>
      <c r="AN532" s="235"/>
      <c r="AO532" s="205"/>
      <c r="AP532" s="198"/>
      <c r="AQ532" s="233"/>
      <c r="AR532" s="244"/>
      <c r="AS532" s="198"/>
      <c r="AT532" s="198"/>
      <c r="AU532" s="198"/>
      <c r="AV532" s="198"/>
      <c r="AW532" s="198"/>
      <c r="AX532" s="198"/>
      <c r="AY532" s="198"/>
      <c r="AZ532" s="198"/>
      <c r="BA532" s="198"/>
      <c r="BB532" s="198"/>
      <c r="BC532" s="198"/>
      <c r="BD532" s="198"/>
      <c r="BE532" s="198"/>
      <c r="BF532" s="198"/>
      <c r="BG532" s="198"/>
      <c r="BH532" s="198"/>
      <c r="BI532" s="198"/>
      <c r="BJ532" s="198"/>
      <c r="BK532" s="198"/>
      <c r="BL532" s="198"/>
      <c r="BM532" s="198"/>
      <c r="BN532" s="198"/>
      <c r="BO532" s="198"/>
      <c r="BP532" s="198"/>
      <c r="BQ532" s="198"/>
      <c r="BR532" s="198"/>
      <c r="BS532" s="198"/>
      <c r="BT532" s="198"/>
      <c r="BU532" s="198"/>
    </row>
    <row r="533" spans="1:73" ht="15.75" customHeight="1" x14ac:dyDescent="0.25">
      <c r="A533" s="234"/>
      <c r="B533" s="235"/>
      <c r="C533" s="235"/>
      <c r="D533" s="235"/>
      <c r="E533" s="235"/>
      <c r="F533" s="235"/>
      <c r="G533" s="235"/>
      <c r="H533" s="235"/>
      <c r="I533" s="235"/>
      <c r="J533" s="235"/>
      <c r="K533" s="235"/>
      <c r="L533" s="236"/>
      <c r="M533" s="235"/>
      <c r="N533" s="235"/>
      <c r="O533" s="235"/>
      <c r="P533" s="235"/>
      <c r="Q533" s="235"/>
      <c r="R533" s="235"/>
      <c r="S533" s="235"/>
      <c r="T533" s="235"/>
      <c r="U533" s="235"/>
      <c r="V533" s="236"/>
      <c r="W533" s="235"/>
      <c r="X533" s="235"/>
      <c r="Y533" s="235"/>
      <c r="Z533" s="235"/>
      <c r="AA533" s="235"/>
      <c r="AB533" s="235"/>
      <c r="AC533" s="235"/>
      <c r="AD533" s="235"/>
      <c r="AE533" s="235"/>
      <c r="AF533" s="235"/>
      <c r="AG533" s="235"/>
      <c r="AH533" s="235"/>
      <c r="AI533" s="235"/>
      <c r="AJ533" s="235"/>
      <c r="AK533" s="235"/>
      <c r="AL533" s="235"/>
      <c r="AM533" s="235"/>
      <c r="AN533" s="235"/>
      <c r="AO533" s="205"/>
      <c r="AP533" s="198"/>
      <c r="AQ533" s="233"/>
      <c r="AR533" s="244"/>
      <c r="AS533" s="198"/>
      <c r="AT533" s="198"/>
      <c r="AU533" s="198"/>
      <c r="AV533" s="198"/>
      <c r="AW533" s="198"/>
      <c r="AX533" s="198"/>
      <c r="AY533" s="198"/>
      <c r="AZ533" s="198"/>
      <c r="BA533" s="198"/>
      <c r="BB533" s="198"/>
      <c r="BC533" s="198"/>
      <c r="BD533" s="198"/>
      <c r="BE533" s="198"/>
      <c r="BF533" s="198"/>
      <c r="BG533" s="198"/>
      <c r="BH533" s="198"/>
      <c r="BI533" s="198"/>
      <c r="BJ533" s="198"/>
      <c r="BK533" s="198"/>
      <c r="BL533" s="198"/>
      <c r="BM533" s="198"/>
      <c r="BN533" s="198"/>
      <c r="BO533" s="198"/>
      <c r="BP533" s="198"/>
      <c r="BQ533" s="198"/>
      <c r="BR533" s="198"/>
      <c r="BS533" s="198"/>
      <c r="BT533" s="198"/>
      <c r="BU533" s="198"/>
    </row>
    <row r="534" spans="1:73" ht="15.75" customHeight="1" x14ac:dyDescent="0.25">
      <c r="A534" s="234"/>
      <c r="B534" s="235"/>
      <c r="C534" s="235"/>
      <c r="D534" s="235"/>
      <c r="E534" s="235"/>
      <c r="F534" s="235"/>
      <c r="G534" s="235"/>
      <c r="H534" s="235"/>
      <c r="I534" s="235"/>
      <c r="J534" s="235"/>
      <c r="K534" s="235"/>
      <c r="L534" s="236"/>
      <c r="M534" s="235"/>
      <c r="N534" s="235"/>
      <c r="O534" s="235"/>
      <c r="P534" s="235"/>
      <c r="Q534" s="235"/>
      <c r="R534" s="235"/>
      <c r="S534" s="235"/>
      <c r="T534" s="235"/>
      <c r="U534" s="235"/>
      <c r="V534" s="236"/>
      <c r="W534" s="235"/>
      <c r="X534" s="235"/>
      <c r="Y534" s="235"/>
      <c r="Z534" s="235"/>
      <c r="AA534" s="235"/>
      <c r="AB534" s="235"/>
      <c r="AC534" s="235"/>
      <c r="AD534" s="235"/>
      <c r="AE534" s="235"/>
      <c r="AF534" s="235"/>
      <c r="AG534" s="235"/>
      <c r="AH534" s="235"/>
      <c r="AI534" s="235"/>
      <c r="AJ534" s="235"/>
      <c r="AK534" s="235"/>
      <c r="AL534" s="235"/>
      <c r="AM534" s="235"/>
      <c r="AN534" s="235"/>
      <c r="AO534" s="205"/>
      <c r="AP534" s="198"/>
      <c r="AQ534" s="233"/>
      <c r="AR534" s="244"/>
      <c r="AS534" s="198"/>
      <c r="AT534" s="198"/>
      <c r="AU534" s="198"/>
      <c r="AV534" s="198"/>
      <c r="AW534" s="198"/>
      <c r="AX534" s="198"/>
      <c r="AY534" s="198"/>
      <c r="AZ534" s="198"/>
      <c r="BA534" s="198"/>
      <c r="BB534" s="198"/>
      <c r="BC534" s="198"/>
      <c r="BD534" s="198"/>
      <c r="BE534" s="198"/>
      <c r="BF534" s="198"/>
      <c r="BG534" s="198"/>
      <c r="BH534" s="198"/>
      <c r="BI534" s="198"/>
      <c r="BJ534" s="198"/>
      <c r="BK534" s="198"/>
      <c r="BL534" s="198"/>
      <c r="BM534" s="198"/>
      <c r="BN534" s="198"/>
      <c r="BO534" s="198"/>
      <c r="BP534" s="198"/>
      <c r="BQ534" s="198"/>
      <c r="BR534" s="198"/>
      <c r="BS534" s="198"/>
      <c r="BT534" s="198"/>
      <c r="BU534" s="198"/>
    </row>
    <row r="535" spans="1:73" ht="15.75" customHeight="1" x14ac:dyDescent="0.25">
      <c r="A535" s="234"/>
      <c r="B535" s="235"/>
      <c r="C535" s="235"/>
      <c r="D535" s="235"/>
      <c r="E535" s="235"/>
      <c r="F535" s="235"/>
      <c r="G535" s="235"/>
      <c r="H535" s="235"/>
      <c r="I535" s="235"/>
      <c r="J535" s="235"/>
      <c r="K535" s="235"/>
      <c r="L535" s="236"/>
      <c r="M535" s="235"/>
      <c r="N535" s="235"/>
      <c r="O535" s="235"/>
      <c r="P535" s="235"/>
      <c r="Q535" s="235"/>
      <c r="R535" s="235"/>
      <c r="S535" s="235"/>
      <c r="T535" s="235"/>
      <c r="U535" s="235"/>
      <c r="V535" s="236"/>
      <c r="W535" s="235"/>
      <c r="X535" s="235"/>
      <c r="Y535" s="235"/>
      <c r="Z535" s="235"/>
      <c r="AA535" s="235"/>
      <c r="AB535" s="235"/>
      <c r="AC535" s="235"/>
      <c r="AD535" s="235"/>
      <c r="AE535" s="235"/>
      <c r="AF535" s="235"/>
      <c r="AG535" s="235"/>
      <c r="AH535" s="235"/>
      <c r="AI535" s="235"/>
      <c r="AJ535" s="235"/>
      <c r="AK535" s="235"/>
      <c r="AL535" s="235"/>
      <c r="AM535" s="235"/>
      <c r="AN535" s="235"/>
      <c r="AO535" s="205"/>
      <c r="AP535" s="198"/>
      <c r="AQ535" s="233"/>
      <c r="AR535" s="244"/>
      <c r="AS535" s="198"/>
      <c r="AT535" s="198"/>
      <c r="AU535" s="198"/>
      <c r="AV535" s="198"/>
      <c r="AW535" s="198"/>
      <c r="AX535" s="198"/>
      <c r="AY535" s="198"/>
      <c r="AZ535" s="198"/>
      <c r="BA535" s="198"/>
      <c r="BB535" s="198"/>
      <c r="BC535" s="198"/>
      <c r="BD535" s="198"/>
      <c r="BE535" s="198"/>
      <c r="BF535" s="198"/>
      <c r="BG535" s="198"/>
      <c r="BH535" s="198"/>
      <c r="BI535" s="198"/>
      <c r="BJ535" s="198"/>
      <c r="BK535" s="198"/>
      <c r="BL535" s="198"/>
      <c r="BM535" s="198"/>
      <c r="BN535" s="198"/>
      <c r="BO535" s="198"/>
      <c r="BP535" s="198"/>
      <c r="BQ535" s="198"/>
      <c r="BR535" s="198"/>
      <c r="BS535" s="198"/>
      <c r="BT535" s="198"/>
      <c r="BU535" s="198"/>
    </row>
    <row r="536" spans="1:73" ht="15.75" customHeight="1" x14ac:dyDescent="0.25">
      <c r="A536" s="234"/>
      <c r="B536" s="235"/>
      <c r="C536" s="235"/>
      <c r="D536" s="235"/>
      <c r="E536" s="235"/>
      <c r="F536" s="235"/>
      <c r="G536" s="235"/>
      <c r="H536" s="235"/>
      <c r="I536" s="235"/>
      <c r="J536" s="235"/>
      <c r="K536" s="235"/>
      <c r="L536" s="236"/>
      <c r="M536" s="235"/>
      <c r="N536" s="235"/>
      <c r="O536" s="235"/>
      <c r="P536" s="235"/>
      <c r="Q536" s="235"/>
      <c r="R536" s="235"/>
      <c r="S536" s="235"/>
      <c r="T536" s="235"/>
      <c r="U536" s="235"/>
      <c r="V536" s="236"/>
      <c r="W536" s="235"/>
      <c r="X536" s="235"/>
      <c r="Y536" s="235"/>
      <c r="Z536" s="235"/>
      <c r="AA536" s="235"/>
      <c r="AB536" s="235"/>
      <c r="AC536" s="235"/>
      <c r="AD536" s="235"/>
      <c r="AE536" s="235"/>
      <c r="AF536" s="235"/>
      <c r="AG536" s="235"/>
      <c r="AH536" s="235"/>
      <c r="AI536" s="235"/>
      <c r="AJ536" s="235"/>
      <c r="AK536" s="235"/>
      <c r="AL536" s="235"/>
      <c r="AM536" s="235"/>
      <c r="AN536" s="235"/>
      <c r="AO536" s="205"/>
      <c r="AP536" s="198"/>
      <c r="AQ536" s="233"/>
      <c r="AR536" s="244"/>
      <c r="AS536" s="198"/>
      <c r="AT536" s="198"/>
      <c r="AU536" s="198"/>
      <c r="AV536" s="198"/>
      <c r="AW536" s="198"/>
      <c r="AX536" s="198"/>
      <c r="AY536" s="198"/>
      <c r="AZ536" s="198"/>
      <c r="BA536" s="198"/>
      <c r="BB536" s="198"/>
      <c r="BC536" s="198"/>
      <c r="BD536" s="198"/>
      <c r="BE536" s="198"/>
      <c r="BF536" s="198"/>
      <c r="BG536" s="198"/>
      <c r="BH536" s="198"/>
      <c r="BI536" s="198"/>
      <c r="BJ536" s="198"/>
      <c r="BK536" s="198"/>
      <c r="BL536" s="198"/>
      <c r="BM536" s="198"/>
      <c r="BN536" s="198"/>
      <c r="BO536" s="198"/>
      <c r="BP536" s="198"/>
      <c r="BQ536" s="198"/>
      <c r="BR536" s="198"/>
      <c r="BS536" s="198"/>
      <c r="BT536" s="198"/>
      <c r="BU536" s="198"/>
    </row>
    <row r="537" spans="1:73" ht="15.75" customHeight="1" x14ac:dyDescent="0.25">
      <c r="A537" s="234"/>
      <c r="B537" s="235"/>
      <c r="C537" s="235"/>
      <c r="D537" s="235"/>
      <c r="E537" s="235"/>
      <c r="F537" s="235"/>
      <c r="G537" s="235"/>
      <c r="H537" s="235"/>
      <c r="I537" s="235"/>
      <c r="J537" s="235"/>
      <c r="K537" s="235"/>
      <c r="L537" s="236"/>
      <c r="M537" s="235"/>
      <c r="N537" s="235"/>
      <c r="O537" s="235"/>
      <c r="P537" s="235"/>
      <c r="Q537" s="235"/>
      <c r="R537" s="235"/>
      <c r="S537" s="235"/>
      <c r="T537" s="235"/>
      <c r="U537" s="235"/>
      <c r="V537" s="236"/>
      <c r="W537" s="235"/>
      <c r="X537" s="235"/>
      <c r="Y537" s="235"/>
      <c r="Z537" s="235"/>
      <c r="AA537" s="235"/>
      <c r="AB537" s="235"/>
      <c r="AC537" s="235"/>
      <c r="AD537" s="235"/>
      <c r="AE537" s="235"/>
      <c r="AF537" s="235"/>
      <c r="AG537" s="235"/>
      <c r="AH537" s="235"/>
      <c r="AI537" s="235"/>
      <c r="AJ537" s="235"/>
      <c r="AK537" s="235"/>
      <c r="AL537" s="235"/>
      <c r="AM537" s="235"/>
      <c r="AN537" s="235"/>
      <c r="AO537" s="205"/>
      <c r="AP537" s="198"/>
      <c r="AQ537" s="233"/>
      <c r="AR537" s="244"/>
      <c r="AS537" s="198"/>
      <c r="AT537" s="198"/>
      <c r="AU537" s="198"/>
      <c r="AV537" s="198"/>
      <c r="AW537" s="198"/>
      <c r="AX537" s="198"/>
      <c r="AY537" s="198"/>
      <c r="AZ537" s="198"/>
      <c r="BA537" s="198"/>
      <c r="BB537" s="198"/>
      <c r="BC537" s="198"/>
      <c r="BD537" s="198"/>
      <c r="BE537" s="198"/>
      <c r="BF537" s="198"/>
      <c r="BG537" s="198"/>
      <c r="BH537" s="198"/>
      <c r="BI537" s="198"/>
      <c r="BJ537" s="198"/>
      <c r="BK537" s="198"/>
      <c r="BL537" s="198"/>
      <c r="BM537" s="198"/>
      <c r="BN537" s="198"/>
      <c r="BO537" s="198"/>
      <c r="BP537" s="198"/>
      <c r="BQ537" s="198"/>
      <c r="BR537" s="198"/>
      <c r="BS537" s="198"/>
      <c r="BT537" s="198"/>
      <c r="BU537" s="198"/>
    </row>
    <row r="538" spans="1:73" ht="15.75" customHeight="1" x14ac:dyDescent="0.25">
      <c r="A538" s="234"/>
      <c r="B538" s="235"/>
      <c r="C538" s="235"/>
      <c r="D538" s="235"/>
      <c r="E538" s="235"/>
      <c r="F538" s="235"/>
      <c r="G538" s="235"/>
      <c r="H538" s="235"/>
      <c r="I538" s="235"/>
      <c r="J538" s="235"/>
      <c r="K538" s="235"/>
      <c r="L538" s="236"/>
      <c r="M538" s="235"/>
      <c r="N538" s="235"/>
      <c r="O538" s="235"/>
      <c r="P538" s="235"/>
      <c r="Q538" s="235"/>
      <c r="R538" s="235"/>
      <c r="S538" s="235"/>
      <c r="T538" s="235"/>
      <c r="U538" s="235"/>
      <c r="V538" s="236"/>
      <c r="W538" s="235"/>
      <c r="X538" s="235"/>
      <c r="Y538" s="235"/>
      <c r="Z538" s="235"/>
      <c r="AA538" s="235"/>
      <c r="AB538" s="235"/>
      <c r="AC538" s="235"/>
      <c r="AD538" s="235"/>
      <c r="AE538" s="235"/>
      <c r="AF538" s="235"/>
      <c r="AG538" s="235"/>
      <c r="AH538" s="235"/>
      <c r="AI538" s="235"/>
      <c r="AJ538" s="235"/>
      <c r="AK538" s="235"/>
      <c r="AL538" s="235"/>
      <c r="AM538" s="235"/>
      <c r="AN538" s="235"/>
      <c r="AO538" s="205"/>
      <c r="AP538" s="198"/>
      <c r="AQ538" s="233"/>
      <c r="AR538" s="244"/>
      <c r="AS538" s="198"/>
      <c r="AT538" s="198"/>
      <c r="AU538" s="198"/>
      <c r="AV538" s="198"/>
      <c r="AW538" s="198"/>
      <c r="AX538" s="198"/>
      <c r="AY538" s="198"/>
      <c r="AZ538" s="198"/>
      <c r="BA538" s="198"/>
      <c r="BB538" s="198"/>
      <c r="BC538" s="198"/>
      <c r="BD538" s="198"/>
      <c r="BE538" s="198"/>
      <c r="BF538" s="198"/>
      <c r="BG538" s="198"/>
      <c r="BH538" s="198"/>
      <c r="BI538" s="198"/>
      <c r="BJ538" s="198"/>
      <c r="BK538" s="198"/>
      <c r="BL538" s="198"/>
      <c r="BM538" s="198"/>
      <c r="BN538" s="198"/>
      <c r="BO538" s="198"/>
      <c r="BP538" s="198"/>
      <c r="BQ538" s="198"/>
      <c r="BR538" s="198"/>
      <c r="BS538" s="198"/>
      <c r="BT538" s="198"/>
      <c r="BU538" s="198"/>
    </row>
    <row r="539" spans="1:73" ht="15.75" customHeight="1" x14ac:dyDescent="0.25">
      <c r="A539" s="234"/>
      <c r="B539" s="235"/>
      <c r="C539" s="235"/>
      <c r="D539" s="235"/>
      <c r="E539" s="235"/>
      <c r="F539" s="235"/>
      <c r="G539" s="235"/>
      <c r="H539" s="235"/>
      <c r="I539" s="235"/>
      <c r="J539" s="235"/>
      <c r="K539" s="235"/>
      <c r="L539" s="236"/>
      <c r="M539" s="235"/>
      <c r="N539" s="235"/>
      <c r="O539" s="235"/>
      <c r="P539" s="235"/>
      <c r="Q539" s="235"/>
      <c r="R539" s="235"/>
      <c r="S539" s="235"/>
      <c r="T539" s="235"/>
      <c r="U539" s="235"/>
      <c r="V539" s="236"/>
      <c r="W539" s="235"/>
      <c r="X539" s="235"/>
      <c r="Y539" s="235"/>
      <c r="Z539" s="235"/>
      <c r="AA539" s="235"/>
      <c r="AB539" s="235"/>
      <c r="AC539" s="235"/>
      <c r="AD539" s="235"/>
      <c r="AE539" s="235"/>
      <c r="AF539" s="235"/>
      <c r="AG539" s="235"/>
      <c r="AH539" s="235"/>
      <c r="AI539" s="235"/>
      <c r="AJ539" s="235"/>
      <c r="AK539" s="235"/>
      <c r="AL539" s="235"/>
      <c r="AM539" s="235"/>
      <c r="AN539" s="235"/>
      <c r="AO539" s="205"/>
      <c r="AP539" s="198"/>
      <c r="AQ539" s="233"/>
      <c r="AR539" s="244"/>
      <c r="AS539" s="198"/>
      <c r="AT539" s="198"/>
      <c r="AU539" s="198"/>
      <c r="AV539" s="198"/>
      <c r="AW539" s="198"/>
      <c r="AX539" s="198"/>
      <c r="AY539" s="198"/>
      <c r="AZ539" s="198"/>
      <c r="BA539" s="198"/>
      <c r="BB539" s="198"/>
      <c r="BC539" s="198"/>
      <c r="BD539" s="198"/>
      <c r="BE539" s="198"/>
      <c r="BF539" s="198"/>
      <c r="BG539" s="198"/>
      <c r="BH539" s="198"/>
      <c r="BI539" s="198"/>
      <c r="BJ539" s="198"/>
      <c r="BK539" s="198"/>
      <c r="BL539" s="198"/>
      <c r="BM539" s="198"/>
      <c r="BN539" s="198"/>
      <c r="BO539" s="198"/>
      <c r="BP539" s="198"/>
      <c r="BQ539" s="198"/>
      <c r="BR539" s="198"/>
      <c r="BS539" s="198"/>
      <c r="BT539" s="198"/>
      <c r="BU539" s="198"/>
    </row>
    <row r="540" spans="1:73" ht="15.75" customHeight="1" x14ac:dyDescent="0.25">
      <c r="A540" s="234"/>
      <c r="B540" s="235"/>
      <c r="C540" s="235"/>
      <c r="D540" s="235"/>
      <c r="E540" s="235"/>
      <c r="F540" s="235"/>
      <c r="G540" s="235"/>
      <c r="H540" s="235"/>
      <c r="I540" s="235"/>
      <c r="J540" s="235"/>
      <c r="K540" s="235"/>
      <c r="L540" s="236"/>
      <c r="M540" s="235"/>
      <c r="N540" s="235"/>
      <c r="O540" s="235"/>
      <c r="P540" s="235"/>
      <c r="Q540" s="235"/>
      <c r="R540" s="235"/>
      <c r="S540" s="235"/>
      <c r="T540" s="235"/>
      <c r="U540" s="235"/>
      <c r="V540" s="236"/>
      <c r="W540" s="235"/>
      <c r="X540" s="235"/>
      <c r="Y540" s="235"/>
      <c r="Z540" s="235"/>
      <c r="AA540" s="235"/>
      <c r="AB540" s="235"/>
      <c r="AC540" s="235"/>
      <c r="AD540" s="235"/>
      <c r="AE540" s="235"/>
      <c r="AF540" s="235"/>
      <c r="AG540" s="235"/>
      <c r="AH540" s="235"/>
      <c r="AI540" s="235"/>
      <c r="AJ540" s="235"/>
      <c r="AK540" s="235"/>
      <c r="AL540" s="235"/>
      <c r="AM540" s="235"/>
      <c r="AN540" s="235"/>
      <c r="AO540" s="205"/>
      <c r="AP540" s="198"/>
      <c r="AQ540" s="233"/>
      <c r="AR540" s="244"/>
      <c r="AS540" s="198"/>
      <c r="AT540" s="198"/>
      <c r="AU540" s="198"/>
      <c r="AV540" s="198"/>
      <c r="AW540" s="198"/>
      <c r="AX540" s="198"/>
      <c r="AY540" s="198"/>
      <c r="AZ540" s="198"/>
      <c r="BA540" s="198"/>
      <c r="BB540" s="198"/>
      <c r="BC540" s="198"/>
      <c r="BD540" s="198"/>
      <c r="BE540" s="198"/>
      <c r="BF540" s="198"/>
      <c r="BG540" s="198"/>
      <c r="BH540" s="198"/>
      <c r="BI540" s="198"/>
      <c r="BJ540" s="198"/>
      <c r="BK540" s="198"/>
      <c r="BL540" s="198"/>
      <c r="BM540" s="198"/>
      <c r="BN540" s="198"/>
      <c r="BO540" s="198"/>
      <c r="BP540" s="198"/>
      <c r="BQ540" s="198"/>
      <c r="BR540" s="198"/>
      <c r="BS540" s="198"/>
      <c r="BT540" s="198"/>
      <c r="BU540" s="198"/>
    </row>
    <row r="541" spans="1:73" ht="15.75" customHeight="1" x14ac:dyDescent="0.25">
      <c r="A541" s="234"/>
      <c r="B541" s="235"/>
      <c r="C541" s="235"/>
      <c r="D541" s="235"/>
      <c r="E541" s="235"/>
      <c r="F541" s="235"/>
      <c r="G541" s="235"/>
      <c r="H541" s="235"/>
      <c r="I541" s="235"/>
      <c r="J541" s="235"/>
      <c r="K541" s="235"/>
      <c r="L541" s="236"/>
      <c r="M541" s="235"/>
      <c r="N541" s="235"/>
      <c r="O541" s="235"/>
      <c r="P541" s="235"/>
      <c r="Q541" s="235"/>
      <c r="R541" s="235"/>
      <c r="S541" s="235"/>
      <c r="T541" s="235"/>
      <c r="U541" s="235"/>
      <c r="V541" s="236"/>
      <c r="W541" s="235"/>
      <c r="X541" s="235"/>
      <c r="Y541" s="235"/>
      <c r="Z541" s="235"/>
      <c r="AA541" s="235"/>
      <c r="AB541" s="235"/>
      <c r="AC541" s="235"/>
      <c r="AD541" s="235"/>
      <c r="AE541" s="235"/>
      <c r="AF541" s="235"/>
      <c r="AG541" s="235"/>
      <c r="AH541" s="235"/>
      <c r="AI541" s="235"/>
      <c r="AJ541" s="235"/>
      <c r="AK541" s="235"/>
      <c r="AL541" s="235"/>
      <c r="AM541" s="235"/>
      <c r="AN541" s="235"/>
      <c r="AO541" s="205"/>
      <c r="AP541" s="198"/>
      <c r="AQ541" s="233"/>
      <c r="AR541" s="244"/>
      <c r="AS541" s="198"/>
      <c r="AT541" s="198"/>
      <c r="AU541" s="198"/>
      <c r="AV541" s="198"/>
      <c r="AW541" s="198"/>
      <c r="AX541" s="198"/>
      <c r="AY541" s="198"/>
      <c r="AZ541" s="198"/>
      <c r="BA541" s="198"/>
      <c r="BB541" s="198"/>
      <c r="BC541" s="198"/>
      <c r="BD541" s="198"/>
      <c r="BE541" s="198"/>
      <c r="BF541" s="198"/>
      <c r="BG541" s="198"/>
      <c r="BH541" s="198"/>
      <c r="BI541" s="198"/>
      <c r="BJ541" s="198"/>
      <c r="BK541" s="198"/>
      <c r="BL541" s="198"/>
      <c r="BM541" s="198"/>
      <c r="BN541" s="198"/>
      <c r="BO541" s="198"/>
      <c r="BP541" s="198"/>
      <c r="BQ541" s="198"/>
      <c r="BR541" s="198"/>
      <c r="BS541" s="198"/>
      <c r="BT541" s="198"/>
      <c r="BU541" s="198"/>
    </row>
    <row r="542" spans="1:73" ht="15.75" customHeight="1" x14ac:dyDescent="0.25">
      <c r="A542" s="234"/>
      <c r="B542" s="235"/>
      <c r="C542" s="235"/>
      <c r="D542" s="235"/>
      <c r="E542" s="235"/>
      <c r="F542" s="235"/>
      <c r="G542" s="235"/>
      <c r="H542" s="235"/>
      <c r="I542" s="235"/>
      <c r="J542" s="235"/>
      <c r="K542" s="235"/>
      <c r="L542" s="236"/>
      <c r="M542" s="235"/>
      <c r="N542" s="235"/>
      <c r="O542" s="235"/>
      <c r="P542" s="235"/>
      <c r="Q542" s="235"/>
      <c r="R542" s="235"/>
      <c r="S542" s="235"/>
      <c r="T542" s="235"/>
      <c r="U542" s="235"/>
      <c r="V542" s="236"/>
      <c r="W542" s="235"/>
      <c r="X542" s="235"/>
      <c r="Y542" s="235"/>
      <c r="Z542" s="235"/>
      <c r="AA542" s="235"/>
      <c r="AB542" s="235"/>
      <c r="AC542" s="235"/>
      <c r="AD542" s="235"/>
      <c r="AE542" s="235"/>
      <c r="AF542" s="235"/>
      <c r="AG542" s="235"/>
      <c r="AH542" s="235"/>
      <c r="AI542" s="235"/>
      <c r="AJ542" s="235"/>
      <c r="AK542" s="235"/>
      <c r="AL542" s="235"/>
      <c r="AM542" s="235"/>
      <c r="AN542" s="235"/>
      <c r="AO542" s="205"/>
      <c r="AP542" s="198"/>
      <c r="AQ542" s="233"/>
      <c r="AR542" s="244"/>
      <c r="AS542" s="198"/>
      <c r="AT542" s="198"/>
      <c r="AU542" s="198"/>
      <c r="AV542" s="198"/>
      <c r="AW542" s="198"/>
      <c r="AX542" s="198"/>
      <c r="AY542" s="198"/>
      <c r="AZ542" s="198"/>
      <c r="BA542" s="198"/>
      <c r="BB542" s="198"/>
      <c r="BC542" s="198"/>
      <c r="BD542" s="198"/>
      <c r="BE542" s="198"/>
      <c r="BF542" s="198"/>
      <c r="BG542" s="198"/>
      <c r="BH542" s="198"/>
      <c r="BI542" s="198"/>
      <c r="BJ542" s="198"/>
      <c r="BK542" s="198"/>
      <c r="BL542" s="198"/>
      <c r="BM542" s="198"/>
      <c r="BN542" s="198"/>
      <c r="BO542" s="198"/>
      <c r="BP542" s="198"/>
      <c r="BQ542" s="198"/>
      <c r="BR542" s="198"/>
      <c r="BS542" s="198"/>
      <c r="BT542" s="198"/>
      <c r="BU542" s="198"/>
    </row>
    <row r="543" spans="1:73" ht="15.75" customHeight="1" x14ac:dyDescent="0.25">
      <c r="A543" s="234"/>
      <c r="B543" s="235"/>
      <c r="C543" s="235"/>
      <c r="D543" s="235"/>
      <c r="E543" s="235"/>
      <c r="F543" s="235"/>
      <c r="G543" s="235"/>
      <c r="H543" s="235"/>
      <c r="I543" s="235"/>
      <c r="J543" s="235"/>
      <c r="K543" s="235"/>
      <c r="L543" s="236"/>
      <c r="M543" s="235"/>
      <c r="N543" s="235"/>
      <c r="O543" s="235"/>
      <c r="P543" s="235"/>
      <c r="Q543" s="235"/>
      <c r="R543" s="235"/>
      <c r="S543" s="235"/>
      <c r="T543" s="235"/>
      <c r="U543" s="235"/>
      <c r="V543" s="236"/>
      <c r="W543" s="235"/>
      <c r="X543" s="235"/>
      <c r="Y543" s="235"/>
      <c r="Z543" s="235"/>
      <c r="AA543" s="235"/>
      <c r="AB543" s="235"/>
      <c r="AC543" s="235"/>
      <c r="AD543" s="235"/>
      <c r="AE543" s="235"/>
      <c r="AF543" s="235"/>
      <c r="AG543" s="235"/>
      <c r="AH543" s="235"/>
      <c r="AI543" s="235"/>
      <c r="AJ543" s="235"/>
      <c r="AK543" s="235"/>
      <c r="AL543" s="235"/>
      <c r="AM543" s="235"/>
      <c r="AN543" s="235"/>
      <c r="AO543" s="205"/>
      <c r="AP543" s="198"/>
      <c r="AQ543" s="233"/>
      <c r="AR543" s="244"/>
      <c r="AS543" s="198"/>
      <c r="AT543" s="198"/>
      <c r="AU543" s="198"/>
      <c r="AV543" s="198"/>
      <c r="AW543" s="198"/>
      <c r="AX543" s="198"/>
      <c r="AY543" s="198"/>
      <c r="AZ543" s="198"/>
      <c r="BA543" s="198"/>
      <c r="BB543" s="198"/>
      <c r="BC543" s="198"/>
      <c r="BD543" s="198"/>
      <c r="BE543" s="198"/>
      <c r="BF543" s="198"/>
      <c r="BG543" s="198"/>
      <c r="BH543" s="198"/>
      <c r="BI543" s="198"/>
      <c r="BJ543" s="198"/>
      <c r="BK543" s="198"/>
      <c r="BL543" s="198"/>
      <c r="BM543" s="198"/>
      <c r="BN543" s="198"/>
      <c r="BO543" s="198"/>
      <c r="BP543" s="198"/>
      <c r="BQ543" s="198"/>
      <c r="BR543" s="198"/>
      <c r="BS543" s="198"/>
      <c r="BT543" s="198"/>
      <c r="BU543" s="198"/>
    </row>
    <row r="544" spans="1:73" ht="15.75" customHeight="1" x14ac:dyDescent="0.25">
      <c r="A544" s="234"/>
      <c r="B544" s="235"/>
      <c r="C544" s="235"/>
      <c r="D544" s="235"/>
      <c r="E544" s="235"/>
      <c r="F544" s="235"/>
      <c r="G544" s="235"/>
      <c r="H544" s="235"/>
      <c r="I544" s="235"/>
      <c r="J544" s="235"/>
      <c r="K544" s="235"/>
      <c r="L544" s="236"/>
      <c r="M544" s="235"/>
      <c r="N544" s="235"/>
      <c r="O544" s="235"/>
      <c r="P544" s="235"/>
      <c r="Q544" s="235"/>
      <c r="R544" s="235"/>
      <c r="S544" s="235"/>
      <c r="T544" s="235"/>
      <c r="U544" s="235"/>
      <c r="V544" s="236"/>
      <c r="W544" s="235"/>
      <c r="X544" s="235"/>
      <c r="Y544" s="235"/>
      <c r="Z544" s="235"/>
      <c r="AA544" s="235"/>
      <c r="AB544" s="235"/>
      <c r="AC544" s="235"/>
      <c r="AD544" s="235"/>
      <c r="AE544" s="235"/>
      <c r="AF544" s="235"/>
      <c r="AG544" s="235"/>
      <c r="AH544" s="235"/>
      <c r="AI544" s="235"/>
      <c r="AJ544" s="235"/>
      <c r="AK544" s="235"/>
      <c r="AL544" s="235"/>
      <c r="AM544" s="235"/>
      <c r="AN544" s="235"/>
      <c r="AO544" s="205"/>
      <c r="AP544" s="198"/>
      <c r="AQ544" s="233"/>
      <c r="AR544" s="244"/>
      <c r="AS544" s="198"/>
      <c r="AT544" s="198"/>
      <c r="AU544" s="198"/>
      <c r="AV544" s="198"/>
      <c r="AW544" s="198"/>
      <c r="AX544" s="198"/>
      <c r="AY544" s="198"/>
      <c r="AZ544" s="198"/>
      <c r="BA544" s="198"/>
      <c r="BB544" s="198"/>
      <c r="BC544" s="198"/>
      <c r="BD544" s="198"/>
      <c r="BE544" s="198"/>
      <c r="BF544" s="198"/>
      <c r="BG544" s="198"/>
      <c r="BH544" s="198"/>
      <c r="BI544" s="198"/>
      <c r="BJ544" s="198"/>
      <c r="BK544" s="198"/>
      <c r="BL544" s="198"/>
      <c r="BM544" s="198"/>
      <c r="BN544" s="198"/>
      <c r="BO544" s="198"/>
      <c r="BP544" s="198"/>
      <c r="BQ544" s="198"/>
      <c r="BR544" s="198"/>
      <c r="BS544" s="198"/>
      <c r="BT544" s="198"/>
      <c r="BU544" s="198"/>
    </row>
    <row r="545" spans="1:73" ht="15.75" customHeight="1" x14ac:dyDescent="0.25">
      <c r="A545" s="234"/>
      <c r="B545" s="235"/>
      <c r="C545" s="235"/>
      <c r="D545" s="235"/>
      <c r="E545" s="235"/>
      <c r="F545" s="235"/>
      <c r="G545" s="235"/>
      <c r="H545" s="235"/>
      <c r="I545" s="235"/>
      <c r="J545" s="235"/>
      <c r="K545" s="235"/>
      <c r="L545" s="236"/>
      <c r="M545" s="235"/>
      <c r="N545" s="235"/>
      <c r="O545" s="235"/>
      <c r="P545" s="235"/>
      <c r="Q545" s="235"/>
      <c r="R545" s="235"/>
      <c r="S545" s="235"/>
      <c r="T545" s="235"/>
      <c r="U545" s="235"/>
      <c r="V545" s="236"/>
      <c r="W545" s="235"/>
      <c r="X545" s="235"/>
      <c r="Y545" s="235"/>
      <c r="Z545" s="235"/>
      <c r="AA545" s="235"/>
      <c r="AB545" s="235"/>
      <c r="AC545" s="235"/>
      <c r="AD545" s="235"/>
      <c r="AE545" s="235"/>
      <c r="AF545" s="235"/>
      <c r="AG545" s="235"/>
      <c r="AH545" s="235"/>
      <c r="AI545" s="235"/>
      <c r="AJ545" s="235"/>
      <c r="AK545" s="235"/>
      <c r="AL545" s="235"/>
      <c r="AM545" s="235"/>
      <c r="AN545" s="235"/>
      <c r="AO545" s="205"/>
      <c r="AP545" s="198"/>
      <c r="AQ545" s="233"/>
      <c r="AR545" s="244"/>
      <c r="AS545" s="198"/>
      <c r="AT545" s="198"/>
      <c r="AU545" s="198"/>
      <c r="AV545" s="198"/>
      <c r="AW545" s="198"/>
      <c r="AX545" s="198"/>
      <c r="AY545" s="198"/>
      <c r="AZ545" s="198"/>
      <c r="BA545" s="198"/>
      <c r="BB545" s="198"/>
      <c r="BC545" s="198"/>
      <c r="BD545" s="198"/>
      <c r="BE545" s="198"/>
      <c r="BF545" s="198"/>
      <c r="BG545" s="198"/>
      <c r="BH545" s="198"/>
      <c r="BI545" s="198"/>
      <c r="BJ545" s="198"/>
      <c r="BK545" s="198"/>
      <c r="BL545" s="198"/>
      <c r="BM545" s="198"/>
      <c r="BN545" s="198"/>
      <c r="BO545" s="198"/>
      <c r="BP545" s="198"/>
      <c r="BQ545" s="198"/>
      <c r="BR545" s="198"/>
      <c r="BS545" s="198"/>
      <c r="BT545" s="198"/>
      <c r="BU545" s="198"/>
    </row>
    <row r="546" spans="1:73" ht="15.75" customHeight="1" x14ac:dyDescent="0.25">
      <c r="A546" s="234"/>
      <c r="B546" s="235"/>
      <c r="C546" s="235"/>
      <c r="D546" s="235"/>
      <c r="E546" s="235"/>
      <c r="F546" s="235"/>
      <c r="G546" s="235"/>
      <c r="H546" s="235"/>
      <c r="I546" s="235"/>
      <c r="J546" s="235"/>
      <c r="K546" s="235"/>
      <c r="L546" s="236"/>
      <c r="M546" s="235"/>
      <c r="N546" s="235"/>
      <c r="O546" s="235"/>
      <c r="P546" s="235"/>
      <c r="Q546" s="235"/>
      <c r="R546" s="235"/>
      <c r="S546" s="235"/>
      <c r="T546" s="235"/>
      <c r="U546" s="235"/>
      <c r="V546" s="236"/>
      <c r="W546" s="235"/>
      <c r="X546" s="235"/>
      <c r="Y546" s="235"/>
      <c r="Z546" s="235"/>
      <c r="AA546" s="235"/>
      <c r="AB546" s="235"/>
      <c r="AC546" s="235"/>
      <c r="AD546" s="235"/>
      <c r="AE546" s="235"/>
      <c r="AF546" s="235"/>
      <c r="AG546" s="235"/>
      <c r="AH546" s="235"/>
      <c r="AI546" s="235"/>
      <c r="AJ546" s="235"/>
      <c r="AK546" s="235"/>
      <c r="AL546" s="235"/>
      <c r="AM546" s="235"/>
      <c r="AN546" s="235"/>
      <c r="AO546" s="205"/>
      <c r="AP546" s="198"/>
      <c r="AQ546" s="233"/>
      <c r="AR546" s="244"/>
      <c r="AS546" s="198"/>
      <c r="AT546" s="198"/>
      <c r="AU546" s="198"/>
      <c r="AV546" s="198"/>
      <c r="AW546" s="198"/>
      <c r="AX546" s="198"/>
      <c r="AY546" s="198"/>
      <c r="AZ546" s="198"/>
      <c r="BA546" s="198"/>
      <c r="BB546" s="198"/>
      <c r="BC546" s="198"/>
      <c r="BD546" s="198"/>
      <c r="BE546" s="198"/>
      <c r="BF546" s="198"/>
      <c r="BG546" s="198"/>
      <c r="BH546" s="198"/>
      <c r="BI546" s="198"/>
      <c r="BJ546" s="198"/>
      <c r="BK546" s="198"/>
      <c r="BL546" s="198"/>
      <c r="BM546" s="198"/>
      <c r="BN546" s="198"/>
      <c r="BO546" s="198"/>
      <c r="BP546" s="198"/>
      <c r="BQ546" s="198"/>
      <c r="BR546" s="198"/>
      <c r="BS546" s="198"/>
      <c r="BT546" s="198"/>
      <c r="BU546" s="198"/>
    </row>
    <row r="547" spans="1:73" ht="15.75" customHeight="1" x14ac:dyDescent="0.25">
      <c r="A547" s="234"/>
      <c r="B547" s="235"/>
      <c r="C547" s="235"/>
      <c r="D547" s="235"/>
      <c r="E547" s="235"/>
      <c r="F547" s="235"/>
      <c r="G547" s="235"/>
      <c r="H547" s="235"/>
      <c r="I547" s="235"/>
      <c r="J547" s="235"/>
      <c r="K547" s="235"/>
      <c r="L547" s="236"/>
      <c r="M547" s="235"/>
      <c r="N547" s="235"/>
      <c r="O547" s="235"/>
      <c r="P547" s="235"/>
      <c r="Q547" s="235"/>
      <c r="R547" s="235"/>
      <c r="S547" s="235"/>
      <c r="T547" s="235"/>
      <c r="U547" s="235"/>
      <c r="V547" s="236"/>
      <c r="W547" s="235"/>
      <c r="X547" s="235"/>
      <c r="Y547" s="235"/>
      <c r="Z547" s="235"/>
      <c r="AA547" s="235"/>
      <c r="AB547" s="235"/>
      <c r="AC547" s="235"/>
      <c r="AD547" s="235"/>
      <c r="AE547" s="235"/>
      <c r="AF547" s="235"/>
      <c r="AG547" s="235"/>
      <c r="AH547" s="235"/>
      <c r="AI547" s="235"/>
      <c r="AJ547" s="235"/>
      <c r="AK547" s="235"/>
      <c r="AL547" s="235"/>
      <c r="AM547" s="235"/>
      <c r="AN547" s="235"/>
      <c r="AO547" s="205"/>
      <c r="AP547" s="198"/>
      <c r="AQ547" s="233"/>
      <c r="AR547" s="244"/>
      <c r="AS547" s="198"/>
      <c r="AT547" s="198"/>
      <c r="AU547" s="198"/>
      <c r="AV547" s="198"/>
      <c r="AW547" s="198"/>
      <c r="AX547" s="198"/>
      <c r="AY547" s="198"/>
      <c r="AZ547" s="198"/>
      <c r="BA547" s="198"/>
      <c r="BB547" s="198"/>
      <c r="BC547" s="198"/>
      <c r="BD547" s="198"/>
      <c r="BE547" s="198"/>
      <c r="BF547" s="198"/>
      <c r="BG547" s="198"/>
      <c r="BH547" s="198"/>
      <c r="BI547" s="198"/>
      <c r="BJ547" s="198"/>
      <c r="BK547" s="198"/>
      <c r="BL547" s="198"/>
      <c r="BM547" s="198"/>
      <c r="BN547" s="198"/>
      <c r="BO547" s="198"/>
      <c r="BP547" s="198"/>
      <c r="BQ547" s="198"/>
      <c r="BR547" s="198"/>
      <c r="BS547" s="198"/>
      <c r="BT547" s="198"/>
      <c r="BU547" s="198"/>
    </row>
    <row r="548" spans="1:73" ht="15.75" customHeight="1" x14ac:dyDescent="0.25">
      <c r="A548" s="234"/>
      <c r="B548" s="235"/>
      <c r="C548" s="235"/>
      <c r="D548" s="235"/>
      <c r="E548" s="235"/>
      <c r="F548" s="235"/>
      <c r="G548" s="235"/>
      <c r="H548" s="235"/>
      <c r="I548" s="235"/>
      <c r="J548" s="235"/>
      <c r="K548" s="235"/>
      <c r="L548" s="236"/>
      <c r="M548" s="235"/>
      <c r="N548" s="235"/>
      <c r="O548" s="235"/>
      <c r="P548" s="235"/>
      <c r="Q548" s="235"/>
      <c r="R548" s="235"/>
      <c r="S548" s="235"/>
      <c r="T548" s="235"/>
      <c r="U548" s="235"/>
      <c r="V548" s="236"/>
      <c r="W548" s="235"/>
      <c r="X548" s="235"/>
      <c r="Y548" s="235"/>
      <c r="Z548" s="235"/>
      <c r="AA548" s="235"/>
      <c r="AB548" s="235"/>
      <c r="AC548" s="235"/>
      <c r="AD548" s="235"/>
      <c r="AE548" s="235"/>
      <c r="AF548" s="235"/>
      <c r="AG548" s="235"/>
      <c r="AH548" s="235"/>
      <c r="AI548" s="235"/>
      <c r="AJ548" s="235"/>
      <c r="AK548" s="235"/>
      <c r="AL548" s="235"/>
      <c r="AM548" s="235"/>
      <c r="AN548" s="235"/>
      <c r="AO548" s="205"/>
      <c r="AP548" s="198"/>
      <c r="AQ548" s="233"/>
      <c r="AR548" s="244"/>
      <c r="AS548" s="198"/>
      <c r="AT548" s="198"/>
      <c r="AU548" s="198"/>
      <c r="AV548" s="198"/>
      <c r="AW548" s="198"/>
      <c r="AX548" s="198"/>
      <c r="AY548" s="198"/>
      <c r="AZ548" s="198"/>
      <c r="BA548" s="198"/>
      <c r="BB548" s="198"/>
      <c r="BC548" s="198"/>
      <c r="BD548" s="198"/>
      <c r="BE548" s="198"/>
      <c r="BF548" s="198"/>
      <c r="BG548" s="198"/>
      <c r="BH548" s="198"/>
      <c r="BI548" s="198"/>
      <c r="BJ548" s="198"/>
      <c r="BK548" s="198"/>
      <c r="BL548" s="198"/>
      <c r="BM548" s="198"/>
      <c r="BN548" s="198"/>
      <c r="BO548" s="198"/>
      <c r="BP548" s="198"/>
      <c r="BQ548" s="198"/>
      <c r="BR548" s="198"/>
      <c r="BS548" s="198"/>
      <c r="BT548" s="198"/>
      <c r="BU548" s="198"/>
    </row>
    <row r="549" spans="1:73" ht="15.75" customHeight="1" x14ac:dyDescent="0.25">
      <c r="A549" s="234"/>
      <c r="B549" s="235"/>
      <c r="C549" s="235"/>
      <c r="D549" s="235"/>
      <c r="E549" s="235"/>
      <c r="F549" s="235"/>
      <c r="G549" s="235"/>
      <c r="H549" s="235"/>
      <c r="I549" s="235"/>
      <c r="J549" s="235"/>
      <c r="K549" s="235"/>
      <c r="L549" s="236"/>
      <c r="M549" s="235"/>
      <c r="N549" s="235"/>
      <c r="O549" s="235"/>
      <c r="P549" s="235"/>
      <c r="Q549" s="235"/>
      <c r="R549" s="235"/>
      <c r="S549" s="235"/>
      <c r="T549" s="235"/>
      <c r="U549" s="235"/>
      <c r="V549" s="236"/>
      <c r="W549" s="235"/>
      <c r="X549" s="235"/>
      <c r="Y549" s="235"/>
      <c r="Z549" s="235"/>
      <c r="AA549" s="235"/>
      <c r="AB549" s="235"/>
      <c r="AC549" s="235"/>
      <c r="AD549" s="235"/>
      <c r="AE549" s="235"/>
      <c r="AF549" s="235"/>
      <c r="AG549" s="235"/>
      <c r="AH549" s="235"/>
      <c r="AI549" s="235"/>
      <c r="AJ549" s="235"/>
      <c r="AK549" s="235"/>
      <c r="AL549" s="235"/>
      <c r="AM549" s="235"/>
      <c r="AN549" s="235"/>
      <c r="AO549" s="205"/>
      <c r="AP549" s="198"/>
      <c r="AQ549" s="233"/>
      <c r="AR549" s="244"/>
      <c r="AS549" s="198"/>
      <c r="AT549" s="198"/>
      <c r="AU549" s="198"/>
      <c r="AV549" s="198"/>
      <c r="AW549" s="198"/>
      <c r="AX549" s="198"/>
      <c r="AY549" s="198"/>
      <c r="AZ549" s="198"/>
      <c r="BA549" s="198"/>
      <c r="BB549" s="198"/>
      <c r="BC549" s="198"/>
      <c r="BD549" s="198"/>
      <c r="BE549" s="198"/>
      <c r="BF549" s="198"/>
      <c r="BG549" s="198"/>
      <c r="BH549" s="198"/>
      <c r="BI549" s="198"/>
      <c r="BJ549" s="198"/>
      <c r="BK549" s="198"/>
      <c r="BL549" s="198"/>
      <c r="BM549" s="198"/>
      <c r="BN549" s="198"/>
      <c r="BO549" s="198"/>
      <c r="BP549" s="198"/>
      <c r="BQ549" s="198"/>
      <c r="BR549" s="198"/>
      <c r="BS549" s="198"/>
      <c r="BT549" s="198"/>
      <c r="BU549" s="198"/>
    </row>
    <row r="550" spans="1:73" ht="15.75" customHeight="1" x14ac:dyDescent="0.25">
      <c r="A550" s="234"/>
      <c r="B550" s="235"/>
      <c r="C550" s="235"/>
      <c r="D550" s="235"/>
      <c r="E550" s="235"/>
      <c r="F550" s="235"/>
      <c r="G550" s="235"/>
      <c r="H550" s="235"/>
      <c r="I550" s="235"/>
      <c r="J550" s="235"/>
      <c r="K550" s="235"/>
      <c r="L550" s="236"/>
      <c r="M550" s="235"/>
      <c r="N550" s="235"/>
      <c r="O550" s="235"/>
      <c r="P550" s="235"/>
      <c r="Q550" s="235"/>
      <c r="R550" s="235"/>
      <c r="S550" s="235"/>
      <c r="T550" s="235"/>
      <c r="U550" s="235"/>
      <c r="V550" s="236"/>
      <c r="W550" s="235"/>
      <c r="X550" s="235"/>
      <c r="Y550" s="235"/>
      <c r="Z550" s="235"/>
      <c r="AA550" s="235"/>
      <c r="AB550" s="235"/>
      <c r="AC550" s="235"/>
      <c r="AD550" s="235"/>
      <c r="AE550" s="235"/>
      <c r="AF550" s="235"/>
      <c r="AG550" s="235"/>
      <c r="AH550" s="235"/>
      <c r="AI550" s="235"/>
      <c r="AJ550" s="235"/>
      <c r="AK550" s="235"/>
      <c r="AL550" s="235"/>
      <c r="AM550" s="235"/>
      <c r="AN550" s="235"/>
      <c r="AO550" s="205"/>
      <c r="AP550" s="198"/>
      <c r="AQ550" s="233"/>
      <c r="AR550" s="244"/>
      <c r="AS550" s="198"/>
      <c r="AT550" s="198"/>
      <c r="AU550" s="198"/>
      <c r="AV550" s="198"/>
      <c r="AW550" s="198"/>
      <c r="AX550" s="198"/>
      <c r="AY550" s="198"/>
      <c r="AZ550" s="198"/>
      <c r="BA550" s="198"/>
      <c r="BB550" s="198"/>
      <c r="BC550" s="198"/>
      <c r="BD550" s="198"/>
      <c r="BE550" s="198"/>
      <c r="BF550" s="198"/>
      <c r="BG550" s="198"/>
      <c r="BH550" s="198"/>
      <c r="BI550" s="198"/>
      <c r="BJ550" s="198"/>
      <c r="BK550" s="198"/>
      <c r="BL550" s="198"/>
      <c r="BM550" s="198"/>
      <c r="BN550" s="198"/>
      <c r="BO550" s="198"/>
      <c r="BP550" s="198"/>
      <c r="BQ550" s="198"/>
      <c r="BR550" s="198"/>
      <c r="BS550" s="198"/>
      <c r="BT550" s="198"/>
      <c r="BU550" s="198"/>
    </row>
    <row r="551" spans="1:73" ht="15.75" customHeight="1" x14ac:dyDescent="0.25">
      <c r="A551" s="234"/>
      <c r="B551" s="235"/>
      <c r="C551" s="235"/>
      <c r="D551" s="235"/>
      <c r="E551" s="235"/>
      <c r="F551" s="235"/>
      <c r="G551" s="235"/>
      <c r="H551" s="235"/>
      <c r="I551" s="235"/>
      <c r="J551" s="235"/>
      <c r="K551" s="235"/>
      <c r="L551" s="236"/>
      <c r="M551" s="235"/>
      <c r="N551" s="235"/>
      <c r="O551" s="235"/>
      <c r="P551" s="235"/>
      <c r="Q551" s="235"/>
      <c r="R551" s="235"/>
      <c r="S551" s="235"/>
      <c r="T551" s="235"/>
      <c r="U551" s="235"/>
      <c r="V551" s="236"/>
      <c r="W551" s="235"/>
      <c r="X551" s="235"/>
      <c r="Y551" s="235"/>
      <c r="Z551" s="235"/>
      <c r="AA551" s="235"/>
      <c r="AB551" s="235"/>
      <c r="AC551" s="235"/>
      <c r="AD551" s="235"/>
      <c r="AE551" s="235"/>
      <c r="AF551" s="235"/>
      <c r="AG551" s="235"/>
      <c r="AH551" s="235"/>
      <c r="AI551" s="235"/>
      <c r="AJ551" s="235"/>
      <c r="AK551" s="235"/>
      <c r="AL551" s="235"/>
      <c r="AM551" s="235"/>
      <c r="AN551" s="235"/>
      <c r="AO551" s="205"/>
      <c r="AP551" s="198"/>
      <c r="AQ551" s="233"/>
      <c r="AR551" s="244"/>
      <c r="AS551" s="198"/>
      <c r="AT551" s="198"/>
      <c r="AU551" s="198"/>
      <c r="AV551" s="198"/>
      <c r="AW551" s="198"/>
      <c r="AX551" s="198"/>
      <c r="AY551" s="198"/>
      <c r="AZ551" s="198"/>
      <c r="BA551" s="198"/>
      <c r="BB551" s="198"/>
      <c r="BC551" s="198"/>
      <c r="BD551" s="198"/>
      <c r="BE551" s="198"/>
      <c r="BF551" s="198"/>
      <c r="BG551" s="198"/>
      <c r="BH551" s="198"/>
      <c r="BI551" s="198"/>
      <c r="BJ551" s="198"/>
      <c r="BK551" s="198"/>
      <c r="BL551" s="198"/>
      <c r="BM551" s="198"/>
      <c r="BN551" s="198"/>
      <c r="BO551" s="198"/>
      <c r="BP551" s="198"/>
      <c r="BQ551" s="198"/>
      <c r="BR551" s="198"/>
      <c r="BS551" s="198"/>
      <c r="BT551" s="198"/>
      <c r="BU551" s="198"/>
    </row>
    <row r="552" spans="1:73" ht="15.75" customHeight="1" x14ac:dyDescent="0.25">
      <c r="A552" s="234"/>
      <c r="B552" s="235"/>
      <c r="C552" s="235"/>
      <c r="D552" s="235"/>
      <c r="E552" s="235"/>
      <c r="F552" s="235"/>
      <c r="G552" s="235"/>
      <c r="H552" s="235"/>
      <c r="I552" s="235"/>
      <c r="J552" s="235"/>
      <c r="K552" s="235"/>
      <c r="L552" s="236"/>
      <c r="M552" s="235"/>
      <c r="N552" s="235"/>
      <c r="O552" s="235"/>
      <c r="P552" s="235"/>
      <c r="Q552" s="235"/>
      <c r="R552" s="235"/>
      <c r="S552" s="235"/>
      <c r="T552" s="235"/>
      <c r="U552" s="235"/>
      <c r="V552" s="236"/>
      <c r="W552" s="235"/>
      <c r="X552" s="235"/>
      <c r="Y552" s="235"/>
      <c r="Z552" s="235"/>
      <c r="AA552" s="235"/>
      <c r="AB552" s="235"/>
      <c r="AC552" s="235"/>
      <c r="AD552" s="235"/>
      <c r="AE552" s="235"/>
      <c r="AF552" s="235"/>
      <c r="AG552" s="235"/>
      <c r="AH552" s="235"/>
      <c r="AI552" s="235"/>
      <c r="AJ552" s="235"/>
      <c r="AK552" s="235"/>
      <c r="AL552" s="235"/>
      <c r="AM552" s="235"/>
      <c r="AN552" s="235"/>
      <c r="AO552" s="205"/>
      <c r="AP552" s="198"/>
      <c r="AQ552" s="233"/>
      <c r="AR552" s="244"/>
      <c r="AS552" s="198"/>
      <c r="AT552" s="198"/>
      <c r="AU552" s="198"/>
      <c r="AV552" s="198"/>
      <c r="AW552" s="198"/>
      <c r="AX552" s="198"/>
      <c r="AY552" s="198"/>
      <c r="AZ552" s="198"/>
      <c r="BA552" s="198"/>
      <c r="BB552" s="198"/>
      <c r="BC552" s="198"/>
      <c r="BD552" s="198"/>
      <c r="BE552" s="198"/>
      <c r="BF552" s="198"/>
      <c r="BG552" s="198"/>
      <c r="BH552" s="198"/>
      <c r="BI552" s="198"/>
      <c r="BJ552" s="198"/>
      <c r="BK552" s="198"/>
      <c r="BL552" s="198"/>
      <c r="BM552" s="198"/>
      <c r="BN552" s="198"/>
      <c r="BO552" s="198"/>
      <c r="BP552" s="198"/>
      <c r="BQ552" s="198"/>
      <c r="BR552" s="198"/>
      <c r="BS552" s="198"/>
      <c r="BT552" s="198"/>
      <c r="BU552" s="198"/>
    </row>
    <row r="553" spans="1:73" ht="15.75" customHeight="1" x14ac:dyDescent="0.25">
      <c r="A553" s="234"/>
      <c r="B553" s="235"/>
      <c r="C553" s="235"/>
      <c r="D553" s="235"/>
      <c r="E553" s="235"/>
      <c r="F553" s="235"/>
      <c r="G553" s="235"/>
      <c r="H553" s="235"/>
      <c r="I553" s="235"/>
      <c r="J553" s="235"/>
      <c r="K553" s="235"/>
      <c r="L553" s="236"/>
      <c r="M553" s="235"/>
      <c r="N553" s="235"/>
      <c r="O553" s="235"/>
      <c r="P553" s="235"/>
      <c r="Q553" s="235"/>
      <c r="R553" s="235"/>
      <c r="S553" s="235"/>
      <c r="T553" s="235"/>
      <c r="U553" s="235"/>
      <c r="V553" s="236"/>
      <c r="W553" s="235"/>
      <c r="X553" s="235"/>
      <c r="Y553" s="235"/>
      <c r="Z553" s="235"/>
      <c r="AA553" s="235"/>
      <c r="AB553" s="235"/>
      <c r="AC553" s="235"/>
      <c r="AD553" s="235"/>
      <c r="AE553" s="235"/>
      <c r="AF553" s="235"/>
      <c r="AG553" s="235"/>
      <c r="AH553" s="235"/>
      <c r="AI553" s="235"/>
      <c r="AJ553" s="235"/>
      <c r="AK553" s="235"/>
      <c r="AL553" s="235"/>
      <c r="AM553" s="235"/>
      <c r="AN553" s="235"/>
      <c r="AO553" s="205"/>
      <c r="AP553" s="198"/>
      <c r="AQ553" s="233"/>
      <c r="AR553" s="244"/>
      <c r="AS553" s="198"/>
      <c r="AT553" s="198"/>
      <c r="AU553" s="198"/>
      <c r="AV553" s="198"/>
      <c r="AW553" s="198"/>
      <c r="AX553" s="198"/>
      <c r="AY553" s="198"/>
      <c r="AZ553" s="198"/>
      <c r="BA553" s="198"/>
      <c r="BB553" s="198"/>
      <c r="BC553" s="198"/>
      <c r="BD553" s="198"/>
      <c r="BE553" s="198"/>
      <c r="BF553" s="198"/>
      <c r="BG553" s="198"/>
      <c r="BH553" s="198"/>
      <c r="BI553" s="198"/>
      <c r="BJ553" s="198"/>
      <c r="BK553" s="198"/>
      <c r="BL553" s="198"/>
      <c r="BM553" s="198"/>
      <c r="BN553" s="198"/>
      <c r="BO553" s="198"/>
      <c r="BP553" s="198"/>
      <c r="BQ553" s="198"/>
      <c r="BR553" s="198"/>
      <c r="BS553" s="198"/>
      <c r="BT553" s="198"/>
      <c r="BU553" s="198"/>
    </row>
    <row r="554" spans="1:73" ht="15.75" customHeight="1" x14ac:dyDescent="0.25">
      <c r="A554" s="234"/>
      <c r="B554" s="235"/>
      <c r="C554" s="235"/>
      <c r="D554" s="235"/>
      <c r="E554" s="235"/>
      <c r="F554" s="235"/>
      <c r="G554" s="235"/>
      <c r="H554" s="235"/>
      <c r="I554" s="235"/>
      <c r="J554" s="235"/>
      <c r="K554" s="235"/>
      <c r="L554" s="236"/>
      <c r="M554" s="235"/>
      <c r="N554" s="235"/>
      <c r="O554" s="235"/>
      <c r="P554" s="235"/>
      <c r="Q554" s="235"/>
      <c r="R554" s="235"/>
      <c r="S554" s="235"/>
      <c r="T554" s="235"/>
      <c r="U554" s="235"/>
      <c r="V554" s="236"/>
      <c r="W554" s="235"/>
      <c r="X554" s="235"/>
      <c r="Y554" s="235"/>
      <c r="Z554" s="235"/>
      <c r="AA554" s="235"/>
      <c r="AB554" s="235"/>
      <c r="AC554" s="235"/>
      <c r="AD554" s="235"/>
      <c r="AE554" s="235"/>
      <c r="AF554" s="235"/>
      <c r="AG554" s="235"/>
      <c r="AH554" s="235"/>
      <c r="AI554" s="235"/>
      <c r="AJ554" s="235"/>
      <c r="AK554" s="235"/>
      <c r="AL554" s="235"/>
      <c r="AM554" s="235"/>
      <c r="AN554" s="235"/>
      <c r="AO554" s="205"/>
      <c r="AP554" s="198"/>
      <c r="AQ554" s="233"/>
      <c r="AR554" s="244"/>
      <c r="AS554" s="198"/>
      <c r="AT554" s="198"/>
      <c r="AU554" s="198"/>
      <c r="AV554" s="198"/>
      <c r="AW554" s="198"/>
      <c r="AX554" s="198"/>
      <c r="AY554" s="198"/>
      <c r="AZ554" s="198"/>
      <c r="BA554" s="198"/>
      <c r="BB554" s="198"/>
      <c r="BC554" s="198"/>
      <c r="BD554" s="198"/>
      <c r="BE554" s="198"/>
      <c r="BF554" s="198"/>
      <c r="BG554" s="198"/>
      <c r="BH554" s="198"/>
      <c r="BI554" s="198"/>
      <c r="BJ554" s="198"/>
      <c r="BK554" s="198"/>
      <c r="BL554" s="198"/>
      <c r="BM554" s="198"/>
      <c r="BN554" s="198"/>
      <c r="BO554" s="198"/>
      <c r="BP554" s="198"/>
      <c r="BQ554" s="198"/>
      <c r="BR554" s="198"/>
      <c r="BS554" s="198"/>
      <c r="BT554" s="198"/>
      <c r="BU554" s="198"/>
    </row>
    <row r="555" spans="1:73" ht="15.75" customHeight="1" x14ac:dyDescent="0.25">
      <c r="A555" s="234"/>
      <c r="B555" s="235"/>
      <c r="C555" s="235"/>
      <c r="D555" s="235"/>
      <c r="E555" s="235"/>
      <c r="F555" s="235"/>
      <c r="G555" s="235"/>
      <c r="H555" s="235"/>
      <c r="I555" s="235"/>
      <c r="J555" s="235"/>
      <c r="K555" s="235"/>
      <c r="L555" s="236"/>
      <c r="M555" s="235"/>
      <c r="N555" s="235"/>
      <c r="O555" s="235"/>
      <c r="P555" s="235"/>
      <c r="Q555" s="235"/>
      <c r="R555" s="235"/>
      <c r="S555" s="235"/>
      <c r="T555" s="235"/>
      <c r="U555" s="235"/>
      <c r="V555" s="236"/>
      <c r="W555" s="235"/>
      <c r="X555" s="235"/>
      <c r="Y555" s="235"/>
      <c r="Z555" s="235"/>
      <c r="AA555" s="235"/>
      <c r="AB555" s="235"/>
      <c r="AC555" s="235"/>
      <c r="AD555" s="235"/>
      <c r="AE555" s="235"/>
      <c r="AF555" s="235"/>
      <c r="AG555" s="235"/>
      <c r="AH555" s="235"/>
      <c r="AI555" s="235"/>
      <c r="AJ555" s="235"/>
      <c r="AK555" s="235"/>
      <c r="AL555" s="235"/>
      <c r="AM555" s="235"/>
      <c r="AN555" s="235"/>
      <c r="AO555" s="205"/>
      <c r="AP555" s="198"/>
      <c r="AQ555" s="233"/>
      <c r="AR555" s="244"/>
      <c r="AS555" s="198"/>
      <c r="AT555" s="198"/>
      <c r="AU555" s="198"/>
      <c r="AV555" s="198"/>
      <c r="AW555" s="198"/>
      <c r="AX555" s="198"/>
      <c r="AY555" s="198"/>
      <c r="AZ555" s="198"/>
      <c r="BA555" s="198"/>
      <c r="BB555" s="198"/>
      <c r="BC555" s="198"/>
      <c r="BD555" s="198"/>
      <c r="BE555" s="198"/>
      <c r="BF555" s="198"/>
      <c r="BG555" s="198"/>
      <c r="BH555" s="198"/>
      <c r="BI555" s="198"/>
      <c r="BJ555" s="198"/>
      <c r="BK555" s="198"/>
      <c r="BL555" s="198"/>
      <c r="BM555" s="198"/>
      <c r="BN555" s="198"/>
      <c r="BO555" s="198"/>
      <c r="BP555" s="198"/>
      <c r="BQ555" s="198"/>
      <c r="BR555" s="198"/>
      <c r="BS555" s="198"/>
      <c r="BT555" s="198"/>
      <c r="BU555" s="198"/>
    </row>
    <row r="556" spans="1:73" ht="15.75" customHeight="1" x14ac:dyDescent="0.25">
      <c r="A556" s="234"/>
      <c r="B556" s="235"/>
      <c r="C556" s="235"/>
      <c r="D556" s="235"/>
      <c r="E556" s="235"/>
      <c r="F556" s="235"/>
      <c r="G556" s="235"/>
      <c r="H556" s="235"/>
      <c r="I556" s="235"/>
      <c r="J556" s="235"/>
      <c r="K556" s="235"/>
      <c r="L556" s="236"/>
      <c r="M556" s="235"/>
      <c r="N556" s="235"/>
      <c r="O556" s="235"/>
      <c r="P556" s="235"/>
      <c r="Q556" s="235"/>
      <c r="R556" s="235"/>
      <c r="S556" s="235"/>
      <c r="T556" s="235"/>
      <c r="U556" s="235"/>
      <c r="V556" s="236"/>
      <c r="W556" s="235"/>
      <c r="X556" s="235"/>
      <c r="Y556" s="235"/>
      <c r="Z556" s="235"/>
      <c r="AA556" s="235"/>
      <c r="AB556" s="235"/>
      <c r="AC556" s="235"/>
      <c r="AD556" s="235"/>
      <c r="AE556" s="235"/>
      <c r="AF556" s="235"/>
      <c r="AG556" s="235"/>
      <c r="AH556" s="235"/>
      <c r="AI556" s="235"/>
      <c r="AJ556" s="235"/>
      <c r="AK556" s="235"/>
      <c r="AL556" s="235"/>
      <c r="AM556" s="235"/>
      <c r="AN556" s="235"/>
      <c r="AO556" s="205"/>
      <c r="AP556" s="198"/>
      <c r="AQ556" s="233"/>
      <c r="AR556" s="244"/>
      <c r="AS556" s="198"/>
      <c r="AT556" s="198"/>
      <c r="AU556" s="198"/>
      <c r="AV556" s="198"/>
      <c r="AW556" s="198"/>
      <c r="AX556" s="198"/>
      <c r="AY556" s="198"/>
      <c r="AZ556" s="198"/>
      <c r="BA556" s="198"/>
      <c r="BB556" s="198"/>
      <c r="BC556" s="198"/>
      <c r="BD556" s="198"/>
      <c r="BE556" s="198"/>
      <c r="BF556" s="198"/>
      <c r="BG556" s="198"/>
      <c r="BH556" s="198"/>
      <c r="BI556" s="198"/>
      <c r="BJ556" s="198"/>
      <c r="BK556" s="198"/>
      <c r="BL556" s="198"/>
      <c r="BM556" s="198"/>
      <c r="BN556" s="198"/>
      <c r="BO556" s="198"/>
      <c r="BP556" s="198"/>
      <c r="BQ556" s="198"/>
      <c r="BR556" s="198"/>
      <c r="BS556" s="198"/>
      <c r="BT556" s="198"/>
      <c r="BU556" s="198"/>
    </row>
    <row r="557" spans="1:73" ht="15.75" customHeight="1" x14ac:dyDescent="0.25">
      <c r="A557" s="234"/>
      <c r="B557" s="235"/>
      <c r="C557" s="235"/>
      <c r="D557" s="235"/>
      <c r="E557" s="235"/>
      <c r="F557" s="235"/>
      <c r="G557" s="235"/>
      <c r="H557" s="235"/>
      <c r="I557" s="235"/>
      <c r="J557" s="235"/>
      <c r="K557" s="235"/>
      <c r="L557" s="236"/>
      <c r="M557" s="235"/>
      <c r="N557" s="235"/>
      <c r="O557" s="235"/>
      <c r="P557" s="235"/>
      <c r="Q557" s="235"/>
      <c r="R557" s="235"/>
      <c r="S557" s="235"/>
      <c r="T557" s="235"/>
      <c r="U557" s="235"/>
      <c r="V557" s="236"/>
      <c r="W557" s="235"/>
      <c r="X557" s="235"/>
      <c r="Y557" s="235"/>
      <c r="Z557" s="235"/>
      <c r="AA557" s="235"/>
      <c r="AB557" s="235"/>
      <c r="AC557" s="235"/>
      <c r="AD557" s="235"/>
      <c r="AE557" s="235"/>
      <c r="AF557" s="235"/>
      <c r="AG557" s="235"/>
      <c r="AH557" s="235"/>
      <c r="AI557" s="235"/>
      <c r="AJ557" s="235"/>
      <c r="AK557" s="235"/>
      <c r="AL557" s="235"/>
      <c r="AM557" s="235"/>
      <c r="AN557" s="235"/>
      <c r="AO557" s="205"/>
      <c r="AP557" s="198"/>
      <c r="AQ557" s="233"/>
      <c r="AR557" s="244"/>
      <c r="AS557" s="198"/>
      <c r="AT557" s="198"/>
      <c r="AU557" s="198"/>
      <c r="AV557" s="198"/>
      <c r="AW557" s="198"/>
      <c r="AX557" s="198"/>
      <c r="AY557" s="198"/>
      <c r="AZ557" s="198"/>
      <c r="BA557" s="198"/>
      <c r="BB557" s="198"/>
      <c r="BC557" s="198"/>
      <c r="BD557" s="198"/>
      <c r="BE557" s="198"/>
      <c r="BF557" s="198"/>
      <c r="BG557" s="198"/>
      <c r="BH557" s="198"/>
      <c r="BI557" s="198"/>
      <c r="BJ557" s="198"/>
      <c r="BK557" s="198"/>
      <c r="BL557" s="198"/>
      <c r="BM557" s="198"/>
      <c r="BN557" s="198"/>
      <c r="BO557" s="198"/>
      <c r="BP557" s="198"/>
      <c r="BQ557" s="198"/>
      <c r="BR557" s="198"/>
      <c r="BS557" s="198"/>
      <c r="BT557" s="198"/>
      <c r="BU557" s="198"/>
    </row>
    <row r="558" spans="1:73" ht="15.75" customHeight="1" x14ac:dyDescent="0.25">
      <c r="A558" s="234"/>
      <c r="B558" s="235"/>
      <c r="C558" s="235"/>
      <c r="D558" s="235"/>
      <c r="E558" s="235"/>
      <c r="F558" s="235"/>
      <c r="G558" s="235"/>
      <c r="H558" s="235"/>
      <c r="I558" s="235"/>
      <c r="J558" s="235"/>
      <c r="K558" s="235"/>
      <c r="L558" s="236"/>
      <c r="M558" s="235"/>
      <c r="N558" s="235"/>
      <c r="O558" s="235"/>
      <c r="P558" s="235"/>
      <c r="Q558" s="235"/>
      <c r="R558" s="235"/>
      <c r="S558" s="235"/>
      <c r="T558" s="235"/>
      <c r="U558" s="235"/>
      <c r="V558" s="236"/>
      <c r="W558" s="235"/>
      <c r="X558" s="235"/>
      <c r="Y558" s="235"/>
      <c r="Z558" s="235"/>
      <c r="AA558" s="235"/>
      <c r="AB558" s="235"/>
      <c r="AC558" s="235"/>
      <c r="AD558" s="235"/>
      <c r="AE558" s="235"/>
      <c r="AF558" s="235"/>
      <c r="AG558" s="235"/>
      <c r="AH558" s="235"/>
      <c r="AI558" s="235"/>
      <c r="AJ558" s="235"/>
      <c r="AK558" s="235"/>
      <c r="AL558" s="235"/>
      <c r="AM558" s="235"/>
      <c r="AN558" s="235"/>
      <c r="AO558" s="205"/>
      <c r="AP558" s="198"/>
      <c r="AQ558" s="233"/>
      <c r="AR558" s="244"/>
      <c r="AS558" s="198"/>
      <c r="AT558" s="198"/>
      <c r="AU558" s="198"/>
      <c r="AV558" s="198"/>
      <c r="AW558" s="198"/>
      <c r="AX558" s="198"/>
      <c r="AY558" s="198"/>
      <c r="AZ558" s="198"/>
      <c r="BA558" s="198"/>
      <c r="BB558" s="198"/>
      <c r="BC558" s="198"/>
      <c r="BD558" s="198"/>
      <c r="BE558" s="198"/>
      <c r="BF558" s="198"/>
      <c r="BG558" s="198"/>
      <c r="BH558" s="198"/>
      <c r="BI558" s="198"/>
      <c r="BJ558" s="198"/>
      <c r="BK558" s="198"/>
      <c r="BL558" s="198"/>
      <c r="BM558" s="198"/>
      <c r="BN558" s="198"/>
      <c r="BO558" s="198"/>
      <c r="BP558" s="198"/>
      <c r="BQ558" s="198"/>
      <c r="BR558" s="198"/>
      <c r="BS558" s="198"/>
      <c r="BT558" s="198"/>
      <c r="BU558" s="198"/>
    </row>
    <row r="559" spans="1:73" ht="15.75" customHeight="1" x14ac:dyDescent="0.25">
      <c r="A559" s="234"/>
      <c r="B559" s="235"/>
      <c r="C559" s="235"/>
      <c r="D559" s="235"/>
      <c r="E559" s="235"/>
      <c r="F559" s="235"/>
      <c r="G559" s="235"/>
      <c r="H559" s="235"/>
      <c r="I559" s="235"/>
      <c r="J559" s="235"/>
      <c r="K559" s="235"/>
      <c r="L559" s="236"/>
      <c r="M559" s="235"/>
      <c r="N559" s="235"/>
      <c r="O559" s="235"/>
      <c r="P559" s="235"/>
      <c r="Q559" s="235"/>
      <c r="R559" s="235"/>
      <c r="S559" s="235"/>
      <c r="T559" s="235"/>
      <c r="U559" s="235"/>
      <c r="V559" s="236"/>
      <c r="W559" s="235"/>
      <c r="X559" s="235"/>
      <c r="Y559" s="235"/>
      <c r="Z559" s="235"/>
      <c r="AA559" s="235"/>
      <c r="AB559" s="235"/>
      <c r="AC559" s="235"/>
      <c r="AD559" s="235"/>
      <c r="AE559" s="235"/>
      <c r="AF559" s="235"/>
      <c r="AG559" s="235"/>
      <c r="AH559" s="235"/>
      <c r="AI559" s="235"/>
      <c r="AJ559" s="235"/>
      <c r="AK559" s="235"/>
      <c r="AL559" s="235"/>
      <c r="AM559" s="235"/>
      <c r="AN559" s="235"/>
      <c r="AO559" s="205"/>
      <c r="AP559" s="198"/>
      <c r="AQ559" s="233"/>
      <c r="AR559" s="244"/>
      <c r="AS559" s="198"/>
      <c r="AT559" s="198"/>
      <c r="AU559" s="198"/>
      <c r="AV559" s="198"/>
      <c r="AW559" s="198"/>
      <c r="AX559" s="198"/>
      <c r="AY559" s="198"/>
      <c r="AZ559" s="198"/>
      <c r="BA559" s="198"/>
      <c r="BB559" s="198"/>
      <c r="BC559" s="198"/>
      <c r="BD559" s="198"/>
      <c r="BE559" s="198"/>
      <c r="BF559" s="198"/>
      <c r="BG559" s="198"/>
      <c r="BH559" s="198"/>
      <c r="BI559" s="198"/>
      <c r="BJ559" s="198"/>
      <c r="BK559" s="198"/>
      <c r="BL559" s="198"/>
      <c r="BM559" s="198"/>
      <c r="BN559" s="198"/>
      <c r="BO559" s="198"/>
      <c r="BP559" s="198"/>
      <c r="BQ559" s="198"/>
      <c r="BR559" s="198"/>
      <c r="BS559" s="198"/>
      <c r="BT559" s="198"/>
      <c r="BU559" s="198"/>
    </row>
    <row r="560" spans="1:73" ht="15.75" customHeight="1" x14ac:dyDescent="0.25">
      <c r="A560" s="234"/>
      <c r="B560" s="235"/>
      <c r="C560" s="235"/>
      <c r="D560" s="235"/>
      <c r="E560" s="235"/>
      <c r="F560" s="235"/>
      <c r="G560" s="235"/>
      <c r="H560" s="235"/>
      <c r="I560" s="235"/>
      <c r="J560" s="235"/>
      <c r="K560" s="235"/>
      <c r="L560" s="236"/>
      <c r="M560" s="235"/>
      <c r="N560" s="235"/>
      <c r="O560" s="235"/>
      <c r="P560" s="235"/>
      <c r="Q560" s="235"/>
      <c r="R560" s="235"/>
      <c r="S560" s="235"/>
      <c r="T560" s="235"/>
      <c r="U560" s="235"/>
      <c r="V560" s="236"/>
      <c r="W560" s="235"/>
      <c r="X560" s="235"/>
      <c r="Y560" s="235"/>
      <c r="Z560" s="235"/>
      <c r="AA560" s="235"/>
      <c r="AB560" s="235"/>
      <c r="AC560" s="235"/>
      <c r="AD560" s="235"/>
      <c r="AE560" s="235"/>
      <c r="AF560" s="235"/>
      <c r="AG560" s="235"/>
      <c r="AH560" s="235"/>
      <c r="AI560" s="235"/>
      <c r="AJ560" s="235"/>
      <c r="AK560" s="235"/>
      <c r="AL560" s="235"/>
      <c r="AM560" s="235"/>
      <c r="AN560" s="235"/>
      <c r="AO560" s="205"/>
      <c r="AP560" s="198"/>
      <c r="AQ560" s="233"/>
      <c r="AR560" s="244"/>
      <c r="AS560" s="198"/>
      <c r="AT560" s="198"/>
      <c r="AU560" s="198"/>
      <c r="AV560" s="198"/>
      <c r="AW560" s="198"/>
      <c r="AX560" s="198"/>
      <c r="AY560" s="198"/>
      <c r="AZ560" s="198"/>
      <c r="BA560" s="198"/>
      <c r="BB560" s="198"/>
      <c r="BC560" s="198"/>
      <c r="BD560" s="198"/>
      <c r="BE560" s="198"/>
      <c r="BF560" s="198"/>
      <c r="BG560" s="198"/>
      <c r="BH560" s="198"/>
      <c r="BI560" s="198"/>
      <c r="BJ560" s="198"/>
      <c r="BK560" s="198"/>
      <c r="BL560" s="198"/>
      <c r="BM560" s="198"/>
      <c r="BN560" s="198"/>
      <c r="BO560" s="198"/>
      <c r="BP560" s="198"/>
      <c r="BQ560" s="198"/>
      <c r="BR560" s="198"/>
      <c r="BS560" s="198"/>
      <c r="BT560" s="198"/>
      <c r="BU560" s="198"/>
    </row>
    <row r="561" spans="1:73" ht="15.75" customHeight="1" x14ac:dyDescent="0.25">
      <c r="A561" s="234"/>
      <c r="B561" s="235"/>
      <c r="C561" s="235"/>
      <c r="D561" s="235"/>
      <c r="E561" s="235"/>
      <c r="F561" s="235"/>
      <c r="G561" s="235"/>
      <c r="H561" s="235"/>
      <c r="I561" s="235"/>
      <c r="J561" s="235"/>
      <c r="K561" s="235"/>
      <c r="L561" s="236"/>
      <c r="M561" s="235"/>
      <c r="N561" s="235"/>
      <c r="O561" s="235"/>
      <c r="P561" s="235"/>
      <c r="Q561" s="235"/>
      <c r="R561" s="235"/>
      <c r="S561" s="235"/>
      <c r="T561" s="235"/>
      <c r="U561" s="235"/>
      <c r="V561" s="236"/>
      <c r="W561" s="235"/>
      <c r="X561" s="235"/>
      <c r="Y561" s="235"/>
      <c r="Z561" s="235"/>
      <c r="AA561" s="235"/>
      <c r="AB561" s="235"/>
      <c r="AC561" s="235"/>
      <c r="AD561" s="235"/>
      <c r="AE561" s="235"/>
      <c r="AF561" s="235"/>
      <c r="AG561" s="235"/>
      <c r="AH561" s="235"/>
      <c r="AI561" s="235"/>
      <c r="AJ561" s="235"/>
      <c r="AK561" s="235"/>
      <c r="AL561" s="235"/>
      <c r="AM561" s="235"/>
      <c r="AN561" s="235"/>
      <c r="AO561" s="205"/>
      <c r="AP561" s="198"/>
      <c r="AQ561" s="233"/>
      <c r="AR561" s="244"/>
      <c r="AS561" s="198"/>
      <c r="AT561" s="198"/>
      <c r="AU561" s="198"/>
      <c r="AV561" s="198"/>
      <c r="AW561" s="198"/>
      <c r="AX561" s="198"/>
      <c r="AY561" s="198"/>
      <c r="AZ561" s="198"/>
      <c r="BA561" s="198"/>
      <c r="BB561" s="198"/>
      <c r="BC561" s="198"/>
      <c r="BD561" s="198"/>
      <c r="BE561" s="198"/>
      <c r="BF561" s="198"/>
      <c r="BG561" s="198"/>
      <c r="BH561" s="198"/>
      <c r="BI561" s="198"/>
      <c r="BJ561" s="198"/>
      <c r="BK561" s="198"/>
      <c r="BL561" s="198"/>
      <c r="BM561" s="198"/>
      <c r="BN561" s="198"/>
      <c r="BO561" s="198"/>
      <c r="BP561" s="198"/>
      <c r="BQ561" s="198"/>
      <c r="BR561" s="198"/>
      <c r="BS561" s="198"/>
      <c r="BT561" s="198"/>
      <c r="BU561" s="198"/>
    </row>
    <row r="562" spans="1:73" ht="15.75" customHeight="1" x14ac:dyDescent="0.25">
      <c r="A562" s="234"/>
      <c r="B562" s="235"/>
      <c r="C562" s="235"/>
      <c r="D562" s="235"/>
      <c r="E562" s="235"/>
      <c r="F562" s="235"/>
      <c r="G562" s="235"/>
      <c r="H562" s="235"/>
      <c r="I562" s="235"/>
      <c r="J562" s="235"/>
      <c r="K562" s="235"/>
      <c r="L562" s="236"/>
      <c r="M562" s="235"/>
      <c r="N562" s="235"/>
      <c r="O562" s="235"/>
      <c r="P562" s="235"/>
      <c r="Q562" s="235"/>
      <c r="R562" s="235"/>
      <c r="S562" s="235"/>
      <c r="T562" s="235"/>
      <c r="U562" s="235"/>
      <c r="V562" s="236"/>
      <c r="W562" s="235"/>
      <c r="X562" s="235"/>
      <c r="Y562" s="235"/>
      <c r="Z562" s="235"/>
      <c r="AA562" s="235"/>
      <c r="AB562" s="235"/>
      <c r="AC562" s="235"/>
      <c r="AD562" s="235"/>
      <c r="AE562" s="235"/>
      <c r="AF562" s="235"/>
      <c r="AG562" s="235"/>
      <c r="AH562" s="235"/>
      <c r="AI562" s="235"/>
      <c r="AJ562" s="235"/>
      <c r="AK562" s="235"/>
      <c r="AL562" s="235"/>
      <c r="AM562" s="235"/>
      <c r="AN562" s="235"/>
      <c r="AO562" s="205"/>
      <c r="AP562" s="198"/>
      <c r="AQ562" s="233"/>
      <c r="AR562" s="244"/>
      <c r="AS562" s="198"/>
      <c r="AT562" s="198"/>
      <c r="AU562" s="198"/>
      <c r="AV562" s="198"/>
      <c r="AW562" s="198"/>
      <c r="AX562" s="198"/>
      <c r="AY562" s="198"/>
      <c r="AZ562" s="198"/>
      <c r="BA562" s="198"/>
      <c r="BB562" s="198"/>
      <c r="BC562" s="198"/>
      <c r="BD562" s="198"/>
      <c r="BE562" s="198"/>
      <c r="BF562" s="198"/>
      <c r="BG562" s="198"/>
      <c r="BH562" s="198"/>
      <c r="BI562" s="198"/>
      <c r="BJ562" s="198"/>
      <c r="BK562" s="198"/>
      <c r="BL562" s="198"/>
      <c r="BM562" s="198"/>
      <c r="BN562" s="198"/>
      <c r="BO562" s="198"/>
      <c r="BP562" s="198"/>
      <c r="BQ562" s="198"/>
      <c r="BR562" s="198"/>
      <c r="BS562" s="198"/>
      <c r="BT562" s="198"/>
      <c r="BU562" s="198"/>
    </row>
    <row r="563" spans="1:73" ht="15.75" customHeight="1" x14ac:dyDescent="0.25">
      <c r="A563" s="234"/>
      <c r="B563" s="235"/>
      <c r="C563" s="235"/>
      <c r="D563" s="235"/>
      <c r="E563" s="235"/>
      <c r="F563" s="235"/>
      <c r="G563" s="235"/>
      <c r="H563" s="235"/>
      <c r="I563" s="235"/>
      <c r="J563" s="235"/>
      <c r="K563" s="235"/>
      <c r="L563" s="236"/>
      <c r="M563" s="235"/>
      <c r="N563" s="235"/>
      <c r="O563" s="235"/>
      <c r="P563" s="235"/>
      <c r="Q563" s="235"/>
      <c r="R563" s="235"/>
      <c r="S563" s="235"/>
      <c r="T563" s="235"/>
      <c r="U563" s="235"/>
      <c r="V563" s="236"/>
      <c r="W563" s="235"/>
      <c r="X563" s="235"/>
      <c r="Y563" s="235"/>
      <c r="Z563" s="235"/>
      <c r="AA563" s="235"/>
      <c r="AB563" s="235"/>
      <c r="AC563" s="235"/>
      <c r="AD563" s="235"/>
      <c r="AE563" s="235"/>
      <c r="AF563" s="235"/>
      <c r="AG563" s="235"/>
      <c r="AH563" s="235"/>
      <c r="AI563" s="235"/>
      <c r="AJ563" s="235"/>
      <c r="AK563" s="235"/>
      <c r="AL563" s="235"/>
      <c r="AM563" s="235"/>
      <c r="AN563" s="235"/>
      <c r="AO563" s="205"/>
      <c r="AP563" s="198"/>
      <c r="AQ563" s="233"/>
      <c r="AR563" s="244"/>
      <c r="AS563" s="198"/>
      <c r="AT563" s="198"/>
      <c r="AU563" s="198"/>
      <c r="AV563" s="198"/>
      <c r="AW563" s="198"/>
      <c r="AX563" s="198"/>
      <c r="AY563" s="198"/>
      <c r="AZ563" s="198"/>
      <c r="BA563" s="198"/>
      <c r="BB563" s="198"/>
      <c r="BC563" s="198"/>
      <c r="BD563" s="198"/>
      <c r="BE563" s="198"/>
      <c r="BF563" s="198"/>
      <c r="BG563" s="198"/>
      <c r="BH563" s="198"/>
      <c r="BI563" s="198"/>
      <c r="BJ563" s="198"/>
      <c r="BK563" s="198"/>
      <c r="BL563" s="198"/>
      <c r="BM563" s="198"/>
      <c r="BN563" s="198"/>
      <c r="BO563" s="198"/>
      <c r="BP563" s="198"/>
      <c r="BQ563" s="198"/>
      <c r="BR563" s="198"/>
      <c r="BS563" s="198"/>
      <c r="BT563" s="198"/>
      <c r="BU563" s="198"/>
    </row>
    <row r="564" spans="1:73" ht="15.75" customHeight="1" x14ac:dyDescent="0.25">
      <c r="A564" s="234"/>
      <c r="B564" s="235"/>
      <c r="C564" s="235"/>
      <c r="D564" s="235"/>
      <c r="E564" s="235"/>
      <c r="F564" s="235"/>
      <c r="G564" s="235"/>
      <c r="H564" s="235"/>
      <c r="I564" s="235"/>
      <c r="J564" s="235"/>
      <c r="K564" s="235"/>
      <c r="L564" s="236"/>
      <c r="M564" s="235"/>
      <c r="N564" s="235"/>
      <c r="O564" s="235"/>
      <c r="P564" s="235"/>
      <c r="Q564" s="235"/>
      <c r="R564" s="235"/>
      <c r="S564" s="235"/>
      <c r="T564" s="235"/>
      <c r="U564" s="235"/>
      <c r="V564" s="236"/>
      <c r="W564" s="235"/>
      <c r="X564" s="235"/>
      <c r="Y564" s="235"/>
      <c r="Z564" s="235"/>
      <c r="AA564" s="235"/>
      <c r="AB564" s="235"/>
      <c r="AC564" s="235"/>
      <c r="AD564" s="235"/>
      <c r="AE564" s="235"/>
      <c r="AF564" s="235"/>
      <c r="AG564" s="235"/>
      <c r="AH564" s="235"/>
      <c r="AI564" s="235"/>
      <c r="AJ564" s="235"/>
      <c r="AK564" s="235"/>
      <c r="AL564" s="235"/>
      <c r="AM564" s="235"/>
      <c r="AN564" s="235"/>
      <c r="AO564" s="205"/>
      <c r="AP564" s="198"/>
      <c r="AQ564" s="233"/>
      <c r="AR564" s="244"/>
      <c r="AS564" s="198"/>
      <c r="AT564" s="198"/>
      <c r="AU564" s="198"/>
      <c r="AV564" s="198"/>
      <c r="AW564" s="198"/>
      <c r="AX564" s="198"/>
      <c r="AY564" s="198"/>
      <c r="AZ564" s="198"/>
      <c r="BA564" s="198"/>
      <c r="BB564" s="198"/>
      <c r="BC564" s="198"/>
      <c r="BD564" s="198"/>
      <c r="BE564" s="198"/>
      <c r="BF564" s="198"/>
      <c r="BG564" s="198"/>
      <c r="BH564" s="198"/>
      <c r="BI564" s="198"/>
      <c r="BJ564" s="198"/>
      <c r="BK564" s="198"/>
      <c r="BL564" s="198"/>
      <c r="BM564" s="198"/>
      <c r="BN564" s="198"/>
      <c r="BO564" s="198"/>
      <c r="BP564" s="198"/>
      <c r="BQ564" s="198"/>
      <c r="BR564" s="198"/>
      <c r="BS564" s="198"/>
      <c r="BT564" s="198"/>
      <c r="BU564" s="198"/>
    </row>
    <row r="565" spans="1:73" ht="15.75" customHeight="1" x14ac:dyDescent="0.25">
      <c r="A565" s="234"/>
      <c r="B565" s="235"/>
      <c r="C565" s="235"/>
      <c r="D565" s="235"/>
      <c r="E565" s="235"/>
      <c r="F565" s="235"/>
      <c r="G565" s="235"/>
      <c r="H565" s="235"/>
      <c r="I565" s="235"/>
      <c r="J565" s="235"/>
      <c r="K565" s="235"/>
      <c r="L565" s="236"/>
      <c r="M565" s="235"/>
      <c r="N565" s="235"/>
      <c r="O565" s="235"/>
      <c r="P565" s="235"/>
      <c r="Q565" s="235"/>
      <c r="R565" s="235"/>
      <c r="S565" s="235"/>
      <c r="T565" s="235"/>
      <c r="U565" s="235"/>
      <c r="V565" s="236"/>
      <c r="W565" s="235"/>
      <c r="X565" s="235"/>
      <c r="Y565" s="235"/>
      <c r="Z565" s="235"/>
      <c r="AA565" s="235"/>
      <c r="AB565" s="235"/>
      <c r="AC565" s="235"/>
      <c r="AD565" s="235"/>
      <c r="AE565" s="235"/>
      <c r="AF565" s="235"/>
      <c r="AG565" s="235"/>
      <c r="AH565" s="235"/>
      <c r="AI565" s="235"/>
      <c r="AJ565" s="235"/>
      <c r="AK565" s="235"/>
      <c r="AL565" s="235"/>
      <c r="AM565" s="235"/>
      <c r="AN565" s="235"/>
      <c r="AO565" s="205"/>
      <c r="AP565" s="198"/>
      <c r="AQ565" s="233"/>
      <c r="AR565" s="244"/>
      <c r="AS565" s="198"/>
      <c r="AT565" s="198"/>
      <c r="AU565" s="198"/>
      <c r="AV565" s="198"/>
      <c r="AW565" s="198"/>
      <c r="AX565" s="198"/>
      <c r="AY565" s="198"/>
      <c r="AZ565" s="198"/>
      <c r="BA565" s="198"/>
      <c r="BB565" s="198"/>
      <c r="BC565" s="198"/>
      <c r="BD565" s="198"/>
      <c r="BE565" s="198"/>
      <c r="BF565" s="198"/>
      <c r="BG565" s="198"/>
      <c r="BH565" s="198"/>
      <c r="BI565" s="198"/>
      <c r="BJ565" s="198"/>
      <c r="BK565" s="198"/>
      <c r="BL565" s="198"/>
      <c r="BM565" s="198"/>
      <c r="BN565" s="198"/>
      <c r="BO565" s="198"/>
      <c r="BP565" s="198"/>
      <c r="BQ565" s="198"/>
      <c r="BR565" s="198"/>
      <c r="BS565" s="198"/>
      <c r="BT565" s="198"/>
      <c r="BU565" s="198"/>
    </row>
    <row r="566" spans="1:73" ht="15.75" customHeight="1" x14ac:dyDescent="0.25">
      <c r="A566" s="234"/>
      <c r="B566" s="235"/>
      <c r="C566" s="235"/>
      <c r="D566" s="235"/>
      <c r="E566" s="235"/>
      <c r="F566" s="235"/>
      <c r="G566" s="235"/>
      <c r="H566" s="235"/>
      <c r="I566" s="235"/>
      <c r="J566" s="235"/>
      <c r="K566" s="235"/>
      <c r="L566" s="236"/>
      <c r="M566" s="235"/>
      <c r="N566" s="235"/>
      <c r="O566" s="235"/>
      <c r="P566" s="235"/>
      <c r="Q566" s="235"/>
      <c r="R566" s="235"/>
      <c r="S566" s="235"/>
      <c r="T566" s="235"/>
      <c r="U566" s="235"/>
      <c r="V566" s="236"/>
      <c r="W566" s="235"/>
      <c r="X566" s="235"/>
      <c r="Y566" s="235"/>
      <c r="Z566" s="235"/>
      <c r="AA566" s="235"/>
      <c r="AB566" s="235"/>
      <c r="AC566" s="235"/>
      <c r="AD566" s="235"/>
      <c r="AE566" s="235"/>
      <c r="AF566" s="235"/>
      <c r="AG566" s="235"/>
      <c r="AH566" s="235"/>
      <c r="AI566" s="235"/>
      <c r="AJ566" s="235"/>
      <c r="AK566" s="235"/>
      <c r="AL566" s="235"/>
      <c r="AM566" s="235"/>
      <c r="AN566" s="235"/>
      <c r="AO566" s="205"/>
      <c r="AP566" s="198"/>
      <c r="AQ566" s="233"/>
      <c r="AR566" s="244"/>
      <c r="AS566" s="198"/>
      <c r="AT566" s="198"/>
      <c r="AU566" s="198"/>
      <c r="AV566" s="198"/>
      <c r="AW566" s="198"/>
      <c r="AX566" s="198"/>
      <c r="AY566" s="198"/>
      <c r="AZ566" s="198"/>
      <c r="BA566" s="198"/>
      <c r="BB566" s="198"/>
      <c r="BC566" s="198"/>
      <c r="BD566" s="198"/>
      <c r="BE566" s="198"/>
      <c r="BF566" s="198"/>
      <c r="BG566" s="198"/>
      <c r="BH566" s="198"/>
      <c r="BI566" s="198"/>
      <c r="BJ566" s="198"/>
      <c r="BK566" s="198"/>
      <c r="BL566" s="198"/>
      <c r="BM566" s="198"/>
      <c r="BN566" s="198"/>
      <c r="BO566" s="198"/>
      <c r="BP566" s="198"/>
      <c r="BQ566" s="198"/>
      <c r="BR566" s="198"/>
      <c r="BS566" s="198"/>
      <c r="BT566" s="198"/>
      <c r="BU566" s="198"/>
    </row>
    <row r="567" spans="1:73" ht="15.75" customHeight="1" x14ac:dyDescent="0.25">
      <c r="A567" s="234"/>
      <c r="B567" s="235"/>
      <c r="C567" s="235"/>
      <c r="D567" s="235"/>
      <c r="E567" s="235"/>
      <c r="F567" s="235"/>
      <c r="G567" s="235"/>
      <c r="H567" s="235"/>
      <c r="I567" s="235"/>
      <c r="J567" s="235"/>
      <c r="K567" s="235"/>
      <c r="L567" s="236"/>
      <c r="M567" s="235"/>
      <c r="N567" s="235"/>
      <c r="O567" s="235"/>
      <c r="P567" s="235"/>
      <c r="Q567" s="235"/>
      <c r="R567" s="235"/>
      <c r="S567" s="235"/>
      <c r="T567" s="235"/>
      <c r="U567" s="235"/>
      <c r="V567" s="236"/>
      <c r="W567" s="235"/>
      <c r="X567" s="235"/>
      <c r="Y567" s="235"/>
      <c r="Z567" s="235"/>
      <c r="AA567" s="235"/>
      <c r="AB567" s="235"/>
      <c r="AC567" s="235"/>
      <c r="AD567" s="235"/>
      <c r="AE567" s="235"/>
      <c r="AF567" s="235"/>
      <c r="AG567" s="235"/>
      <c r="AH567" s="235"/>
      <c r="AI567" s="235"/>
      <c r="AJ567" s="235"/>
      <c r="AK567" s="235"/>
      <c r="AL567" s="235"/>
      <c r="AM567" s="235"/>
      <c r="AN567" s="235"/>
      <c r="AO567" s="205"/>
      <c r="AP567" s="198"/>
      <c r="AQ567" s="233"/>
      <c r="AR567" s="244"/>
      <c r="AS567" s="198"/>
      <c r="AT567" s="198"/>
      <c r="AU567" s="198"/>
      <c r="AV567" s="198"/>
      <c r="AW567" s="198"/>
      <c r="AX567" s="198"/>
      <c r="AY567" s="198"/>
      <c r="AZ567" s="198"/>
      <c r="BA567" s="198"/>
      <c r="BB567" s="198"/>
      <c r="BC567" s="198"/>
      <c r="BD567" s="198"/>
      <c r="BE567" s="198"/>
      <c r="BF567" s="198"/>
      <c r="BG567" s="198"/>
      <c r="BH567" s="198"/>
      <c r="BI567" s="198"/>
      <c r="BJ567" s="198"/>
      <c r="BK567" s="198"/>
      <c r="BL567" s="198"/>
      <c r="BM567" s="198"/>
      <c r="BN567" s="198"/>
      <c r="BO567" s="198"/>
      <c r="BP567" s="198"/>
      <c r="BQ567" s="198"/>
      <c r="BR567" s="198"/>
      <c r="BS567" s="198"/>
      <c r="BT567" s="198"/>
      <c r="BU567" s="198"/>
    </row>
    <row r="568" spans="1:73" ht="15.75" customHeight="1" x14ac:dyDescent="0.25">
      <c r="A568" s="234"/>
      <c r="B568" s="235"/>
      <c r="C568" s="235"/>
      <c r="D568" s="235"/>
      <c r="E568" s="235"/>
      <c r="F568" s="235"/>
      <c r="G568" s="235"/>
      <c r="H568" s="235"/>
      <c r="I568" s="235"/>
      <c r="J568" s="235"/>
      <c r="K568" s="235"/>
      <c r="L568" s="236"/>
      <c r="M568" s="235"/>
      <c r="N568" s="235"/>
      <c r="O568" s="235"/>
      <c r="P568" s="235"/>
      <c r="Q568" s="235"/>
      <c r="R568" s="235"/>
      <c r="S568" s="235"/>
      <c r="T568" s="235"/>
      <c r="U568" s="235"/>
      <c r="V568" s="236"/>
      <c r="W568" s="235"/>
      <c r="X568" s="235"/>
      <c r="Y568" s="235"/>
      <c r="Z568" s="235"/>
      <c r="AA568" s="235"/>
      <c r="AB568" s="235"/>
      <c r="AC568" s="235"/>
      <c r="AD568" s="235"/>
      <c r="AE568" s="235"/>
      <c r="AF568" s="235"/>
      <c r="AG568" s="235"/>
      <c r="AH568" s="235"/>
      <c r="AI568" s="235"/>
      <c r="AJ568" s="235"/>
      <c r="AK568" s="235"/>
      <c r="AL568" s="235"/>
      <c r="AM568" s="235"/>
      <c r="AN568" s="235"/>
      <c r="AO568" s="205"/>
      <c r="AP568" s="198"/>
      <c r="AQ568" s="233"/>
      <c r="AR568" s="244"/>
      <c r="AS568" s="198"/>
      <c r="AT568" s="198"/>
      <c r="AU568" s="198"/>
      <c r="AV568" s="198"/>
      <c r="AW568" s="198"/>
      <c r="AX568" s="198"/>
      <c r="AY568" s="198"/>
      <c r="AZ568" s="198"/>
      <c r="BA568" s="198"/>
      <c r="BB568" s="198"/>
      <c r="BC568" s="198"/>
      <c r="BD568" s="198"/>
      <c r="BE568" s="198"/>
      <c r="BF568" s="198"/>
      <c r="BG568" s="198"/>
      <c r="BH568" s="198"/>
      <c r="BI568" s="198"/>
      <c r="BJ568" s="198"/>
      <c r="BK568" s="198"/>
      <c r="BL568" s="198"/>
      <c r="BM568" s="198"/>
      <c r="BN568" s="198"/>
      <c r="BO568" s="198"/>
      <c r="BP568" s="198"/>
      <c r="BQ568" s="198"/>
      <c r="BR568" s="198"/>
      <c r="BS568" s="198"/>
      <c r="BT568" s="198"/>
      <c r="BU568" s="198"/>
    </row>
    <row r="569" spans="1:73" ht="15.75" customHeight="1" x14ac:dyDescent="0.25">
      <c r="A569" s="234"/>
      <c r="B569" s="235"/>
      <c r="C569" s="235"/>
      <c r="D569" s="235"/>
      <c r="E569" s="235"/>
      <c r="F569" s="235"/>
      <c r="G569" s="235"/>
      <c r="H569" s="235"/>
      <c r="I569" s="235"/>
      <c r="J569" s="235"/>
      <c r="K569" s="235"/>
      <c r="L569" s="236"/>
      <c r="M569" s="235"/>
      <c r="N569" s="235"/>
      <c r="O569" s="235"/>
      <c r="P569" s="235"/>
      <c r="Q569" s="235"/>
      <c r="R569" s="235"/>
      <c r="S569" s="235"/>
      <c r="T569" s="235"/>
      <c r="U569" s="235"/>
      <c r="V569" s="236"/>
      <c r="W569" s="235"/>
      <c r="X569" s="235"/>
      <c r="Y569" s="235"/>
      <c r="Z569" s="235"/>
      <c r="AA569" s="235"/>
      <c r="AB569" s="235"/>
      <c r="AC569" s="235"/>
      <c r="AD569" s="235"/>
      <c r="AE569" s="235"/>
      <c r="AF569" s="235"/>
      <c r="AG569" s="235"/>
      <c r="AH569" s="235"/>
      <c r="AI569" s="235"/>
      <c r="AJ569" s="235"/>
      <c r="AK569" s="235"/>
      <c r="AL569" s="235"/>
      <c r="AM569" s="235"/>
      <c r="AN569" s="235"/>
      <c r="AO569" s="205"/>
      <c r="AP569" s="198"/>
      <c r="AQ569" s="233"/>
      <c r="AR569" s="244"/>
      <c r="AS569" s="198"/>
      <c r="AT569" s="198"/>
      <c r="AU569" s="198"/>
      <c r="AV569" s="198"/>
      <c r="AW569" s="198"/>
      <c r="AX569" s="198"/>
      <c r="AY569" s="198"/>
      <c r="AZ569" s="198"/>
      <c r="BA569" s="198"/>
      <c r="BB569" s="198"/>
      <c r="BC569" s="198"/>
      <c r="BD569" s="198"/>
      <c r="BE569" s="198"/>
      <c r="BF569" s="198"/>
      <c r="BG569" s="198"/>
      <c r="BH569" s="198"/>
      <c r="BI569" s="198"/>
      <c r="BJ569" s="198"/>
      <c r="BK569" s="198"/>
      <c r="BL569" s="198"/>
      <c r="BM569" s="198"/>
      <c r="BN569" s="198"/>
      <c r="BO569" s="198"/>
      <c r="BP569" s="198"/>
      <c r="BQ569" s="198"/>
      <c r="BR569" s="198"/>
      <c r="BS569" s="198"/>
      <c r="BT569" s="198"/>
      <c r="BU569" s="198"/>
    </row>
    <row r="570" spans="1:73" ht="15.75" customHeight="1" x14ac:dyDescent="0.25">
      <c r="A570" s="234"/>
      <c r="B570" s="235"/>
      <c r="C570" s="235"/>
      <c r="D570" s="235"/>
      <c r="E570" s="235"/>
      <c r="F570" s="235"/>
      <c r="G570" s="235"/>
      <c r="H570" s="235"/>
      <c r="I570" s="235"/>
      <c r="J570" s="235"/>
      <c r="K570" s="235"/>
      <c r="L570" s="236"/>
      <c r="M570" s="235"/>
      <c r="N570" s="235"/>
      <c r="O570" s="235"/>
      <c r="P570" s="235"/>
      <c r="Q570" s="235"/>
      <c r="R570" s="235"/>
      <c r="S570" s="235"/>
      <c r="T570" s="235"/>
      <c r="U570" s="235"/>
      <c r="V570" s="236"/>
      <c r="W570" s="235"/>
      <c r="X570" s="235"/>
      <c r="Y570" s="235"/>
      <c r="Z570" s="235"/>
      <c r="AA570" s="235"/>
      <c r="AB570" s="235"/>
      <c r="AC570" s="235"/>
      <c r="AD570" s="235"/>
      <c r="AE570" s="235"/>
      <c r="AF570" s="235"/>
      <c r="AG570" s="235"/>
      <c r="AH570" s="235"/>
      <c r="AI570" s="235"/>
      <c r="AJ570" s="235"/>
      <c r="AK570" s="235"/>
      <c r="AL570" s="235"/>
      <c r="AM570" s="235"/>
      <c r="AN570" s="235"/>
      <c r="AO570" s="205"/>
      <c r="AP570" s="198"/>
      <c r="AQ570" s="233"/>
      <c r="AR570" s="244"/>
      <c r="AS570" s="198"/>
      <c r="AT570" s="198"/>
      <c r="AU570" s="198"/>
      <c r="AV570" s="198"/>
      <c r="AW570" s="198"/>
      <c r="AX570" s="198"/>
      <c r="AY570" s="198"/>
      <c r="AZ570" s="198"/>
      <c r="BA570" s="198"/>
      <c r="BB570" s="198"/>
      <c r="BC570" s="198"/>
      <c r="BD570" s="198"/>
      <c r="BE570" s="198"/>
      <c r="BF570" s="198"/>
      <c r="BG570" s="198"/>
      <c r="BH570" s="198"/>
      <c r="BI570" s="198"/>
      <c r="BJ570" s="198"/>
      <c r="BK570" s="198"/>
      <c r="BL570" s="198"/>
      <c r="BM570" s="198"/>
      <c r="BN570" s="198"/>
      <c r="BO570" s="198"/>
      <c r="BP570" s="198"/>
      <c r="BQ570" s="198"/>
      <c r="BR570" s="198"/>
      <c r="BS570" s="198"/>
      <c r="BT570" s="198"/>
      <c r="BU570" s="198"/>
    </row>
    <row r="571" spans="1:73" ht="15.75" customHeight="1" x14ac:dyDescent="0.25">
      <c r="A571" s="234"/>
      <c r="B571" s="235"/>
      <c r="C571" s="235"/>
      <c r="D571" s="235"/>
      <c r="E571" s="235"/>
      <c r="F571" s="235"/>
      <c r="G571" s="235"/>
      <c r="H571" s="235"/>
      <c r="I571" s="235"/>
      <c r="J571" s="235"/>
      <c r="K571" s="235"/>
      <c r="L571" s="236"/>
      <c r="M571" s="235"/>
      <c r="N571" s="235"/>
      <c r="O571" s="235"/>
      <c r="P571" s="235"/>
      <c r="Q571" s="235"/>
      <c r="R571" s="235"/>
      <c r="S571" s="235"/>
      <c r="T571" s="235"/>
      <c r="U571" s="235"/>
      <c r="V571" s="236"/>
      <c r="W571" s="235"/>
      <c r="X571" s="235"/>
      <c r="Y571" s="235"/>
      <c r="Z571" s="235"/>
      <c r="AA571" s="235"/>
      <c r="AB571" s="235"/>
      <c r="AC571" s="235"/>
      <c r="AD571" s="235"/>
      <c r="AE571" s="235"/>
      <c r="AF571" s="235"/>
      <c r="AG571" s="235"/>
      <c r="AH571" s="235"/>
      <c r="AI571" s="235"/>
      <c r="AJ571" s="235"/>
      <c r="AK571" s="235"/>
      <c r="AL571" s="235"/>
      <c r="AM571" s="235"/>
      <c r="AN571" s="235"/>
      <c r="AO571" s="205"/>
      <c r="AP571" s="198"/>
      <c r="AQ571" s="233"/>
      <c r="AR571" s="244"/>
      <c r="AS571" s="198"/>
      <c r="AT571" s="198"/>
      <c r="AU571" s="198"/>
      <c r="AV571" s="198"/>
      <c r="AW571" s="198"/>
      <c r="AX571" s="198"/>
      <c r="AY571" s="198"/>
      <c r="AZ571" s="198"/>
      <c r="BA571" s="198"/>
      <c r="BB571" s="198"/>
      <c r="BC571" s="198"/>
      <c r="BD571" s="198"/>
      <c r="BE571" s="198"/>
      <c r="BF571" s="198"/>
      <c r="BG571" s="198"/>
      <c r="BH571" s="198"/>
      <c r="BI571" s="198"/>
      <c r="BJ571" s="198"/>
      <c r="BK571" s="198"/>
      <c r="BL571" s="198"/>
      <c r="BM571" s="198"/>
      <c r="BN571" s="198"/>
      <c r="BO571" s="198"/>
      <c r="BP571" s="198"/>
      <c r="BQ571" s="198"/>
      <c r="BR571" s="198"/>
      <c r="BS571" s="198"/>
      <c r="BT571" s="198"/>
      <c r="BU571" s="198"/>
    </row>
    <row r="572" spans="1:73" ht="15.75" customHeight="1" x14ac:dyDescent="0.25">
      <c r="A572" s="234"/>
      <c r="B572" s="235"/>
      <c r="C572" s="235"/>
      <c r="D572" s="235"/>
      <c r="E572" s="235"/>
      <c r="F572" s="235"/>
      <c r="G572" s="235"/>
      <c r="H572" s="235"/>
      <c r="I572" s="235"/>
      <c r="J572" s="235"/>
      <c r="K572" s="235"/>
      <c r="L572" s="236"/>
      <c r="M572" s="235"/>
      <c r="N572" s="235"/>
      <c r="O572" s="235"/>
      <c r="P572" s="235"/>
      <c r="Q572" s="235"/>
      <c r="R572" s="235"/>
      <c r="S572" s="235"/>
      <c r="T572" s="235"/>
      <c r="U572" s="235"/>
      <c r="V572" s="236"/>
      <c r="W572" s="235"/>
      <c r="X572" s="235"/>
      <c r="Y572" s="235"/>
      <c r="Z572" s="235"/>
      <c r="AA572" s="235"/>
      <c r="AB572" s="235"/>
      <c r="AC572" s="235"/>
      <c r="AD572" s="235"/>
      <c r="AE572" s="235"/>
      <c r="AF572" s="235"/>
      <c r="AG572" s="235"/>
      <c r="AH572" s="235"/>
      <c r="AI572" s="235"/>
      <c r="AJ572" s="235"/>
      <c r="AK572" s="235"/>
      <c r="AL572" s="235"/>
      <c r="AM572" s="235"/>
      <c r="AN572" s="235"/>
      <c r="AO572" s="205"/>
      <c r="AP572" s="198"/>
      <c r="AQ572" s="233"/>
      <c r="AR572" s="244"/>
      <c r="AS572" s="198"/>
      <c r="AT572" s="198"/>
      <c r="AU572" s="198"/>
      <c r="AV572" s="198"/>
      <c r="AW572" s="198"/>
      <c r="AX572" s="198"/>
      <c r="AY572" s="198"/>
      <c r="AZ572" s="198"/>
      <c r="BA572" s="198"/>
      <c r="BB572" s="198"/>
      <c r="BC572" s="198"/>
      <c r="BD572" s="198"/>
      <c r="BE572" s="198"/>
      <c r="BF572" s="198"/>
      <c r="BG572" s="198"/>
      <c r="BH572" s="198"/>
      <c r="BI572" s="198"/>
      <c r="BJ572" s="198"/>
      <c r="BK572" s="198"/>
      <c r="BL572" s="198"/>
      <c r="BM572" s="198"/>
      <c r="BN572" s="198"/>
      <c r="BO572" s="198"/>
      <c r="BP572" s="198"/>
      <c r="BQ572" s="198"/>
      <c r="BR572" s="198"/>
      <c r="BS572" s="198"/>
      <c r="BT572" s="198"/>
      <c r="BU572" s="198"/>
    </row>
    <row r="573" spans="1:73" ht="15.75" customHeight="1" x14ac:dyDescent="0.25">
      <c r="A573" s="234"/>
      <c r="B573" s="235"/>
      <c r="C573" s="235"/>
      <c r="D573" s="235"/>
      <c r="E573" s="235"/>
      <c r="F573" s="235"/>
      <c r="G573" s="235"/>
      <c r="H573" s="235"/>
      <c r="I573" s="235"/>
      <c r="J573" s="235"/>
      <c r="K573" s="235"/>
      <c r="L573" s="236"/>
      <c r="M573" s="235"/>
      <c r="N573" s="235"/>
      <c r="O573" s="235"/>
      <c r="P573" s="235"/>
      <c r="Q573" s="235"/>
      <c r="R573" s="235"/>
      <c r="S573" s="235"/>
      <c r="T573" s="235"/>
      <c r="U573" s="235"/>
      <c r="V573" s="236"/>
      <c r="W573" s="235"/>
      <c r="X573" s="235"/>
      <c r="Y573" s="235"/>
      <c r="Z573" s="235"/>
      <c r="AA573" s="235"/>
      <c r="AB573" s="235"/>
      <c r="AC573" s="235"/>
      <c r="AD573" s="235"/>
      <c r="AE573" s="235"/>
      <c r="AF573" s="235"/>
      <c r="AG573" s="235"/>
      <c r="AH573" s="235"/>
      <c r="AI573" s="235"/>
      <c r="AJ573" s="235"/>
      <c r="AK573" s="235"/>
      <c r="AL573" s="235"/>
      <c r="AM573" s="235"/>
      <c r="AN573" s="235"/>
      <c r="AO573" s="205"/>
      <c r="AP573" s="198"/>
      <c r="AQ573" s="233"/>
      <c r="AR573" s="244"/>
      <c r="AS573" s="198"/>
      <c r="AT573" s="198"/>
      <c r="AU573" s="198"/>
      <c r="AV573" s="198"/>
      <c r="AW573" s="198"/>
      <c r="AX573" s="198"/>
      <c r="AY573" s="198"/>
      <c r="AZ573" s="198"/>
      <c r="BA573" s="198"/>
      <c r="BB573" s="198"/>
      <c r="BC573" s="198"/>
      <c r="BD573" s="198"/>
      <c r="BE573" s="198"/>
      <c r="BF573" s="198"/>
      <c r="BG573" s="198"/>
      <c r="BH573" s="198"/>
      <c r="BI573" s="198"/>
      <c r="BJ573" s="198"/>
      <c r="BK573" s="198"/>
      <c r="BL573" s="198"/>
      <c r="BM573" s="198"/>
      <c r="BN573" s="198"/>
      <c r="BO573" s="198"/>
      <c r="BP573" s="198"/>
      <c r="BQ573" s="198"/>
      <c r="BR573" s="198"/>
      <c r="BS573" s="198"/>
      <c r="BT573" s="198"/>
      <c r="BU573" s="198"/>
    </row>
    <row r="574" spans="1:73" ht="15.75" customHeight="1" x14ac:dyDescent="0.25">
      <c r="A574" s="234"/>
      <c r="B574" s="235"/>
      <c r="C574" s="235"/>
      <c r="D574" s="235"/>
      <c r="E574" s="235"/>
      <c r="F574" s="235"/>
      <c r="G574" s="235"/>
      <c r="H574" s="235"/>
      <c r="I574" s="235"/>
      <c r="J574" s="235"/>
      <c r="K574" s="235"/>
      <c r="L574" s="236"/>
      <c r="M574" s="235"/>
      <c r="N574" s="235"/>
      <c r="O574" s="235"/>
      <c r="P574" s="235"/>
      <c r="Q574" s="235"/>
      <c r="R574" s="235"/>
      <c r="S574" s="235"/>
      <c r="T574" s="235"/>
      <c r="U574" s="235"/>
      <c r="V574" s="236"/>
      <c r="W574" s="235"/>
      <c r="X574" s="235"/>
      <c r="Y574" s="235"/>
      <c r="Z574" s="235"/>
      <c r="AA574" s="235"/>
      <c r="AB574" s="235"/>
      <c r="AC574" s="235"/>
      <c r="AD574" s="235"/>
      <c r="AE574" s="235"/>
      <c r="AF574" s="235"/>
      <c r="AG574" s="235"/>
      <c r="AH574" s="235"/>
      <c r="AI574" s="235"/>
      <c r="AJ574" s="235"/>
      <c r="AK574" s="235"/>
      <c r="AL574" s="235"/>
      <c r="AM574" s="235"/>
      <c r="AN574" s="235"/>
      <c r="AO574" s="205"/>
      <c r="AP574" s="198"/>
      <c r="AQ574" s="233"/>
      <c r="AR574" s="244"/>
      <c r="AS574" s="198"/>
      <c r="AT574" s="198"/>
      <c r="AU574" s="198"/>
      <c r="AV574" s="198"/>
      <c r="AW574" s="198"/>
      <c r="AX574" s="198"/>
      <c r="AY574" s="198"/>
      <c r="AZ574" s="198"/>
      <c r="BA574" s="198"/>
      <c r="BB574" s="198"/>
      <c r="BC574" s="198"/>
      <c r="BD574" s="198"/>
      <c r="BE574" s="198"/>
      <c r="BF574" s="198"/>
      <c r="BG574" s="198"/>
      <c r="BH574" s="198"/>
      <c r="BI574" s="198"/>
      <c r="BJ574" s="198"/>
      <c r="BK574" s="198"/>
      <c r="BL574" s="198"/>
      <c r="BM574" s="198"/>
      <c r="BN574" s="198"/>
      <c r="BO574" s="198"/>
      <c r="BP574" s="198"/>
      <c r="BQ574" s="198"/>
      <c r="BR574" s="198"/>
      <c r="BS574" s="198"/>
      <c r="BT574" s="198"/>
      <c r="BU574" s="198"/>
    </row>
    <row r="575" spans="1:73" ht="15.75" customHeight="1" x14ac:dyDescent="0.25">
      <c r="A575" s="234"/>
      <c r="B575" s="235"/>
      <c r="C575" s="235"/>
      <c r="D575" s="235"/>
      <c r="E575" s="235"/>
      <c r="F575" s="235"/>
      <c r="G575" s="235"/>
      <c r="H575" s="235"/>
      <c r="I575" s="235"/>
      <c r="J575" s="235"/>
      <c r="K575" s="235"/>
      <c r="L575" s="236"/>
      <c r="M575" s="235"/>
      <c r="N575" s="235"/>
      <c r="O575" s="235"/>
      <c r="P575" s="235"/>
      <c r="Q575" s="235"/>
      <c r="R575" s="235"/>
      <c r="S575" s="235"/>
      <c r="T575" s="235"/>
      <c r="U575" s="235"/>
      <c r="V575" s="236"/>
      <c r="W575" s="235"/>
      <c r="X575" s="235"/>
      <c r="Y575" s="235"/>
      <c r="Z575" s="235"/>
      <c r="AA575" s="235"/>
      <c r="AB575" s="235"/>
      <c r="AC575" s="235"/>
      <c r="AD575" s="235"/>
      <c r="AE575" s="235"/>
      <c r="AF575" s="235"/>
      <c r="AG575" s="235"/>
      <c r="AH575" s="235"/>
      <c r="AI575" s="235"/>
      <c r="AJ575" s="235"/>
      <c r="AK575" s="235"/>
      <c r="AL575" s="235"/>
      <c r="AM575" s="235"/>
      <c r="AN575" s="235"/>
      <c r="AO575" s="205"/>
      <c r="AP575" s="198"/>
      <c r="AQ575" s="233"/>
      <c r="AR575" s="244"/>
      <c r="AS575" s="198"/>
      <c r="AT575" s="198"/>
      <c r="AU575" s="198"/>
      <c r="AV575" s="198"/>
      <c r="AW575" s="198"/>
      <c r="AX575" s="198"/>
      <c r="AY575" s="198"/>
      <c r="AZ575" s="198"/>
      <c r="BA575" s="198"/>
      <c r="BB575" s="198"/>
      <c r="BC575" s="198"/>
      <c r="BD575" s="198"/>
      <c r="BE575" s="198"/>
      <c r="BF575" s="198"/>
      <c r="BG575" s="198"/>
      <c r="BH575" s="198"/>
      <c r="BI575" s="198"/>
      <c r="BJ575" s="198"/>
      <c r="BK575" s="198"/>
      <c r="BL575" s="198"/>
      <c r="BM575" s="198"/>
      <c r="BN575" s="198"/>
      <c r="BO575" s="198"/>
      <c r="BP575" s="198"/>
      <c r="BQ575" s="198"/>
      <c r="BR575" s="198"/>
      <c r="BS575" s="198"/>
      <c r="BT575" s="198"/>
      <c r="BU575" s="198"/>
    </row>
    <row r="576" spans="1:73" ht="15.75" customHeight="1" x14ac:dyDescent="0.25">
      <c r="A576" s="234"/>
      <c r="B576" s="235"/>
      <c r="C576" s="235"/>
      <c r="D576" s="235"/>
      <c r="E576" s="235"/>
      <c r="F576" s="235"/>
      <c r="G576" s="235"/>
      <c r="H576" s="235"/>
      <c r="I576" s="235"/>
      <c r="J576" s="235"/>
      <c r="K576" s="235"/>
      <c r="L576" s="236"/>
      <c r="M576" s="235"/>
      <c r="N576" s="235"/>
      <c r="O576" s="235"/>
      <c r="P576" s="235"/>
      <c r="Q576" s="235"/>
      <c r="R576" s="235"/>
      <c r="S576" s="235"/>
      <c r="T576" s="235"/>
      <c r="U576" s="235"/>
      <c r="V576" s="236"/>
      <c r="W576" s="235"/>
      <c r="X576" s="235"/>
      <c r="Y576" s="235"/>
      <c r="Z576" s="235"/>
      <c r="AA576" s="235"/>
      <c r="AB576" s="235"/>
      <c r="AC576" s="235"/>
      <c r="AD576" s="235"/>
      <c r="AE576" s="235"/>
      <c r="AF576" s="235"/>
      <c r="AG576" s="235"/>
      <c r="AH576" s="235"/>
      <c r="AI576" s="235"/>
      <c r="AJ576" s="235"/>
      <c r="AK576" s="235"/>
      <c r="AL576" s="235"/>
      <c r="AM576" s="235"/>
      <c r="AN576" s="235"/>
      <c r="AO576" s="205"/>
      <c r="AP576" s="198"/>
      <c r="AQ576" s="233"/>
      <c r="AR576" s="244"/>
      <c r="AS576" s="198"/>
      <c r="AT576" s="198"/>
      <c r="AU576" s="198"/>
      <c r="AV576" s="198"/>
      <c r="AW576" s="198"/>
      <c r="AX576" s="198"/>
      <c r="AY576" s="198"/>
      <c r="AZ576" s="198"/>
      <c r="BA576" s="198"/>
      <c r="BB576" s="198"/>
      <c r="BC576" s="198"/>
      <c r="BD576" s="198"/>
      <c r="BE576" s="198"/>
      <c r="BF576" s="198"/>
      <c r="BG576" s="198"/>
      <c r="BH576" s="198"/>
      <c r="BI576" s="198"/>
      <c r="BJ576" s="198"/>
      <c r="BK576" s="198"/>
      <c r="BL576" s="198"/>
      <c r="BM576" s="198"/>
      <c r="BN576" s="198"/>
      <c r="BO576" s="198"/>
      <c r="BP576" s="198"/>
      <c r="BQ576" s="198"/>
      <c r="BR576" s="198"/>
      <c r="BS576" s="198"/>
      <c r="BT576" s="198"/>
      <c r="BU576" s="198"/>
    </row>
    <row r="577" spans="1:73" ht="15.75" customHeight="1" x14ac:dyDescent="0.25">
      <c r="A577" s="234"/>
      <c r="B577" s="235"/>
      <c r="C577" s="235"/>
      <c r="D577" s="235"/>
      <c r="E577" s="235"/>
      <c r="F577" s="235"/>
      <c r="G577" s="235"/>
      <c r="H577" s="235"/>
      <c r="I577" s="235"/>
      <c r="J577" s="235"/>
      <c r="K577" s="235"/>
      <c r="L577" s="236"/>
      <c r="M577" s="235"/>
      <c r="N577" s="235"/>
      <c r="O577" s="235"/>
      <c r="P577" s="235"/>
      <c r="Q577" s="235"/>
      <c r="R577" s="235"/>
      <c r="S577" s="235"/>
      <c r="T577" s="235"/>
      <c r="U577" s="235"/>
      <c r="V577" s="236"/>
      <c r="W577" s="235"/>
      <c r="X577" s="235"/>
      <c r="Y577" s="235"/>
      <c r="Z577" s="235"/>
      <c r="AA577" s="235"/>
      <c r="AB577" s="235"/>
      <c r="AC577" s="235"/>
      <c r="AD577" s="235"/>
      <c r="AE577" s="235"/>
      <c r="AF577" s="235"/>
      <c r="AG577" s="235"/>
      <c r="AH577" s="235"/>
      <c r="AI577" s="235"/>
      <c r="AJ577" s="235"/>
      <c r="AK577" s="235"/>
      <c r="AL577" s="235"/>
      <c r="AM577" s="235"/>
      <c r="AN577" s="235"/>
      <c r="AO577" s="205"/>
      <c r="AP577" s="198"/>
      <c r="AQ577" s="233"/>
      <c r="AR577" s="244"/>
      <c r="AS577" s="198"/>
      <c r="AT577" s="198"/>
      <c r="AU577" s="198"/>
      <c r="AV577" s="198"/>
      <c r="AW577" s="198"/>
      <c r="AX577" s="198"/>
      <c r="AY577" s="198"/>
      <c r="AZ577" s="198"/>
      <c r="BA577" s="198"/>
      <c r="BB577" s="198"/>
      <c r="BC577" s="198"/>
      <c r="BD577" s="198"/>
      <c r="BE577" s="198"/>
      <c r="BF577" s="198"/>
      <c r="BG577" s="198"/>
      <c r="BH577" s="198"/>
      <c r="BI577" s="198"/>
      <c r="BJ577" s="198"/>
      <c r="BK577" s="198"/>
      <c r="BL577" s="198"/>
      <c r="BM577" s="198"/>
      <c r="BN577" s="198"/>
      <c r="BO577" s="198"/>
      <c r="BP577" s="198"/>
      <c r="BQ577" s="198"/>
      <c r="BR577" s="198"/>
      <c r="BS577" s="198"/>
      <c r="BT577" s="198"/>
      <c r="BU577" s="198"/>
    </row>
    <row r="578" spans="1:73" ht="15.75" customHeight="1" x14ac:dyDescent="0.25">
      <c r="A578" s="234"/>
      <c r="B578" s="235"/>
      <c r="C578" s="235"/>
      <c r="D578" s="235"/>
      <c r="E578" s="235"/>
      <c r="F578" s="235"/>
      <c r="G578" s="235"/>
      <c r="H578" s="235"/>
      <c r="I578" s="235"/>
      <c r="J578" s="235"/>
      <c r="K578" s="235"/>
      <c r="L578" s="236"/>
      <c r="M578" s="235"/>
      <c r="N578" s="235"/>
      <c r="O578" s="235"/>
      <c r="P578" s="235"/>
      <c r="Q578" s="235"/>
      <c r="R578" s="235"/>
      <c r="S578" s="235"/>
      <c r="T578" s="235"/>
      <c r="U578" s="235"/>
      <c r="V578" s="236"/>
      <c r="W578" s="235"/>
      <c r="X578" s="235"/>
      <c r="Y578" s="235"/>
      <c r="Z578" s="235"/>
      <c r="AA578" s="235"/>
      <c r="AB578" s="235"/>
      <c r="AC578" s="235"/>
      <c r="AD578" s="235"/>
      <c r="AE578" s="235"/>
      <c r="AF578" s="235"/>
      <c r="AG578" s="235"/>
      <c r="AH578" s="235"/>
      <c r="AI578" s="235"/>
      <c r="AJ578" s="235"/>
      <c r="AK578" s="235"/>
      <c r="AL578" s="235"/>
      <c r="AM578" s="235"/>
      <c r="AN578" s="235"/>
      <c r="AO578" s="205"/>
      <c r="AP578" s="198"/>
      <c r="AQ578" s="233"/>
      <c r="AR578" s="244"/>
      <c r="AS578" s="198"/>
      <c r="AT578" s="198"/>
      <c r="AU578" s="198"/>
      <c r="AV578" s="198"/>
      <c r="AW578" s="198"/>
      <c r="AX578" s="198"/>
      <c r="AY578" s="198"/>
      <c r="AZ578" s="198"/>
      <c r="BA578" s="198"/>
      <c r="BB578" s="198"/>
      <c r="BC578" s="198"/>
      <c r="BD578" s="198"/>
      <c r="BE578" s="198"/>
      <c r="BF578" s="198"/>
      <c r="BG578" s="198"/>
      <c r="BH578" s="198"/>
      <c r="BI578" s="198"/>
      <c r="BJ578" s="198"/>
      <c r="BK578" s="198"/>
      <c r="BL578" s="198"/>
      <c r="BM578" s="198"/>
      <c r="BN578" s="198"/>
      <c r="BO578" s="198"/>
      <c r="BP578" s="198"/>
      <c r="BQ578" s="198"/>
      <c r="BR578" s="198"/>
      <c r="BS578" s="198"/>
      <c r="BT578" s="198"/>
      <c r="BU578" s="198"/>
    </row>
    <row r="579" spans="1:73" ht="15.75" customHeight="1" x14ac:dyDescent="0.25">
      <c r="A579" s="234"/>
      <c r="B579" s="235"/>
      <c r="C579" s="235"/>
      <c r="D579" s="235"/>
      <c r="E579" s="235"/>
      <c r="F579" s="235"/>
      <c r="G579" s="235"/>
      <c r="H579" s="235"/>
      <c r="I579" s="235"/>
      <c r="J579" s="235"/>
      <c r="K579" s="235"/>
      <c r="L579" s="236"/>
      <c r="M579" s="235"/>
      <c r="N579" s="235"/>
      <c r="O579" s="235"/>
      <c r="P579" s="235"/>
      <c r="Q579" s="235"/>
      <c r="R579" s="235"/>
      <c r="S579" s="235"/>
      <c r="T579" s="235"/>
      <c r="U579" s="235"/>
      <c r="V579" s="236"/>
      <c r="W579" s="235"/>
      <c r="X579" s="235"/>
      <c r="Y579" s="235"/>
      <c r="Z579" s="235"/>
      <c r="AA579" s="235"/>
      <c r="AB579" s="235"/>
      <c r="AC579" s="235"/>
      <c r="AD579" s="235"/>
      <c r="AE579" s="235"/>
      <c r="AF579" s="235"/>
      <c r="AG579" s="235"/>
      <c r="AH579" s="235"/>
      <c r="AI579" s="235"/>
      <c r="AJ579" s="235"/>
      <c r="AK579" s="235"/>
      <c r="AL579" s="235"/>
      <c r="AM579" s="235"/>
      <c r="AN579" s="235"/>
      <c r="AO579" s="205"/>
      <c r="AP579" s="198"/>
      <c r="AQ579" s="233"/>
      <c r="AR579" s="244"/>
      <c r="AS579" s="198"/>
      <c r="AT579" s="198"/>
      <c r="AU579" s="198"/>
      <c r="AV579" s="198"/>
      <c r="AW579" s="198"/>
      <c r="AX579" s="198"/>
      <c r="AY579" s="198"/>
      <c r="AZ579" s="198"/>
      <c r="BA579" s="198"/>
      <c r="BB579" s="198"/>
      <c r="BC579" s="198"/>
      <c r="BD579" s="198"/>
      <c r="BE579" s="198"/>
      <c r="BF579" s="198"/>
      <c r="BG579" s="198"/>
      <c r="BH579" s="198"/>
      <c r="BI579" s="198"/>
      <c r="BJ579" s="198"/>
      <c r="BK579" s="198"/>
      <c r="BL579" s="198"/>
      <c r="BM579" s="198"/>
      <c r="BN579" s="198"/>
      <c r="BO579" s="198"/>
      <c r="BP579" s="198"/>
      <c r="BQ579" s="198"/>
      <c r="BR579" s="198"/>
      <c r="BS579" s="198"/>
      <c r="BT579" s="198"/>
      <c r="BU579" s="198"/>
    </row>
    <row r="580" spans="1:73" ht="15.75" customHeight="1" x14ac:dyDescent="0.25">
      <c r="A580" s="234"/>
      <c r="B580" s="235"/>
      <c r="C580" s="235"/>
      <c r="D580" s="235"/>
      <c r="E580" s="235"/>
      <c r="F580" s="235"/>
      <c r="G580" s="235"/>
      <c r="H580" s="235"/>
      <c r="I580" s="235"/>
      <c r="J580" s="235"/>
      <c r="K580" s="235"/>
      <c r="L580" s="236"/>
      <c r="M580" s="235"/>
      <c r="N580" s="235"/>
      <c r="O580" s="235"/>
      <c r="P580" s="235"/>
      <c r="Q580" s="235"/>
      <c r="R580" s="235"/>
      <c r="S580" s="235"/>
      <c r="T580" s="235"/>
      <c r="U580" s="235"/>
      <c r="V580" s="236"/>
      <c r="W580" s="235"/>
      <c r="X580" s="235"/>
      <c r="Y580" s="235"/>
      <c r="Z580" s="235"/>
      <c r="AA580" s="235"/>
      <c r="AB580" s="235"/>
      <c r="AC580" s="235"/>
      <c r="AD580" s="235"/>
      <c r="AE580" s="235"/>
      <c r="AF580" s="235"/>
      <c r="AG580" s="235"/>
      <c r="AH580" s="235"/>
      <c r="AI580" s="235"/>
      <c r="AJ580" s="235"/>
      <c r="AK580" s="235"/>
      <c r="AL580" s="235"/>
      <c r="AM580" s="235"/>
      <c r="AN580" s="235"/>
      <c r="AO580" s="205"/>
      <c r="AP580" s="198"/>
      <c r="AQ580" s="233"/>
      <c r="AR580" s="244"/>
      <c r="AS580" s="198"/>
      <c r="AT580" s="198"/>
      <c r="AU580" s="198"/>
      <c r="AV580" s="198"/>
      <c r="AW580" s="198"/>
      <c r="AX580" s="198"/>
      <c r="AY580" s="198"/>
      <c r="AZ580" s="198"/>
      <c r="BA580" s="198"/>
      <c r="BB580" s="198"/>
      <c r="BC580" s="198"/>
      <c r="BD580" s="198"/>
      <c r="BE580" s="198"/>
      <c r="BF580" s="198"/>
      <c r="BG580" s="198"/>
      <c r="BH580" s="198"/>
      <c r="BI580" s="198"/>
      <c r="BJ580" s="198"/>
      <c r="BK580" s="198"/>
      <c r="BL580" s="198"/>
      <c r="BM580" s="198"/>
      <c r="BN580" s="198"/>
      <c r="BO580" s="198"/>
      <c r="BP580" s="198"/>
      <c r="BQ580" s="198"/>
      <c r="BR580" s="198"/>
      <c r="BS580" s="198"/>
      <c r="BT580" s="198"/>
      <c r="BU580" s="198"/>
    </row>
    <row r="581" spans="1:73" ht="15.75" customHeight="1" x14ac:dyDescent="0.25">
      <c r="A581" s="234"/>
      <c r="B581" s="235"/>
      <c r="C581" s="235"/>
      <c r="D581" s="235"/>
      <c r="E581" s="235"/>
      <c r="F581" s="235"/>
      <c r="G581" s="235"/>
      <c r="H581" s="235"/>
      <c r="I581" s="235"/>
      <c r="J581" s="235"/>
      <c r="K581" s="235"/>
      <c r="L581" s="236"/>
      <c r="M581" s="235"/>
      <c r="N581" s="235"/>
      <c r="O581" s="235"/>
      <c r="P581" s="235"/>
      <c r="Q581" s="235"/>
      <c r="R581" s="235"/>
      <c r="S581" s="235"/>
      <c r="T581" s="235"/>
      <c r="U581" s="235"/>
      <c r="V581" s="236"/>
      <c r="W581" s="235"/>
      <c r="X581" s="235"/>
      <c r="Y581" s="235"/>
      <c r="Z581" s="235"/>
      <c r="AA581" s="235"/>
      <c r="AB581" s="235"/>
      <c r="AC581" s="235"/>
      <c r="AD581" s="235"/>
      <c r="AE581" s="235"/>
      <c r="AF581" s="235"/>
      <c r="AG581" s="235"/>
      <c r="AH581" s="235"/>
      <c r="AI581" s="235"/>
      <c r="AJ581" s="235"/>
      <c r="AK581" s="235"/>
      <c r="AL581" s="235"/>
      <c r="AM581" s="235"/>
      <c r="AN581" s="235"/>
      <c r="AO581" s="205"/>
      <c r="AP581" s="198"/>
      <c r="AQ581" s="233"/>
      <c r="AR581" s="244"/>
      <c r="AS581" s="198"/>
      <c r="AT581" s="198"/>
      <c r="AU581" s="198"/>
      <c r="AV581" s="198"/>
      <c r="AW581" s="198"/>
      <c r="AX581" s="198"/>
      <c r="AY581" s="198"/>
      <c r="AZ581" s="198"/>
      <c r="BA581" s="198"/>
      <c r="BB581" s="198"/>
      <c r="BC581" s="198"/>
      <c r="BD581" s="198"/>
      <c r="BE581" s="198"/>
      <c r="BF581" s="198"/>
      <c r="BG581" s="198"/>
      <c r="BH581" s="198"/>
      <c r="BI581" s="198"/>
      <c r="BJ581" s="198"/>
      <c r="BK581" s="198"/>
      <c r="BL581" s="198"/>
      <c r="BM581" s="198"/>
      <c r="BN581" s="198"/>
      <c r="BO581" s="198"/>
      <c r="BP581" s="198"/>
      <c r="BQ581" s="198"/>
      <c r="BR581" s="198"/>
      <c r="BS581" s="198"/>
      <c r="BT581" s="198"/>
      <c r="BU581" s="198"/>
    </row>
    <row r="582" spans="1:73" ht="15.75" customHeight="1" x14ac:dyDescent="0.25">
      <c r="A582" s="234"/>
      <c r="B582" s="235"/>
      <c r="C582" s="235"/>
      <c r="D582" s="235"/>
      <c r="E582" s="235"/>
      <c r="F582" s="235"/>
      <c r="G582" s="235"/>
      <c r="H582" s="235"/>
      <c r="I582" s="235"/>
      <c r="J582" s="235"/>
      <c r="K582" s="235"/>
      <c r="L582" s="236"/>
      <c r="M582" s="235"/>
      <c r="N582" s="235"/>
      <c r="O582" s="235"/>
      <c r="P582" s="235"/>
      <c r="Q582" s="235"/>
      <c r="R582" s="235"/>
      <c r="S582" s="235"/>
      <c r="T582" s="235"/>
      <c r="U582" s="235"/>
      <c r="V582" s="236"/>
      <c r="W582" s="235"/>
      <c r="X582" s="235"/>
      <c r="Y582" s="235"/>
      <c r="Z582" s="235"/>
      <c r="AA582" s="235"/>
      <c r="AB582" s="235"/>
      <c r="AC582" s="235"/>
      <c r="AD582" s="235"/>
      <c r="AE582" s="235"/>
      <c r="AF582" s="235"/>
      <c r="AG582" s="235"/>
      <c r="AH582" s="235"/>
      <c r="AI582" s="235"/>
      <c r="AJ582" s="235"/>
      <c r="AK582" s="235"/>
      <c r="AL582" s="235"/>
      <c r="AM582" s="235"/>
      <c r="AN582" s="235"/>
      <c r="AO582" s="205"/>
      <c r="AP582" s="198"/>
      <c r="AQ582" s="233"/>
      <c r="AR582" s="244"/>
      <c r="AS582" s="198"/>
      <c r="AT582" s="198"/>
      <c r="AU582" s="198"/>
      <c r="AV582" s="198"/>
      <c r="AW582" s="198"/>
      <c r="AX582" s="198"/>
      <c r="AY582" s="198"/>
      <c r="AZ582" s="198"/>
      <c r="BA582" s="198"/>
      <c r="BB582" s="198"/>
      <c r="BC582" s="198"/>
      <c r="BD582" s="198"/>
      <c r="BE582" s="198"/>
      <c r="BF582" s="198"/>
      <c r="BG582" s="198"/>
      <c r="BH582" s="198"/>
      <c r="BI582" s="198"/>
      <c r="BJ582" s="198"/>
      <c r="BK582" s="198"/>
      <c r="BL582" s="198"/>
      <c r="BM582" s="198"/>
      <c r="BN582" s="198"/>
      <c r="BO582" s="198"/>
      <c r="BP582" s="198"/>
      <c r="BQ582" s="198"/>
      <c r="BR582" s="198"/>
      <c r="BS582" s="198"/>
      <c r="BT582" s="198"/>
      <c r="BU582" s="198"/>
    </row>
    <row r="583" spans="1:73" ht="15.75" customHeight="1" x14ac:dyDescent="0.25">
      <c r="A583" s="234"/>
      <c r="B583" s="235"/>
      <c r="C583" s="235"/>
      <c r="D583" s="235"/>
      <c r="E583" s="235"/>
      <c r="F583" s="235"/>
      <c r="G583" s="235"/>
      <c r="H583" s="235"/>
      <c r="I583" s="235"/>
      <c r="J583" s="235"/>
      <c r="K583" s="235"/>
      <c r="L583" s="236"/>
      <c r="M583" s="235"/>
      <c r="N583" s="235"/>
      <c r="O583" s="235"/>
      <c r="P583" s="235"/>
      <c r="Q583" s="235"/>
      <c r="R583" s="235"/>
      <c r="S583" s="235"/>
      <c r="T583" s="235"/>
      <c r="U583" s="235"/>
      <c r="V583" s="236"/>
      <c r="W583" s="235"/>
      <c r="X583" s="235"/>
      <c r="Y583" s="235"/>
      <c r="Z583" s="235"/>
      <c r="AA583" s="235"/>
      <c r="AB583" s="235"/>
      <c r="AC583" s="235"/>
      <c r="AD583" s="235"/>
      <c r="AE583" s="235"/>
      <c r="AF583" s="235"/>
      <c r="AG583" s="235"/>
      <c r="AH583" s="235"/>
      <c r="AI583" s="235"/>
      <c r="AJ583" s="235"/>
      <c r="AK583" s="235"/>
      <c r="AL583" s="235"/>
      <c r="AM583" s="235"/>
      <c r="AN583" s="235"/>
      <c r="AO583" s="205"/>
      <c r="AP583" s="198"/>
      <c r="AQ583" s="233"/>
      <c r="AR583" s="244"/>
      <c r="AS583" s="198"/>
      <c r="AT583" s="198"/>
      <c r="AU583" s="198"/>
      <c r="AV583" s="198"/>
      <c r="AW583" s="198"/>
      <c r="AX583" s="198"/>
      <c r="AY583" s="198"/>
      <c r="AZ583" s="198"/>
      <c r="BA583" s="198"/>
      <c r="BB583" s="198"/>
      <c r="BC583" s="198"/>
      <c r="BD583" s="198"/>
      <c r="BE583" s="198"/>
      <c r="BF583" s="198"/>
      <c r="BG583" s="198"/>
      <c r="BH583" s="198"/>
      <c r="BI583" s="198"/>
      <c r="BJ583" s="198"/>
      <c r="BK583" s="198"/>
      <c r="BL583" s="198"/>
      <c r="BM583" s="198"/>
      <c r="BN583" s="198"/>
      <c r="BO583" s="198"/>
      <c r="BP583" s="198"/>
      <c r="BQ583" s="198"/>
      <c r="BR583" s="198"/>
      <c r="BS583" s="198"/>
      <c r="BT583" s="198"/>
      <c r="BU583" s="198"/>
    </row>
    <row r="584" spans="1:73" ht="15.75" customHeight="1" x14ac:dyDescent="0.25">
      <c r="A584" s="234"/>
      <c r="B584" s="235"/>
      <c r="C584" s="235"/>
      <c r="D584" s="235"/>
      <c r="E584" s="235"/>
      <c r="F584" s="235"/>
      <c r="G584" s="235"/>
      <c r="H584" s="235"/>
      <c r="I584" s="235"/>
      <c r="J584" s="235"/>
      <c r="K584" s="235"/>
      <c r="L584" s="236"/>
      <c r="M584" s="235"/>
      <c r="N584" s="235"/>
      <c r="O584" s="235"/>
      <c r="P584" s="235"/>
      <c r="Q584" s="235"/>
      <c r="R584" s="235"/>
      <c r="S584" s="235"/>
      <c r="T584" s="235"/>
      <c r="U584" s="235"/>
      <c r="V584" s="236"/>
      <c r="W584" s="235"/>
      <c r="X584" s="235"/>
      <c r="Y584" s="235"/>
      <c r="Z584" s="235"/>
      <c r="AA584" s="235"/>
      <c r="AB584" s="235"/>
      <c r="AC584" s="235"/>
      <c r="AD584" s="235"/>
      <c r="AE584" s="235"/>
      <c r="AF584" s="235"/>
      <c r="AG584" s="235"/>
      <c r="AH584" s="235"/>
      <c r="AI584" s="235"/>
      <c r="AJ584" s="235"/>
      <c r="AK584" s="235"/>
      <c r="AL584" s="235"/>
      <c r="AM584" s="235"/>
      <c r="AN584" s="235"/>
      <c r="AO584" s="205"/>
      <c r="AP584" s="198"/>
      <c r="AQ584" s="233"/>
      <c r="AR584" s="244"/>
      <c r="AS584" s="198"/>
      <c r="AT584" s="198"/>
      <c r="AU584" s="198"/>
      <c r="AV584" s="198"/>
      <c r="AW584" s="198"/>
      <c r="AX584" s="198"/>
      <c r="AY584" s="198"/>
      <c r="AZ584" s="198"/>
      <c r="BA584" s="198"/>
      <c r="BB584" s="198"/>
      <c r="BC584" s="198"/>
      <c r="BD584" s="198"/>
      <c r="BE584" s="198"/>
      <c r="BF584" s="198"/>
      <c r="BG584" s="198"/>
      <c r="BH584" s="198"/>
      <c r="BI584" s="198"/>
      <c r="BJ584" s="198"/>
      <c r="BK584" s="198"/>
      <c r="BL584" s="198"/>
      <c r="BM584" s="198"/>
      <c r="BN584" s="198"/>
      <c r="BO584" s="198"/>
      <c r="BP584" s="198"/>
      <c r="BQ584" s="198"/>
      <c r="BR584" s="198"/>
      <c r="BS584" s="198"/>
      <c r="BT584" s="198"/>
      <c r="BU584" s="198"/>
    </row>
    <row r="585" spans="1:73" ht="15.75" customHeight="1" x14ac:dyDescent="0.25">
      <c r="A585" s="234"/>
      <c r="B585" s="235"/>
      <c r="C585" s="235"/>
      <c r="D585" s="235"/>
      <c r="E585" s="235"/>
      <c r="F585" s="235"/>
      <c r="G585" s="235"/>
      <c r="H585" s="235"/>
      <c r="I585" s="235"/>
      <c r="J585" s="235"/>
      <c r="K585" s="235"/>
      <c r="L585" s="236"/>
      <c r="M585" s="235"/>
      <c r="N585" s="235"/>
      <c r="O585" s="235"/>
      <c r="P585" s="235"/>
      <c r="Q585" s="235"/>
      <c r="R585" s="235"/>
      <c r="S585" s="235"/>
      <c r="T585" s="235"/>
      <c r="U585" s="235"/>
      <c r="V585" s="236"/>
      <c r="W585" s="235"/>
      <c r="X585" s="235"/>
      <c r="Y585" s="235"/>
      <c r="Z585" s="235"/>
      <c r="AA585" s="235"/>
      <c r="AB585" s="235"/>
      <c r="AC585" s="235"/>
      <c r="AD585" s="235"/>
      <c r="AE585" s="235"/>
      <c r="AF585" s="235"/>
      <c r="AG585" s="235"/>
      <c r="AH585" s="235"/>
      <c r="AI585" s="235"/>
      <c r="AJ585" s="235"/>
      <c r="AK585" s="235"/>
      <c r="AL585" s="235"/>
      <c r="AM585" s="235"/>
      <c r="AN585" s="235"/>
      <c r="AO585" s="205"/>
      <c r="AP585" s="198"/>
      <c r="AQ585" s="233"/>
      <c r="AR585" s="244"/>
      <c r="AS585" s="198"/>
      <c r="AT585" s="198"/>
      <c r="AU585" s="198"/>
      <c r="AV585" s="198"/>
      <c r="AW585" s="198"/>
      <c r="AX585" s="198"/>
      <c r="AY585" s="198"/>
      <c r="AZ585" s="198"/>
      <c r="BA585" s="198"/>
      <c r="BB585" s="198"/>
      <c r="BC585" s="198"/>
      <c r="BD585" s="198"/>
      <c r="BE585" s="198"/>
      <c r="BF585" s="198"/>
      <c r="BG585" s="198"/>
      <c r="BH585" s="198"/>
      <c r="BI585" s="198"/>
      <c r="BJ585" s="198"/>
      <c r="BK585" s="198"/>
      <c r="BL585" s="198"/>
      <c r="BM585" s="198"/>
      <c r="BN585" s="198"/>
      <c r="BO585" s="198"/>
      <c r="BP585" s="198"/>
      <c r="BQ585" s="198"/>
      <c r="BR585" s="198"/>
      <c r="BS585" s="198"/>
      <c r="BT585" s="198"/>
      <c r="BU585" s="198"/>
    </row>
    <row r="586" spans="1:73" ht="15.75" customHeight="1" x14ac:dyDescent="0.25">
      <c r="A586" s="234"/>
      <c r="B586" s="235"/>
      <c r="C586" s="235"/>
      <c r="D586" s="235"/>
      <c r="E586" s="235"/>
      <c r="F586" s="235"/>
      <c r="G586" s="235"/>
      <c r="H586" s="235"/>
      <c r="I586" s="235"/>
      <c r="J586" s="235"/>
      <c r="K586" s="235"/>
      <c r="L586" s="236"/>
      <c r="M586" s="235"/>
      <c r="N586" s="235"/>
      <c r="O586" s="235"/>
      <c r="P586" s="235"/>
      <c r="Q586" s="235"/>
      <c r="R586" s="235"/>
      <c r="S586" s="235"/>
      <c r="T586" s="235"/>
      <c r="U586" s="235"/>
      <c r="V586" s="236"/>
      <c r="W586" s="235"/>
      <c r="X586" s="235"/>
      <c r="Y586" s="235"/>
      <c r="Z586" s="235"/>
      <c r="AA586" s="235"/>
      <c r="AB586" s="235"/>
      <c r="AC586" s="235"/>
      <c r="AD586" s="235"/>
      <c r="AE586" s="235"/>
      <c r="AF586" s="235"/>
      <c r="AG586" s="235"/>
      <c r="AH586" s="235"/>
      <c r="AI586" s="235"/>
      <c r="AJ586" s="235"/>
      <c r="AK586" s="235"/>
      <c r="AL586" s="235"/>
      <c r="AM586" s="235"/>
      <c r="AN586" s="235"/>
      <c r="AO586" s="205"/>
      <c r="AP586" s="198"/>
      <c r="AQ586" s="233"/>
      <c r="AR586" s="244"/>
      <c r="AS586" s="198"/>
      <c r="AT586" s="198"/>
      <c r="AU586" s="198"/>
      <c r="AV586" s="198"/>
      <c r="AW586" s="198"/>
      <c r="AX586" s="198"/>
      <c r="AY586" s="198"/>
      <c r="AZ586" s="198"/>
      <c r="BA586" s="198"/>
      <c r="BB586" s="198"/>
      <c r="BC586" s="198"/>
      <c r="BD586" s="198"/>
      <c r="BE586" s="198"/>
      <c r="BF586" s="198"/>
      <c r="BG586" s="198"/>
      <c r="BH586" s="198"/>
      <c r="BI586" s="198"/>
      <c r="BJ586" s="198"/>
      <c r="BK586" s="198"/>
      <c r="BL586" s="198"/>
      <c r="BM586" s="198"/>
      <c r="BN586" s="198"/>
      <c r="BO586" s="198"/>
      <c r="BP586" s="198"/>
      <c r="BQ586" s="198"/>
      <c r="BR586" s="198"/>
      <c r="BS586" s="198"/>
      <c r="BT586" s="198"/>
      <c r="BU586" s="198"/>
    </row>
    <row r="587" spans="1:73" ht="15.75" customHeight="1" x14ac:dyDescent="0.25">
      <c r="A587" s="234"/>
      <c r="B587" s="235"/>
      <c r="C587" s="235"/>
      <c r="D587" s="235"/>
      <c r="E587" s="235"/>
      <c r="F587" s="235"/>
      <c r="G587" s="235"/>
      <c r="H587" s="235"/>
      <c r="I587" s="235"/>
      <c r="J587" s="235"/>
      <c r="K587" s="235"/>
      <c r="L587" s="236"/>
      <c r="M587" s="235"/>
      <c r="N587" s="235"/>
      <c r="O587" s="235"/>
      <c r="P587" s="235"/>
      <c r="Q587" s="235"/>
      <c r="R587" s="235"/>
      <c r="S587" s="235"/>
      <c r="T587" s="235"/>
      <c r="U587" s="235"/>
      <c r="V587" s="236"/>
      <c r="W587" s="235"/>
      <c r="X587" s="235"/>
      <c r="Y587" s="235"/>
      <c r="Z587" s="235"/>
      <c r="AA587" s="235"/>
      <c r="AB587" s="235"/>
      <c r="AC587" s="235"/>
      <c r="AD587" s="235"/>
      <c r="AE587" s="235"/>
      <c r="AF587" s="235"/>
      <c r="AG587" s="235"/>
      <c r="AH587" s="235"/>
      <c r="AI587" s="235"/>
      <c r="AJ587" s="235"/>
      <c r="AK587" s="235"/>
      <c r="AL587" s="235"/>
      <c r="AM587" s="235"/>
      <c r="AN587" s="235"/>
      <c r="AO587" s="205"/>
      <c r="AP587" s="198"/>
      <c r="AQ587" s="233"/>
      <c r="AR587" s="244"/>
      <c r="AS587" s="198"/>
      <c r="AT587" s="198"/>
      <c r="AU587" s="198"/>
      <c r="AV587" s="198"/>
      <c r="AW587" s="198"/>
      <c r="AX587" s="198"/>
      <c r="AY587" s="198"/>
      <c r="AZ587" s="198"/>
      <c r="BA587" s="198"/>
      <c r="BB587" s="198"/>
      <c r="BC587" s="198"/>
      <c r="BD587" s="198"/>
      <c r="BE587" s="198"/>
      <c r="BF587" s="198"/>
      <c r="BG587" s="198"/>
      <c r="BH587" s="198"/>
      <c r="BI587" s="198"/>
      <c r="BJ587" s="198"/>
      <c r="BK587" s="198"/>
      <c r="BL587" s="198"/>
      <c r="BM587" s="198"/>
      <c r="BN587" s="198"/>
      <c r="BO587" s="198"/>
      <c r="BP587" s="198"/>
      <c r="BQ587" s="198"/>
      <c r="BR587" s="198"/>
      <c r="BS587" s="198"/>
      <c r="BT587" s="198"/>
      <c r="BU587" s="198"/>
    </row>
    <row r="588" spans="1:73" ht="15.75" customHeight="1" x14ac:dyDescent="0.25">
      <c r="A588" s="234"/>
      <c r="B588" s="235"/>
      <c r="C588" s="235"/>
      <c r="D588" s="235"/>
      <c r="E588" s="235"/>
      <c r="F588" s="235"/>
      <c r="G588" s="235"/>
      <c r="H588" s="235"/>
      <c r="I588" s="235"/>
      <c r="J588" s="235"/>
      <c r="K588" s="235"/>
      <c r="L588" s="236"/>
      <c r="M588" s="235"/>
      <c r="N588" s="235"/>
      <c r="O588" s="235"/>
      <c r="P588" s="235"/>
      <c r="Q588" s="235"/>
      <c r="R588" s="235"/>
      <c r="S588" s="235"/>
      <c r="T588" s="235"/>
      <c r="U588" s="235"/>
      <c r="V588" s="236"/>
      <c r="W588" s="235"/>
      <c r="X588" s="235"/>
      <c r="Y588" s="235"/>
      <c r="Z588" s="235"/>
      <c r="AA588" s="235"/>
      <c r="AB588" s="235"/>
      <c r="AC588" s="235"/>
      <c r="AD588" s="235"/>
      <c r="AE588" s="235"/>
      <c r="AF588" s="235"/>
      <c r="AG588" s="235"/>
      <c r="AH588" s="235"/>
      <c r="AI588" s="235"/>
      <c r="AJ588" s="235"/>
      <c r="AK588" s="235"/>
      <c r="AL588" s="235"/>
      <c r="AM588" s="235"/>
      <c r="AN588" s="235"/>
      <c r="AO588" s="205"/>
      <c r="AP588" s="198"/>
      <c r="AQ588" s="233"/>
      <c r="AR588" s="244"/>
      <c r="AS588" s="198"/>
      <c r="AT588" s="198"/>
      <c r="AU588" s="198"/>
      <c r="AV588" s="198"/>
      <c r="AW588" s="198"/>
      <c r="AX588" s="198"/>
      <c r="AY588" s="198"/>
      <c r="AZ588" s="198"/>
      <c r="BA588" s="198"/>
      <c r="BB588" s="198"/>
      <c r="BC588" s="198"/>
      <c r="BD588" s="198"/>
      <c r="BE588" s="198"/>
      <c r="BF588" s="198"/>
      <c r="BG588" s="198"/>
      <c r="BH588" s="198"/>
      <c r="BI588" s="198"/>
      <c r="BJ588" s="198"/>
      <c r="BK588" s="198"/>
      <c r="BL588" s="198"/>
      <c r="BM588" s="198"/>
      <c r="BN588" s="198"/>
      <c r="BO588" s="198"/>
      <c r="BP588" s="198"/>
      <c r="BQ588" s="198"/>
      <c r="BR588" s="198"/>
      <c r="BS588" s="198"/>
      <c r="BT588" s="198"/>
      <c r="BU588" s="198"/>
    </row>
    <row r="589" spans="1:73" ht="15.75" customHeight="1" x14ac:dyDescent="0.25">
      <c r="A589" s="234"/>
      <c r="B589" s="235"/>
      <c r="C589" s="235"/>
      <c r="D589" s="235"/>
      <c r="E589" s="235"/>
      <c r="F589" s="235"/>
      <c r="G589" s="235"/>
      <c r="H589" s="235"/>
      <c r="I589" s="235"/>
      <c r="J589" s="235"/>
      <c r="K589" s="235"/>
      <c r="L589" s="236"/>
      <c r="M589" s="235"/>
      <c r="N589" s="235"/>
      <c r="O589" s="235"/>
      <c r="P589" s="235"/>
      <c r="Q589" s="235"/>
      <c r="R589" s="235"/>
      <c r="S589" s="235"/>
      <c r="T589" s="235"/>
      <c r="U589" s="235"/>
      <c r="V589" s="236"/>
      <c r="W589" s="235"/>
      <c r="X589" s="235"/>
      <c r="Y589" s="235"/>
      <c r="Z589" s="235"/>
      <c r="AA589" s="235"/>
      <c r="AB589" s="235"/>
      <c r="AC589" s="235"/>
      <c r="AD589" s="235"/>
      <c r="AE589" s="235"/>
      <c r="AF589" s="235"/>
      <c r="AG589" s="235"/>
      <c r="AH589" s="235"/>
      <c r="AI589" s="235"/>
      <c r="AJ589" s="235"/>
      <c r="AK589" s="235"/>
      <c r="AL589" s="235"/>
      <c r="AM589" s="235"/>
      <c r="AN589" s="235"/>
      <c r="AO589" s="205"/>
      <c r="AP589" s="198"/>
      <c r="AQ589" s="233"/>
      <c r="AR589" s="244"/>
      <c r="AS589" s="198"/>
      <c r="AT589" s="198"/>
      <c r="AU589" s="198"/>
      <c r="AV589" s="198"/>
      <c r="AW589" s="198"/>
      <c r="AX589" s="198"/>
      <c r="AY589" s="198"/>
      <c r="AZ589" s="198"/>
      <c r="BA589" s="198"/>
      <c r="BB589" s="198"/>
      <c r="BC589" s="198"/>
      <c r="BD589" s="198"/>
      <c r="BE589" s="198"/>
      <c r="BF589" s="198"/>
      <c r="BG589" s="198"/>
      <c r="BH589" s="198"/>
      <c r="BI589" s="198"/>
      <c r="BJ589" s="198"/>
      <c r="BK589" s="198"/>
      <c r="BL589" s="198"/>
      <c r="BM589" s="198"/>
      <c r="BN589" s="198"/>
      <c r="BO589" s="198"/>
      <c r="BP589" s="198"/>
      <c r="BQ589" s="198"/>
      <c r="BR589" s="198"/>
      <c r="BS589" s="198"/>
      <c r="BT589" s="198"/>
      <c r="BU589" s="198"/>
    </row>
    <row r="590" spans="1:73" ht="15.75" customHeight="1" x14ac:dyDescent="0.25">
      <c r="A590" s="234"/>
      <c r="B590" s="235"/>
      <c r="C590" s="235"/>
      <c r="D590" s="235"/>
      <c r="E590" s="235"/>
      <c r="F590" s="235"/>
      <c r="G590" s="235"/>
      <c r="H590" s="235"/>
      <c r="I590" s="235"/>
      <c r="J590" s="235"/>
      <c r="K590" s="235"/>
      <c r="L590" s="236"/>
      <c r="M590" s="235"/>
      <c r="N590" s="235"/>
      <c r="O590" s="235"/>
      <c r="P590" s="235"/>
      <c r="Q590" s="235"/>
      <c r="R590" s="235"/>
      <c r="S590" s="235"/>
      <c r="T590" s="235"/>
      <c r="U590" s="235"/>
      <c r="V590" s="236"/>
      <c r="W590" s="235"/>
      <c r="X590" s="235"/>
      <c r="Y590" s="235"/>
      <c r="Z590" s="235"/>
      <c r="AA590" s="235"/>
      <c r="AB590" s="235"/>
      <c r="AC590" s="235"/>
      <c r="AD590" s="235"/>
      <c r="AE590" s="235"/>
      <c r="AF590" s="235"/>
      <c r="AG590" s="235"/>
      <c r="AH590" s="235"/>
      <c r="AI590" s="235"/>
      <c r="AJ590" s="235"/>
      <c r="AK590" s="235"/>
      <c r="AL590" s="235"/>
      <c r="AM590" s="235"/>
      <c r="AN590" s="235"/>
      <c r="AO590" s="205"/>
      <c r="AP590" s="198"/>
      <c r="AQ590" s="233"/>
      <c r="AR590" s="244"/>
      <c r="AS590" s="198"/>
      <c r="AT590" s="198"/>
      <c r="AU590" s="198"/>
      <c r="AV590" s="198"/>
      <c r="AW590" s="198"/>
      <c r="AX590" s="198"/>
      <c r="AY590" s="198"/>
      <c r="AZ590" s="198"/>
      <c r="BA590" s="198"/>
      <c r="BB590" s="198"/>
      <c r="BC590" s="198"/>
      <c r="BD590" s="198"/>
      <c r="BE590" s="198"/>
      <c r="BF590" s="198"/>
      <c r="BG590" s="198"/>
      <c r="BH590" s="198"/>
      <c r="BI590" s="198"/>
      <c r="BJ590" s="198"/>
      <c r="BK590" s="198"/>
      <c r="BL590" s="198"/>
      <c r="BM590" s="198"/>
      <c r="BN590" s="198"/>
      <c r="BO590" s="198"/>
      <c r="BP590" s="198"/>
      <c r="BQ590" s="198"/>
      <c r="BR590" s="198"/>
      <c r="BS590" s="198"/>
      <c r="BT590" s="198"/>
      <c r="BU590" s="198"/>
    </row>
    <row r="591" spans="1:73" ht="15.75" customHeight="1" x14ac:dyDescent="0.25">
      <c r="A591" s="234"/>
      <c r="B591" s="235"/>
      <c r="C591" s="235"/>
      <c r="D591" s="235"/>
      <c r="E591" s="235"/>
      <c r="F591" s="235"/>
      <c r="G591" s="235"/>
      <c r="H591" s="235"/>
      <c r="I591" s="235"/>
      <c r="J591" s="235"/>
      <c r="K591" s="235"/>
      <c r="L591" s="236"/>
      <c r="M591" s="235"/>
      <c r="N591" s="235"/>
      <c r="O591" s="235"/>
      <c r="P591" s="235"/>
      <c r="Q591" s="235"/>
      <c r="R591" s="235"/>
      <c r="S591" s="235"/>
      <c r="T591" s="235"/>
      <c r="U591" s="235"/>
      <c r="V591" s="236"/>
      <c r="W591" s="235"/>
      <c r="X591" s="235"/>
      <c r="Y591" s="235"/>
      <c r="Z591" s="235"/>
      <c r="AA591" s="235"/>
      <c r="AB591" s="235"/>
      <c r="AC591" s="235"/>
      <c r="AD591" s="235"/>
      <c r="AE591" s="235"/>
      <c r="AF591" s="235"/>
      <c r="AG591" s="235"/>
      <c r="AH591" s="235"/>
      <c r="AI591" s="235"/>
      <c r="AJ591" s="235"/>
      <c r="AK591" s="235"/>
      <c r="AL591" s="235"/>
      <c r="AM591" s="235"/>
      <c r="AN591" s="235"/>
      <c r="AO591" s="205"/>
      <c r="AP591" s="198"/>
      <c r="AQ591" s="233"/>
      <c r="AR591" s="244"/>
      <c r="AS591" s="198"/>
      <c r="AT591" s="198"/>
      <c r="AU591" s="198"/>
      <c r="AV591" s="198"/>
      <c r="AW591" s="198"/>
      <c r="AX591" s="198"/>
      <c r="AY591" s="198"/>
      <c r="AZ591" s="198"/>
      <c r="BA591" s="198"/>
      <c r="BB591" s="198"/>
      <c r="BC591" s="198"/>
      <c r="BD591" s="198"/>
      <c r="BE591" s="198"/>
      <c r="BF591" s="198"/>
      <c r="BG591" s="198"/>
      <c r="BH591" s="198"/>
      <c r="BI591" s="198"/>
      <c r="BJ591" s="198"/>
      <c r="BK591" s="198"/>
      <c r="BL591" s="198"/>
      <c r="BM591" s="198"/>
      <c r="BN591" s="198"/>
      <c r="BO591" s="198"/>
      <c r="BP591" s="198"/>
      <c r="BQ591" s="198"/>
      <c r="BR591" s="198"/>
      <c r="BS591" s="198"/>
      <c r="BT591" s="198"/>
      <c r="BU591" s="198"/>
    </row>
    <row r="592" spans="1:73" ht="15.75" customHeight="1" x14ac:dyDescent="0.25">
      <c r="A592" s="234"/>
      <c r="B592" s="235"/>
      <c r="C592" s="235"/>
      <c r="D592" s="235"/>
      <c r="E592" s="235"/>
      <c r="F592" s="235"/>
      <c r="G592" s="235"/>
      <c r="H592" s="235"/>
      <c r="I592" s="235"/>
      <c r="J592" s="235"/>
      <c r="K592" s="235"/>
      <c r="L592" s="236"/>
      <c r="M592" s="235"/>
      <c r="N592" s="235"/>
      <c r="O592" s="235"/>
      <c r="P592" s="235"/>
      <c r="Q592" s="235"/>
      <c r="R592" s="235"/>
      <c r="S592" s="235"/>
      <c r="T592" s="235"/>
      <c r="U592" s="235"/>
      <c r="V592" s="236"/>
      <c r="W592" s="235"/>
      <c r="X592" s="235"/>
      <c r="Y592" s="235"/>
      <c r="Z592" s="235"/>
      <c r="AA592" s="235"/>
      <c r="AB592" s="235"/>
      <c r="AC592" s="235"/>
      <c r="AD592" s="235"/>
      <c r="AE592" s="235"/>
      <c r="AF592" s="235"/>
      <c r="AG592" s="235"/>
      <c r="AH592" s="235"/>
      <c r="AI592" s="235"/>
      <c r="AJ592" s="235"/>
      <c r="AK592" s="235"/>
      <c r="AL592" s="235"/>
      <c r="AM592" s="235"/>
      <c r="AN592" s="235"/>
      <c r="AO592" s="205"/>
      <c r="AP592" s="198"/>
      <c r="AQ592" s="233"/>
      <c r="AR592" s="244"/>
      <c r="AS592" s="198"/>
      <c r="AT592" s="198"/>
      <c r="AU592" s="198"/>
      <c r="AV592" s="198"/>
      <c r="AW592" s="198"/>
      <c r="AX592" s="198"/>
      <c r="AY592" s="198"/>
      <c r="AZ592" s="198"/>
      <c r="BA592" s="198"/>
      <c r="BB592" s="198"/>
      <c r="BC592" s="198"/>
      <c r="BD592" s="198"/>
      <c r="BE592" s="198"/>
      <c r="BF592" s="198"/>
      <c r="BG592" s="198"/>
      <c r="BH592" s="198"/>
      <c r="BI592" s="198"/>
      <c r="BJ592" s="198"/>
      <c r="BK592" s="198"/>
      <c r="BL592" s="198"/>
      <c r="BM592" s="198"/>
      <c r="BN592" s="198"/>
      <c r="BO592" s="198"/>
      <c r="BP592" s="198"/>
      <c r="BQ592" s="198"/>
      <c r="BR592" s="198"/>
      <c r="BS592" s="198"/>
      <c r="BT592" s="198"/>
      <c r="BU592" s="198"/>
    </row>
    <row r="593" spans="1:73" ht="15.75" customHeight="1" x14ac:dyDescent="0.25">
      <c r="A593" s="234"/>
      <c r="B593" s="235"/>
      <c r="C593" s="235"/>
      <c r="D593" s="235"/>
      <c r="E593" s="235"/>
      <c r="F593" s="235"/>
      <c r="G593" s="235"/>
      <c r="H593" s="235"/>
      <c r="I593" s="235"/>
      <c r="J593" s="235"/>
      <c r="K593" s="235"/>
      <c r="L593" s="236"/>
      <c r="M593" s="235"/>
      <c r="N593" s="235"/>
      <c r="O593" s="235"/>
      <c r="P593" s="235"/>
      <c r="Q593" s="235"/>
      <c r="R593" s="235"/>
      <c r="S593" s="235"/>
      <c r="T593" s="235"/>
      <c r="U593" s="235"/>
      <c r="V593" s="236"/>
      <c r="W593" s="235"/>
      <c r="X593" s="235"/>
      <c r="Y593" s="235"/>
      <c r="Z593" s="235"/>
      <c r="AA593" s="235"/>
      <c r="AB593" s="235"/>
      <c r="AC593" s="235"/>
      <c r="AD593" s="235"/>
      <c r="AE593" s="235"/>
      <c r="AF593" s="235"/>
      <c r="AG593" s="235"/>
      <c r="AH593" s="235"/>
      <c r="AI593" s="235"/>
      <c r="AJ593" s="235"/>
      <c r="AK593" s="235"/>
      <c r="AL593" s="235"/>
      <c r="AM593" s="235"/>
      <c r="AN593" s="235"/>
      <c r="AO593" s="205"/>
      <c r="AP593" s="198"/>
      <c r="AQ593" s="233"/>
      <c r="AR593" s="244"/>
      <c r="AS593" s="198"/>
      <c r="AT593" s="198"/>
      <c r="AU593" s="198"/>
      <c r="AV593" s="198"/>
      <c r="AW593" s="198"/>
      <c r="AX593" s="198"/>
      <c r="AY593" s="198"/>
      <c r="AZ593" s="198"/>
      <c r="BA593" s="198"/>
      <c r="BB593" s="198"/>
      <c r="BC593" s="198"/>
      <c r="BD593" s="198"/>
      <c r="BE593" s="198"/>
      <c r="BF593" s="198"/>
      <c r="BG593" s="198"/>
      <c r="BH593" s="198"/>
      <c r="BI593" s="198"/>
      <c r="BJ593" s="198"/>
      <c r="BK593" s="198"/>
      <c r="BL593" s="198"/>
      <c r="BM593" s="198"/>
      <c r="BN593" s="198"/>
      <c r="BO593" s="198"/>
      <c r="BP593" s="198"/>
      <c r="BQ593" s="198"/>
      <c r="BR593" s="198"/>
      <c r="BS593" s="198"/>
      <c r="BT593" s="198"/>
      <c r="BU593" s="198"/>
    </row>
    <row r="594" spans="1:73" ht="15.75" customHeight="1" x14ac:dyDescent="0.25">
      <c r="A594" s="234"/>
      <c r="B594" s="235"/>
      <c r="C594" s="235"/>
      <c r="D594" s="235"/>
      <c r="E594" s="235"/>
      <c r="F594" s="235"/>
      <c r="G594" s="235"/>
      <c r="H594" s="235"/>
      <c r="I594" s="235"/>
      <c r="J594" s="235"/>
      <c r="K594" s="235"/>
      <c r="L594" s="236"/>
      <c r="M594" s="235"/>
      <c r="N594" s="235"/>
      <c r="O594" s="235"/>
      <c r="P594" s="235"/>
      <c r="Q594" s="235"/>
      <c r="R594" s="235"/>
      <c r="S594" s="235"/>
      <c r="T594" s="235"/>
      <c r="U594" s="235"/>
      <c r="V594" s="236"/>
      <c r="W594" s="235"/>
      <c r="X594" s="235"/>
      <c r="Y594" s="235"/>
      <c r="Z594" s="235"/>
      <c r="AA594" s="235"/>
      <c r="AB594" s="235"/>
      <c r="AC594" s="235"/>
      <c r="AD594" s="235"/>
      <c r="AE594" s="235"/>
      <c r="AF594" s="235"/>
      <c r="AG594" s="235"/>
      <c r="AH594" s="235"/>
      <c r="AI594" s="235"/>
      <c r="AJ594" s="235"/>
      <c r="AK594" s="235"/>
      <c r="AL594" s="235"/>
      <c r="AM594" s="235"/>
      <c r="AN594" s="235"/>
      <c r="AO594" s="205"/>
      <c r="AP594" s="198"/>
      <c r="AQ594" s="233"/>
      <c r="AR594" s="244"/>
      <c r="AS594" s="198"/>
      <c r="AT594" s="198"/>
      <c r="AU594" s="198"/>
      <c r="AV594" s="198"/>
      <c r="AW594" s="198"/>
      <c r="AX594" s="198"/>
      <c r="AY594" s="198"/>
      <c r="AZ594" s="198"/>
      <c r="BA594" s="198"/>
      <c r="BB594" s="198"/>
      <c r="BC594" s="198"/>
      <c r="BD594" s="198"/>
      <c r="BE594" s="198"/>
      <c r="BF594" s="198"/>
      <c r="BG594" s="198"/>
      <c r="BH594" s="198"/>
      <c r="BI594" s="198"/>
      <c r="BJ594" s="198"/>
      <c r="BK594" s="198"/>
      <c r="BL594" s="198"/>
      <c r="BM594" s="198"/>
      <c r="BN594" s="198"/>
      <c r="BO594" s="198"/>
      <c r="BP594" s="198"/>
      <c r="BQ594" s="198"/>
      <c r="BR594" s="198"/>
      <c r="BS594" s="198"/>
      <c r="BT594" s="198"/>
      <c r="BU594" s="198"/>
    </row>
    <row r="595" spans="1:73" ht="15.75" customHeight="1" x14ac:dyDescent="0.25">
      <c r="A595" s="234"/>
      <c r="B595" s="235"/>
      <c r="C595" s="235"/>
      <c r="D595" s="235"/>
      <c r="E595" s="235"/>
      <c r="F595" s="235"/>
      <c r="G595" s="235"/>
      <c r="H595" s="235"/>
      <c r="I595" s="235"/>
      <c r="J595" s="235"/>
      <c r="K595" s="235"/>
      <c r="L595" s="236"/>
      <c r="M595" s="235"/>
      <c r="N595" s="235"/>
      <c r="O595" s="235"/>
      <c r="P595" s="235"/>
      <c r="Q595" s="235"/>
      <c r="R595" s="235"/>
      <c r="S595" s="235"/>
      <c r="T595" s="235"/>
      <c r="U595" s="235"/>
      <c r="V595" s="236"/>
      <c r="W595" s="235"/>
      <c r="X595" s="235"/>
      <c r="Y595" s="235"/>
      <c r="Z595" s="235"/>
      <c r="AA595" s="235"/>
      <c r="AB595" s="235"/>
      <c r="AC595" s="235"/>
      <c r="AD595" s="235"/>
      <c r="AE595" s="235"/>
      <c r="AF595" s="235"/>
      <c r="AG595" s="235"/>
      <c r="AH595" s="235"/>
      <c r="AI595" s="235"/>
      <c r="AJ595" s="235"/>
      <c r="AK595" s="235"/>
      <c r="AL595" s="235"/>
      <c r="AM595" s="235"/>
      <c r="AN595" s="235"/>
      <c r="AO595" s="205"/>
      <c r="AP595" s="198"/>
      <c r="AQ595" s="233"/>
      <c r="AR595" s="244"/>
      <c r="AS595" s="198"/>
      <c r="AT595" s="198"/>
      <c r="AU595" s="198"/>
      <c r="AV595" s="198"/>
      <c r="AW595" s="198"/>
      <c r="AX595" s="198"/>
      <c r="AY595" s="198"/>
      <c r="AZ595" s="198"/>
      <c r="BA595" s="198"/>
      <c r="BB595" s="198"/>
      <c r="BC595" s="198"/>
      <c r="BD595" s="198"/>
      <c r="BE595" s="198"/>
      <c r="BF595" s="198"/>
      <c r="BG595" s="198"/>
      <c r="BH595" s="198"/>
      <c r="BI595" s="198"/>
      <c r="BJ595" s="198"/>
      <c r="BK595" s="198"/>
      <c r="BL595" s="198"/>
      <c r="BM595" s="198"/>
      <c r="BN595" s="198"/>
      <c r="BO595" s="198"/>
      <c r="BP595" s="198"/>
      <c r="BQ595" s="198"/>
      <c r="BR595" s="198"/>
      <c r="BS595" s="198"/>
      <c r="BT595" s="198"/>
      <c r="BU595" s="198"/>
    </row>
    <row r="596" spans="1:73" ht="15.75" customHeight="1" x14ac:dyDescent="0.25">
      <c r="A596" s="234"/>
      <c r="B596" s="235"/>
      <c r="C596" s="235"/>
      <c r="D596" s="235"/>
      <c r="E596" s="235"/>
      <c r="F596" s="235"/>
      <c r="G596" s="235"/>
      <c r="H596" s="235"/>
      <c r="I596" s="235"/>
      <c r="J596" s="235"/>
      <c r="K596" s="235"/>
      <c r="L596" s="236"/>
      <c r="M596" s="235"/>
      <c r="N596" s="235"/>
      <c r="O596" s="235"/>
      <c r="P596" s="235"/>
      <c r="Q596" s="235"/>
      <c r="R596" s="235"/>
      <c r="S596" s="235"/>
      <c r="T596" s="235"/>
      <c r="U596" s="235"/>
      <c r="V596" s="236"/>
      <c r="W596" s="235"/>
      <c r="X596" s="235"/>
      <c r="Y596" s="235"/>
      <c r="Z596" s="235"/>
      <c r="AA596" s="235"/>
      <c r="AB596" s="235"/>
      <c r="AC596" s="235"/>
      <c r="AD596" s="235"/>
      <c r="AE596" s="235"/>
      <c r="AF596" s="235"/>
      <c r="AG596" s="235"/>
      <c r="AH596" s="235"/>
      <c r="AI596" s="235"/>
      <c r="AJ596" s="235"/>
      <c r="AK596" s="235"/>
      <c r="AL596" s="235"/>
      <c r="AM596" s="235"/>
      <c r="AN596" s="235"/>
      <c r="AO596" s="205"/>
      <c r="AP596" s="198"/>
      <c r="AQ596" s="233"/>
      <c r="AR596" s="244"/>
      <c r="AS596" s="198"/>
      <c r="AT596" s="198"/>
      <c r="AU596" s="198"/>
      <c r="AV596" s="198"/>
      <c r="AW596" s="198"/>
      <c r="AX596" s="198"/>
      <c r="AY596" s="198"/>
      <c r="AZ596" s="198"/>
      <c r="BA596" s="198"/>
      <c r="BB596" s="198"/>
      <c r="BC596" s="198"/>
      <c r="BD596" s="198"/>
      <c r="BE596" s="198"/>
      <c r="BF596" s="198"/>
      <c r="BG596" s="198"/>
      <c r="BH596" s="198"/>
      <c r="BI596" s="198"/>
      <c r="BJ596" s="198"/>
      <c r="BK596" s="198"/>
      <c r="BL596" s="198"/>
      <c r="BM596" s="198"/>
      <c r="BN596" s="198"/>
      <c r="BO596" s="198"/>
      <c r="BP596" s="198"/>
      <c r="BQ596" s="198"/>
      <c r="BR596" s="198"/>
      <c r="BS596" s="198"/>
      <c r="BT596" s="198"/>
      <c r="BU596" s="198"/>
    </row>
    <row r="597" spans="1:73" ht="15.75" customHeight="1" x14ac:dyDescent="0.25">
      <c r="A597" s="234"/>
      <c r="B597" s="235"/>
      <c r="C597" s="235"/>
      <c r="D597" s="235"/>
      <c r="E597" s="235"/>
      <c r="F597" s="235"/>
      <c r="G597" s="235"/>
      <c r="H597" s="235"/>
      <c r="I597" s="235"/>
      <c r="J597" s="235"/>
      <c r="K597" s="235"/>
      <c r="L597" s="236"/>
      <c r="M597" s="235"/>
      <c r="N597" s="235"/>
      <c r="O597" s="235"/>
      <c r="P597" s="235"/>
      <c r="Q597" s="235"/>
      <c r="R597" s="235"/>
      <c r="S597" s="235"/>
      <c r="T597" s="235"/>
      <c r="U597" s="235"/>
      <c r="V597" s="236"/>
      <c r="W597" s="235"/>
      <c r="X597" s="235"/>
      <c r="Y597" s="235"/>
      <c r="Z597" s="235"/>
      <c r="AA597" s="235"/>
      <c r="AB597" s="235"/>
      <c r="AC597" s="235"/>
      <c r="AD597" s="235"/>
      <c r="AE597" s="235"/>
      <c r="AF597" s="235"/>
      <c r="AG597" s="235"/>
      <c r="AH597" s="235"/>
      <c r="AI597" s="235"/>
      <c r="AJ597" s="235"/>
      <c r="AK597" s="235"/>
      <c r="AL597" s="235"/>
      <c r="AM597" s="235"/>
      <c r="AN597" s="235"/>
      <c r="AO597" s="205"/>
      <c r="AP597" s="198"/>
      <c r="AQ597" s="233"/>
      <c r="AR597" s="244"/>
      <c r="AS597" s="198"/>
      <c r="AT597" s="198"/>
      <c r="AU597" s="198"/>
      <c r="AV597" s="198"/>
      <c r="AW597" s="198"/>
      <c r="AX597" s="198"/>
      <c r="AY597" s="198"/>
      <c r="AZ597" s="198"/>
      <c r="BA597" s="198"/>
      <c r="BB597" s="198"/>
      <c r="BC597" s="198"/>
      <c r="BD597" s="198"/>
      <c r="BE597" s="198"/>
      <c r="BF597" s="198"/>
      <c r="BG597" s="198"/>
      <c r="BH597" s="198"/>
      <c r="BI597" s="198"/>
      <c r="BJ597" s="198"/>
      <c r="BK597" s="198"/>
      <c r="BL597" s="198"/>
      <c r="BM597" s="198"/>
      <c r="BN597" s="198"/>
      <c r="BO597" s="198"/>
      <c r="BP597" s="198"/>
      <c r="BQ597" s="198"/>
      <c r="BR597" s="198"/>
      <c r="BS597" s="198"/>
      <c r="BT597" s="198"/>
      <c r="BU597" s="198"/>
    </row>
    <row r="598" spans="1:73" ht="15.75" customHeight="1" x14ac:dyDescent="0.25">
      <c r="A598" s="234"/>
      <c r="B598" s="235"/>
      <c r="C598" s="235"/>
      <c r="D598" s="235"/>
      <c r="E598" s="235"/>
      <c r="F598" s="235"/>
      <c r="G598" s="235"/>
      <c r="H598" s="235"/>
      <c r="I598" s="235"/>
      <c r="J598" s="235"/>
      <c r="K598" s="235"/>
      <c r="L598" s="236"/>
      <c r="M598" s="235"/>
      <c r="N598" s="235"/>
      <c r="O598" s="235"/>
      <c r="P598" s="235"/>
      <c r="Q598" s="235"/>
      <c r="R598" s="235"/>
      <c r="S598" s="235"/>
      <c r="T598" s="235"/>
      <c r="U598" s="235"/>
      <c r="V598" s="236"/>
      <c r="W598" s="235"/>
      <c r="X598" s="235"/>
      <c r="Y598" s="235"/>
      <c r="Z598" s="235"/>
      <c r="AA598" s="235"/>
      <c r="AB598" s="235"/>
      <c r="AC598" s="235"/>
      <c r="AD598" s="235"/>
      <c r="AE598" s="235"/>
      <c r="AF598" s="235"/>
      <c r="AG598" s="235"/>
      <c r="AH598" s="235"/>
      <c r="AI598" s="235"/>
      <c r="AJ598" s="235"/>
      <c r="AK598" s="235"/>
      <c r="AL598" s="235"/>
      <c r="AM598" s="235"/>
      <c r="AN598" s="235"/>
      <c r="AO598" s="205"/>
      <c r="AP598" s="198"/>
      <c r="AQ598" s="233"/>
      <c r="AR598" s="244"/>
      <c r="AS598" s="198"/>
      <c r="AT598" s="198"/>
      <c r="AU598" s="198"/>
      <c r="AV598" s="198"/>
      <c r="AW598" s="198"/>
      <c r="AX598" s="198"/>
      <c r="AY598" s="198"/>
      <c r="AZ598" s="198"/>
      <c r="BA598" s="198"/>
      <c r="BB598" s="198"/>
      <c r="BC598" s="198"/>
      <c r="BD598" s="198"/>
      <c r="BE598" s="198"/>
      <c r="BF598" s="198"/>
      <c r="BG598" s="198"/>
      <c r="BH598" s="198"/>
      <c r="BI598" s="198"/>
      <c r="BJ598" s="198"/>
      <c r="BK598" s="198"/>
      <c r="BL598" s="198"/>
      <c r="BM598" s="198"/>
      <c r="BN598" s="198"/>
      <c r="BO598" s="198"/>
      <c r="BP598" s="198"/>
      <c r="BQ598" s="198"/>
      <c r="BR598" s="198"/>
      <c r="BS598" s="198"/>
      <c r="BT598" s="198"/>
      <c r="BU598" s="198"/>
    </row>
    <row r="599" spans="1:73" ht="15.75" customHeight="1" x14ac:dyDescent="0.25">
      <c r="A599" s="234"/>
      <c r="B599" s="235"/>
      <c r="C599" s="235"/>
      <c r="D599" s="235"/>
      <c r="E599" s="235"/>
      <c r="F599" s="235"/>
      <c r="G599" s="235"/>
      <c r="H599" s="235"/>
      <c r="I599" s="235"/>
      <c r="J599" s="235"/>
      <c r="K599" s="235"/>
      <c r="L599" s="236"/>
      <c r="M599" s="235"/>
      <c r="N599" s="235"/>
      <c r="O599" s="235"/>
      <c r="P599" s="235"/>
      <c r="Q599" s="235"/>
      <c r="R599" s="235"/>
      <c r="S599" s="235"/>
      <c r="T599" s="235"/>
      <c r="U599" s="235"/>
      <c r="V599" s="236"/>
      <c r="W599" s="235"/>
      <c r="X599" s="235"/>
      <c r="Y599" s="235"/>
      <c r="Z599" s="235"/>
      <c r="AA599" s="235"/>
      <c r="AB599" s="235"/>
      <c r="AC599" s="235"/>
      <c r="AD599" s="235"/>
      <c r="AE599" s="235"/>
      <c r="AF599" s="235"/>
      <c r="AG599" s="235"/>
      <c r="AH599" s="235"/>
      <c r="AI599" s="235"/>
      <c r="AJ599" s="235"/>
      <c r="AK599" s="235"/>
      <c r="AL599" s="235"/>
      <c r="AM599" s="235"/>
      <c r="AN599" s="235"/>
      <c r="AO599" s="205"/>
      <c r="AP599" s="198"/>
      <c r="AQ599" s="233"/>
      <c r="AR599" s="244"/>
      <c r="AS599" s="198"/>
      <c r="AT599" s="198"/>
      <c r="AU599" s="198"/>
      <c r="AV599" s="198"/>
      <c r="AW599" s="198"/>
      <c r="AX599" s="198"/>
      <c r="AY599" s="198"/>
      <c r="AZ599" s="198"/>
      <c r="BA599" s="198"/>
      <c r="BB599" s="198"/>
      <c r="BC599" s="198"/>
      <c r="BD599" s="198"/>
      <c r="BE599" s="198"/>
      <c r="BF599" s="198"/>
      <c r="BG599" s="198"/>
      <c r="BH599" s="198"/>
      <c r="BI599" s="198"/>
      <c r="BJ599" s="198"/>
      <c r="BK599" s="198"/>
      <c r="BL599" s="198"/>
      <c r="BM599" s="198"/>
      <c r="BN599" s="198"/>
      <c r="BO599" s="198"/>
      <c r="BP599" s="198"/>
      <c r="BQ599" s="198"/>
      <c r="BR599" s="198"/>
      <c r="BS599" s="198"/>
      <c r="BT599" s="198"/>
      <c r="BU599" s="198"/>
    </row>
    <row r="600" spans="1:73" ht="15.75" customHeight="1" x14ac:dyDescent="0.25">
      <c r="A600" s="234"/>
      <c r="B600" s="235"/>
      <c r="C600" s="235"/>
      <c r="D600" s="235"/>
      <c r="E600" s="235"/>
      <c r="F600" s="235"/>
      <c r="G600" s="235"/>
      <c r="H600" s="235"/>
      <c r="I600" s="235"/>
      <c r="J600" s="235"/>
      <c r="K600" s="235"/>
      <c r="L600" s="236"/>
      <c r="M600" s="235"/>
      <c r="N600" s="235"/>
      <c r="O600" s="235"/>
      <c r="P600" s="235"/>
      <c r="Q600" s="235"/>
      <c r="R600" s="235"/>
      <c r="S600" s="235"/>
      <c r="T600" s="235"/>
      <c r="U600" s="235"/>
      <c r="V600" s="236"/>
      <c r="W600" s="235"/>
      <c r="X600" s="235"/>
      <c r="Y600" s="235"/>
      <c r="Z600" s="235"/>
      <c r="AA600" s="235"/>
      <c r="AB600" s="235"/>
      <c r="AC600" s="235"/>
      <c r="AD600" s="235"/>
      <c r="AE600" s="235"/>
      <c r="AF600" s="235"/>
      <c r="AG600" s="235"/>
      <c r="AH600" s="235"/>
      <c r="AI600" s="235"/>
      <c r="AJ600" s="235"/>
      <c r="AK600" s="235"/>
      <c r="AL600" s="235"/>
      <c r="AM600" s="235"/>
      <c r="AN600" s="235"/>
      <c r="AO600" s="205"/>
      <c r="AP600" s="198"/>
      <c r="AQ600" s="233"/>
      <c r="AR600" s="244"/>
      <c r="AS600" s="198"/>
      <c r="AT600" s="198"/>
      <c r="AU600" s="198"/>
      <c r="AV600" s="198"/>
      <c r="AW600" s="198"/>
      <c r="AX600" s="198"/>
      <c r="AY600" s="198"/>
      <c r="AZ600" s="198"/>
      <c r="BA600" s="198"/>
      <c r="BB600" s="198"/>
      <c r="BC600" s="198"/>
      <c r="BD600" s="198"/>
      <c r="BE600" s="198"/>
      <c r="BF600" s="198"/>
      <c r="BG600" s="198"/>
      <c r="BH600" s="198"/>
      <c r="BI600" s="198"/>
      <c r="BJ600" s="198"/>
      <c r="BK600" s="198"/>
      <c r="BL600" s="198"/>
      <c r="BM600" s="198"/>
      <c r="BN600" s="198"/>
      <c r="BO600" s="198"/>
      <c r="BP600" s="198"/>
      <c r="BQ600" s="198"/>
      <c r="BR600" s="198"/>
      <c r="BS600" s="198"/>
      <c r="BT600" s="198"/>
      <c r="BU600" s="198"/>
    </row>
    <row r="601" spans="1:73" ht="15.75" customHeight="1" x14ac:dyDescent="0.25">
      <c r="A601" s="234"/>
      <c r="B601" s="235"/>
      <c r="C601" s="235"/>
      <c r="D601" s="235"/>
      <c r="E601" s="235"/>
      <c r="F601" s="235"/>
      <c r="G601" s="235"/>
      <c r="H601" s="235"/>
      <c r="I601" s="235"/>
      <c r="J601" s="235"/>
      <c r="K601" s="235"/>
      <c r="L601" s="236"/>
      <c r="M601" s="235"/>
      <c r="N601" s="235"/>
      <c r="O601" s="235"/>
      <c r="P601" s="235"/>
      <c r="Q601" s="235"/>
      <c r="R601" s="235"/>
      <c r="S601" s="235"/>
      <c r="T601" s="235"/>
      <c r="U601" s="235"/>
      <c r="V601" s="236"/>
      <c r="W601" s="235"/>
      <c r="X601" s="235"/>
      <c r="Y601" s="235"/>
      <c r="Z601" s="235"/>
      <c r="AA601" s="235"/>
      <c r="AB601" s="235"/>
      <c r="AC601" s="235"/>
      <c r="AD601" s="235"/>
      <c r="AE601" s="235"/>
      <c r="AF601" s="235"/>
      <c r="AG601" s="235"/>
      <c r="AH601" s="235"/>
      <c r="AI601" s="235"/>
      <c r="AJ601" s="235"/>
      <c r="AK601" s="235"/>
      <c r="AL601" s="235"/>
      <c r="AM601" s="235"/>
      <c r="AN601" s="235"/>
      <c r="AO601" s="205"/>
      <c r="AP601" s="198"/>
      <c r="AQ601" s="233"/>
      <c r="AR601" s="244"/>
      <c r="AS601" s="198"/>
      <c r="AT601" s="198"/>
      <c r="AU601" s="198"/>
      <c r="AV601" s="198"/>
      <c r="AW601" s="198"/>
      <c r="AX601" s="198"/>
      <c r="AY601" s="198"/>
      <c r="AZ601" s="198"/>
      <c r="BA601" s="198"/>
      <c r="BB601" s="198"/>
      <c r="BC601" s="198"/>
      <c r="BD601" s="198"/>
      <c r="BE601" s="198"/>
      <c r="BF601" s="198"/>
      <c r="BG601" s="198"/>
      <c r="BH601" s="198"/>
      <c r="BI601" s="198"/>
      <c r="BJ601" s="198"/>
      <c r="BK601" s="198"/>
      <c r="BL601" s="198"/>
      <c r="BM601" s="198"/>
      <c r="BN601" s="198"/>
      <c r="BO601" s="198"/>
      <c r="BP601" s="198"/>
      <c r="BQ601" s="198"/>
      <c r="BR601" s="198"/>
      <c r="BS601" s="198"/>
      <c r="BT601" s="198"/>
      <c r="BU601" s="198"/>
    </row>
    <row r="602" spans="1:73" ht="15.75" customHeight="1" x14ac:dyDescent="0.25">
      <c r="A602" s="234"/>
      <c r="B602" s="235"/>
      <c r="C602" s="235"/>
      <c r="D602" s="235"/>
      <c r="E602" s="235"/>
      <c r="F602" s="235"/>
      <c r="G602" s="235"/>
      <c r="H602" s="235"/>
      <c r="I602" s="235"/>
      <c r="J602" s="235"/>
      <c r="K602" s="235"/>
      <c r="L602" s="236"/>
      <c r="M602" s="235"/>
      <c r="N602" s="235"/>
      <c r="O602" s="235"/>
      <c r="P602" s="235"/>
      <c r="Q602" s="235"/>
      <c r="R602" s="235"/>
      <c r="S602" s="235"/>
      <c r="T602" s="235"/>
      <c r="U602" s="235"/>
      <c r="V602" s="236"/>
      <c r="W602" s="235"/>
      <c r="X602" s="235"/>
      <c r="Y602" s="235"/>
      <c r="Z602" s="235"/>
      <c r="AA602" s="235"/>
      <c r="AB602" s="235"/>
      <c r="AC602" s="235"/>
      <c r="AD602" s="235"/>
      <c r="AE602" s="235"/>
      <c r="AF602" s="235"/>
      <c r="AG602" s="235"/>
      <c r="AH602" s="235"/>
      <c r="AI602" s="235"/>
      <c r="AJ602" s="235"/>
      <c r="AK602" s="235"/>
      <c r="AL602" s="235"/>
      <c r="AM602" s="235"/>
      <c r="AN602" s="235"/>
      <c r="AO602" s="205"/>
      <c r="AP602" s="198"/>
      <c r="AQ602" s="233"/>
      <c r="AR602" s="244"/>
      <c r="AS602" s="198"/>
      <c r="AT602" s="198"/>
      <c r="AU602" s="198"/>
      <c r="AV602" s="198"/>
      <c r="AW602" s="198"/>
      <c r="AX602" s="198"/>
      <c r="AY602" s="198"/>
      <c r="AZ602" s="198"/>
      <c r="BA602" s="198"/>
      <c r="BB602" s="198"/>
      <c r="BC602" s="198"/>
      <c r="BD602" s="198"/>
      <c r="BE602" s="198"/>
      <c r="BF602" s="198"/>
      <c r="BG602" s="198"/>
      <c r="BH602" s="198"/>
      <c r="BI602" s="198"/>
      <c r="BJ602" s="198"/>
      <c r="BK602" s="198"/>
      <c r="BL602" s="198"/>
      <c r="BM602" s="198"/>
      <c r="BN602" s="198"/>
      <c r="BO602" s="198"/>
      <c r="BP602" s="198"/>
      <c r="BQ602" s="198"/>
      <c r="BR602" s="198"/>
      <c r="BS602" s="198"/>
      <c r="BT602" s="198"/>
      <c r="BU602" s="198"/>
    </row>
    <row r="603" spans="1:73" ht="15.75" customHeight="1" x14ac:dyDescent="0.25">
      <c r="A603" s="234"/>
      <c r="B603" s="235"/>
      <c r="C603" s="235"/>
      <c r="D603" s="235"/>
      <c r="E603" s="235"/>
      <c r="F603" s="235"/>
      <c r="G603" s="235"/>
      <c r="H603" s="235"/>
      <c r="I603" s="235"/>
      <c r="J603" s="235"/>
      <c r="K603" s="235"/>
      <c r="L603" s="236"/>
      <c r="M603" s="235"/>
      <c r="N603" s="235"/>
      <c r="O603" s="235"/>
      <c r="P603" s="235"/>
      <c r="Q603" s="235"/>
      <c r="R603" s="235"/>
      <c r="S603" s="235"/>
      <c r="T603" s="235"/>
      <c r="U603" s="235"/>
      <c r="V603" s="236"/>
      <c r="W603" s="235"/>
      <c r="X603" s="235"/>
      <c r="Y603" s="235"/>
      <c r="Z603" s="235"/>
      <c r="AA603" s="235"/>
      <c r="AB603" s="235"/>
      <c r="AC603" s="235"/>
      <c r="AD603" s="235"/>
      <c r="AE603" s="235"/>
      <c r="AF603" s="235"/>
      <c r="AG603" s="235"/>
      <c r="AH603" s="235"/>
      <c r="AI603" s="235"/>
      <c r="AJ603" s="235"/>
      <c r="AK603" s="235"/>
      <c r="AL603" s="235"/>
      <c r="AM603" s="235"/>
      <c r="AN603" s="235"/>
      <c r="AO603" s="205"/>
      <c r="AP603" s="198"/>
      <c r="AQ603" s="233"/>
      <c r="AR603" s="244"/>
      <c r="AS603" s="198"/>
      <c r="AT603" s="198"/>
      <c r="AU603" s="198"/>
      <c r="AV603" s="198"/>
      <c r="AW603" s="198"/>
      <c r="AX603" s="198"/>
      <c r="AY603" s="198"/>
      <c r="AZ603" s="198"/>
      <c r="BA603" s="198"/>
      <c r="BB603" s="198"/>
      <c r="BC603" s="198"/>
      <c r="BD603" s="198"/>
      <c r="BE603" s="198"/>
      <c r="BF603" s="198"/>
      <c r="BG603" s="198"/>
      <c r="BH603" s="198"/>
      <c r="BI603" s="198"/>
      <c r="BJ603" s="198"/>
      <c r="BK603" s="198"/>
      <c r="BL603" s="198"/>
      <c r="BM603" s="198"/>
      <c r="BN603" s="198"/>
      <c r="BO603" s="198"/>
      <c r="BP603" s="198"/>
      <c r="BQ603" s="198"/>
      <c r="BR603" s="198"/>
      <c r="BS603" s="198"/>
      <c r="BT603" s="198"/>
      <c r="BU603" s="198"/>
    </row>
    <row r="604" spans="1:73" ht="15.75" customHeight="1" x14ac:dyDescent="0.25">
      <c r="A604" s="234"/>
      <c r="B604" s="235"/>
      <c r="C604" s="235"/>
      <c r="D604" s="235"/>
      <c r="E604" s="235"/>
      <c r="F604" s="235"/>
      <c r="G604" s="235"/>
      <c r="H604" s="235"/>
      <c r="I604" s="235"/>
      <c r="J604" s="235"/>
      <c r="K604" s="235"/>
      <c r="L604" s="236"/>
      <c r="M604" s="235"/>
      <c r="N604" s="235"/>
      <c r="O604" s="235"/>
      <c r="P604" s="235"/>
      <c r="Q604" s="235"/>
      <c r="R604" s="235"/>
      <c r="S604" s="235"/>
      <c r="T604" s="235"/>
      <c r="U604" s="235"/>
      <c r="V604" s="236"/>
      <c r="W604" s="235"/>
      <c r="X604" s="235"/>
      <c r="Y604" s="235"/>
      <c r="Z604" s="235"/>
      <c r="AA604" s="235"/>
      <c r="AB604" s="235"/>
      <c r="AC604" s="235"/>
      <c r="AD604" s="235"/>
      <c r="AE604" s="235"/>
      <c r="AF604" s="235"/>
      <c r="AG604" s="235"/>
      <c r="AH604" s="235"/>
      <c r="AI604" s="235"/>
      <c r="AJ604" s="235"/>
      <c r="AK604" s="235"/>
      <c r="AL604" s="235"/>
      <c r="AM604" s="235"/>
      <c r="AN604" s="235"/>
      <c r="AO604" s="205"/>
      <c r="AP604" s="198"/>
      <c r="AQ604" s="233"/>
      <c r="AR604" s="244"/>
      <c r="AS604" s="198"/>
      <c r="AT604" s="198"/>
      <c r="AU604" s="198"/>
      <c r="AV604" s="198"/>
      <c r="AW604" s="198"/>
      <c r="AX604" s="198"/>
      <c r="AY604" s="198"/>
      <c r="AZ604" s="198"/>
      <c r="BA604" s="198"/>
      <c r="BB604" s="198"/>
      <c r="BC604" s="198"/>
      <c r="BD604" s="198"/>
      <c r="BE604" s="198"/>
      <c r="BF604" s="198"/>
      <c r="BG604" s="198"/>
      <c r="BH604" s="198"/>
      <c r="BI604" s="198"/>
      <c r="BJ604" s="198"/>
      <c r="BK604" s="198"/>
      <c r="BL604" s="198"/>
      <c r="BM604" s="198"/>
      <c r="BN604" s="198"/>
      <c r="BO604" s="198"/>
      <c r="BP604" s="198"/>
      <c r="BQ604" s="198"/>
      <c r="BR604" s="198"/>
      <c r="BS604" s="198"/>
      <c r="BT604" s="198"/>
      <c r="BU604" s="198"/>
    </row>
    <row r="605" spans="1:73" ht="15.75" customHeight="1" x14ac:dyDescent="0.25">
      <c r="A605" s="234"/>
      <c r="B605" s="235"/>
      <c r="C605" s="235"/>
      <c r="D605" s="235"/>
      <c r="E605" s="235"/>
      <c r="F605" s="235"/>
      <c r="G605" s="235"/>
      <c r="H605" s="235"/>
      <c r="I605" s="235"/>
      <c r="J605" s="235"/>
      <c r="K605" s="235"/>
      <c r="L605" s="236"/>
      <c r="M605" s="235"/>
      <c r="N605" s="235"/>
      <c r="O605" s="235"/>
      <c r="P605" s="235"/>
      <c r="Q605" s="235"/>
      <c r="R605" s="235"/>
      <c r="S605" s="235"/>
      <c r="T605" s="235"/>
      <c r="U605" s="235"/>
      <c r="V605" s="236"/>
      <c r="W605" s="235"/>
      <c r="X605" s="235"/>
      <c r="Y605" s="235"/>
      <c r="Z605" s="235"/>
      <c r="AA605" s="235"/>
      <c r="AB605" s="235"/>
      <c r="AC605" s="235"/>
      <c r="AD605" s="235"/>
      <c r="AE605" s="235"/>
      <c r="AF605" s="235"/>
      <c r="AG605" s="235"/>
      <c r="AH605" s="235"/>
      <c r="AI605" s="235"/>
      <c r="AJ605" s="235"/>
      <c r="AK605" s="235"/>
      <c r="AL605" s="235"/>
      <c r="AM605" s="235"/>
      <c r="AN605" s="235"/>
      <c r="AO605" s="205"/>
      <c r="AP605" s="198"/>
      <c r="AQ605" s="233"/>
      <c r="AR605" s="244"/>
      <c r="AS605" s="198"/>
      <c r="AT605" s="198"/>
      <c r="AU605" s="198"/>
      <c r="AV605" s="198"/>
      <c r="AW605" s="198"/>
      <c r="AX605" s="198"/>
      <c r="AY605" s="198"/>
      <c r="AZ605" s="198"/>
      <c r="BA605" s="198"/>
      <c r="BB605" s="198"/>
      <c r="BC605" s="198"/>
      <c r="BD605" s="198"/>
      <c r="BE605" s="198"/>
      <c r="BF605" s="198"/>
      <c r="BG605" s="198"/>
      <c r="BH605" s="198"/>
      <c r="BI605" s="198"/>
      <c r="BJ605" s="198"/>
      <c r="BK605" s="198"/>
      <c r="BL605" s="198"/>
      <c r="BM605" s="198"/>
      <c r="BN605" s="198"/>
      <c r="BO605" s="198"/>
      <c r="BP605" s="198"/>
      <c r="BQ605" s="198"/>
      <c r="BR605" s="198"/>
      <c r="BS605" s="198"/>
      <c r="BT605" s="198"/>
      <c r="BU605" s="198"/>
    </row>
    <row r="606" spans="1:73" ht="15.75" customHeight="1" x14ac:dyDescent="0.25">
      <c r="A606" s="234"/>
      <c r="B606" s="235"/>
      <c r="C606" s="235"/>
      <c r="D606" s="235"/>
      <c r="E606" s="235"/>
      <c r="F606" s="235"/>
      <c r="G606" s="235"/>
      <c r="H606" s="235"/>
      <c r="I606" s="235"/>
      <c r="J606" s="235"/>
      <c r="K606" s="235"/>
      <c r="L606" s="236"/>
      <c r="M606" s="235"/>
      <c r="N606" s="235"/>
      <c r="O606" s="235"/>
      <c r="P606" s="235"/>
      <c r="Q606" s="235"/>
      <c r="R606" s="235"/>
      <c r="S606" s="235"/>
      <c r="T606" s="235"/>
      <c r="U606" s="235"/>
      <c r="V606" s="236"/>
      <c r="W606" s="235"/>
      <c r="X606" s="235"/>
      <c r="Y606" s="235"/>
      <c r="Z606" s="235"/>
      <c r="AA606" s="235"/>
      <c r="AB606" s="235"/>
      <c r="AC606" s="235"/>
      <c r="AD606" s="235"/>
      <c r="AE606" s="235"/>
      <c r="AF606" s="235"/>
      <c r="AG606" s="235"/>
      <c r="AH606" s="235"/>
      <c r="AI606" s="235"/>
      <c r="AJ606" s="235"/>
      <c r="AK606" s="235"/>
      <c r="AL606" s="235"/>
      <c r="AM606" s="235"/>
      <c r="AN606" s="235"/>
      <c r="AO606" s="205"/>
      <c r="AP606" s="198"/>
      <c r="AQ606" s="233"/>
      <c r="AR606" s="244"/>
      <c r="AS606" s="198"/>
      <c r="AT606" s="198"/>
      <c r="AU606" s="198"/>
      <c r="AV606" s="198"/>
      <c r="AW606" s="198"/>
      <c r="AX606" s="198"/>
      <c r="AY606" s="198"/>
      <c r="AZ606" s="198"/>
      <c r="BA606" s="198"/>
      <c r="BB606" s="198"/>
      <c r="BC606" s="198"/>
      <c r="BD606" s="198"/>
      <c r="BE606" s="198"/>
      <c r="BF606" s="198"/>
      <c r="BG606" s="198"/>
      <c r="BH606" s="198"/>
      <c r="BI606" s="198"/>
      <c r="BJ606" s="198"/>
      <c r="BK606" s="198"/>
      <c r="BL606" s="198"/>
      <c r="BM606" s="198"/>
      <c r="BN606" s="198"/>
      <c r="BO606" s="198"/>
      <c r="BP606" s="198"/>
      <c r="BQ606" s="198"/>
      <c r="BR606" s="198"/>
      <c r="BS606" s="198"/>
      <c r="BT606" s="198"/>
      <c r="BU606" s="198"/>
    </row>
    <row r="607" spans="1:73" ht="15.75" customHeight="1" x14ac:dyDescent="0.25">
      <c r="A607" s="234"/>
      <c r="B607" s="235"/>
      <c r="C607" s="235"/>
      <c r="D607" s="235"/>
      <c r="E607" s="235"/>
      <c r="F607" s="235"/>
      <c r="G607" s="235"/>
      <c r="H607" s="235"/>
      <c r="I607" s="235"/>
      <c r="J607" s="235"/>
      <c r="K607" s="235"/>
      <c r="L607" s="236"/>
      <c r="M607" s="235"/>
      <c r="N607" s="235"/>
      <c r="O607" s="235"/>
      <c r="P607" s="235"/>
      <c r="Q607" s="235"/>
      <c r="R607" s="235"/>
      <c r="S607" s="235"/>
      <c r="T607" s="235"/>
      <c r="U607" s="235"/>
      <c r="V607" s="236"/>
      <c r="W607" s="235"/>
      <c r="X607" s="235"/>
      <c r="Y607" s="235"/>
      <c r="Z607" s="235"/>
      <c r="AA607" s="235"/>
      <c r="AB607" s="235"/>
      <c r="AC607" s="235"/>
      <c r="AD607" s="235"/>
      <c r="AE607" s="235"/>
      <c r="AF607" s="235"/>
      <c r="AG607" s="235"/>
      <c r="AH607" s="235"/>
      <c r="AI607" s="235"/>
      <c r="AJ607" s="235"/>
      <c r="AK607" s="235"/>
      <c r="AL607" s="235"/>
      <c r="AM607" s="235"/>
      <c r="AN607" s="235"/>
      <c r="AO607" s="205"/>
      <c r="AP607" s="198"/>
      <c r="AQ607" s="233"/>
      <c r="AR607" s="244"/>
      <c r="AS607" s="198"/>
      <c r="AT607" s="198"/>
      <c r="AU607" s="198"/>
      <c r="AV607" s="198"/>
      <c r="AW607" s="198"/>
      <c r="AX607" s="198"/>
      <c r="AY607" s="198"/>
      <c r="AZ607" s="198"/>
      <c r="BA607" s="198"/>
      <c r="BB607" s="198"/>
      <c r="BC607" s="198"/>
      <c r="BD607" s="198"/>
      <c r="BE607" s="198"/>
      <c r="BF607" s="198"/>
      <c r="BG607" s="198"/>
      <c r="BH607" s="198"/>
      <c r="BI607" s="198"/>
      <c r="BJ607" s="198"/>
      <c r="BK607" s="198"/>
      <c r="BL607" s="198"/>
      <c r="BM607" s="198"/>
      <c r="BN607" s="198"/>
      <c r="BO607" s="198"/>
      <c r="BP607" s="198"/>
      <c r="BQ607" s="198"/>
      <c r="BR607" s="198"/>
      <c r="BS607" s="198"/>
      <c r="BT607" s="198"/>
      <c r="BU607" s="198"/>
    </row>
    <row r="608" spans="1:73" ht="15.75" customHeight="1" x14ac:dyDescent="0.25">
      <c r="A608" s="234"/>
      <c r="B608" s="235"/>
      <c r="C608" s="235"/>
      <c r="D608" s="235"/>
      <c r="E608" s="235"/>
      <c r="F608" s="235"/>
      <c r="G608" s="235"/>
      <c r="H608" s="235"/>
      <c r="I608" s="235"/>
      <c r="J608" s="235"/>
      <c r="K608" s="235"/>
      <c r="L608" s="236"/>
      <c r="M608" s="235"/>
      <c r="N608" s="235"/>
      <c r="O608" s="235"/>
      <c r="P608" s="235"/>
      <c r="Q608" s="235"/>
      <c r="R608" s="235"/>
      <c r="S608" s="235"/>
      <c r="T608" s="235"/>
      <c r="U608" s="235"/>
      <c r="V608" s="236"/>
      <c r="W608" s="235"/>
      <c r="X608" s="235"/>
      <c r="Y608" s="235"/>
      <c r="Z608" s="235"/>
      <c r="AA608" s="235"/>
      <c r="AB608" s="235"/>
      <c r="AC608" s="235"/>
      <c r="AD608" s="235"/>
      <c r="AE608" s="235"/>
      <c r="AF608" s="235"/>
      <c r="AG608" s="235"/>
      <c r="AH608" s="235"/>
      <c r="AI608" s="235"/>
      <c r="AJ608" s="235"/>
      <c r="AK608" s="235"/>
      <c r="AL608" s="235"/>
      <c r="AM608" s="235"/>
      <c r="AN608" s="235"/>
      <c r="AO608" s="205"/>
      <c r="AP608" s="198"/>
      <c r="AQ608" s="233"/>
      <c r="AR608" s="244"/>
      <c r="AS608" s="198"/>
      <c r="AT608" s="198"/>
      <c r="AU608" s="198"/>
      <c r="AV608" s="198"/>
      <c r="AW608" s="198"/>
      <c r="AX608" s="198"/>
      <c r="AY608" s="198"/>
      <c r="AZ608" s="198"/>
      <c r="BA608" s="198"/>
      <c r="BB608" s="198"/>
      <c r="BC608" s="198"/>
      <c r="BD608" s="198"/>
      <c r="BE608" s="198"/>
      <c r="BF608" s="198"/>
      <c r="BG608" s="198"/>
      <c r="BH608" s="198"/>
      <c r="BI608" s="198"/>
      <c r="BJ608" s="198"/>
      <c r="BK608" s="198"/>
      <c r="BL608" s="198"/>
      <c r="BM608" s="198"/>
      <c r="BN608" s="198"/>
      <c r="BO608" s="198"/>
      <c r="BP608" s="198"/>
      <c r="BQ608" s="198"/>
      <c r="BR608" s="198"/>
      <c r="BS608" s="198"/>
      <c r="BT608" s="198"/>
      <c r="BU608" s="198"/>
    </row>
    <row r="609" spans="1:73" ht="15.75" customHeight="1" x14ac:dyDescent="0.25">
      <c r="A609" s="234"/>
      <c r="B609" s="235"/>
      <c r="C609" s="235"/>
      <c r="D609" s="235"/>
      <c r="E609" s="235"/>
      <c r="F609" s="235"/>
      <c r="G609" s="235"/>
      <c r="H609" s="235"/>
      <c r="I609" s="235"/>
      <c r="J609" s="235"/>
      <c r="K609" s="235"/>
      <c r="L609" s="236"/>
      <c r="M609" s="235"/>
      <c r="N609" s="235"/>
      <c r="O609" s="235"/>
      <c r="P609" s="235"/>
      <c r="Q609" s="235"/>
      <c r="R609" s="235"/>
      <c r="S609" s="235"/>
      <c r="T609" s="235"/>
      <c r="U609" s="235"/>
      <c r="V609" s="236"/>
      <c r="W609" s="235"/>
      <c r="X609" s="235"/>
      <c r="Y609" s="235"/>
      <c r="Z609" s="235"/>
      <c r="AA609" s="235"/>
      <c r="AB609" s="235"/>
      <c r="AC609" s="235"/>
      <c r="AD609" s="235"/>
      <c r="AE609" s="235"/>
      <c r="AF609" s="235"/>
      <c r="AG609" s="235"/>
      <c r="AH609" s="235"/>
      <c r="AI609" s="235"/>
      <c r="AJ609" s="235"/>
      <c r="AK609" s="235"/>
      <c r="AL609" s="235"/>
      <c r="AM609" s="235"/>
      <c r="AN609" s="235"/>
      <c r="AO609" s="205"/>
      <c r="AP609" s="198"/>
      <c r="AQ609" s="233"/>
      <c r="AR609" s="244"/>
      <c r="AS609" s="198"/>
      <c r="AT609" s="198"/>
      <c r="AU609" s="198"/>
      <c r="AV609" s="198"/>
      <c r="AW609" s="198"/>
      <c r="AX609" s="198"/>
      <c r="AY609" s="198"/>
      <c r="AZ609" s="198"/>
      <c r="BA609" s="198"/>
      <c r="BB609" s="198"/>
      <c r="BC609" s="198"/>
      <c r="BD609" s="198"/>
      <c r="BE609" s="198"/>
      <c r="BF609" s="198"/>
      <c r="BG609" s="198"/>
      <c r="BH609" s="198"/>
      <c r="BI609" s="198"/>
      <c r="BJ609" s="198"/>
      <c r="BK609" s="198"/>
      <c r="BL609" s="198"/>
      <c r="BM609" s="198"/>
      <c r="BN609" s="198"/>
      <c r="BO609" s="198"/>
      <c r="BP609" s="198"/>
      <c r="BQ609" s="198"/>
      <c r="BR609" s="198"/>
      <c r="BS609" s="198"/>
      <c r="BT609" s="198"/>
      <c r="BU609" s="198"/>
    </row>
    <row r="610" spans="1:73" ht="15.75" customHeight="1" x14ac:dyDescent="0.25">
      <c r="A610" s="234"/>
      <c r="B610" s="235"/>
      <c r="C610" s="235"/>
      <c r="D610" s="235"/>
      <c r="E610" s="235"/>
      <c r="F610" s="235"/>
      <c r="G610" s="235"/>
      <c r="H610" s="235"/>
      <c r="I610" s="235"/>
      <c r="J610" s="235"/>
      <c r="K610" s="235"/>
      <c r="L610" s="236"/>
      <c r="M610" s="235"/>
      <c r="N610" s="235"/>
      <c r="O610" s="235"/>
      <c r="P610" s="235"/>
      <c r="Q610" s="235"/>
      <c r="R610" s="235"/>
      <c r="S610" s="235"/>
      <c r="T610" s="235"/>
      <c r="U610" s="235"/>
      <c r="V610" s="236"/>
      <c r="W610" s="235"/>
      <c r="X610" s="235"/>
      <c r="Y610" s="235"/>
      <c r="Z610" s="235"/>
      <c r="AA610" s="235"/>
      <c r="AB610" s="235"/>
      <c r="AC610" s="235"/>
      <c r="AD610" s="235"/>
      <c r="AE610" s="235"/>
      <c r="AF610" s="235"/>
      <c r="AG610" s="235"/>
      <c r="AH610" s="235"/>
      <c r="AI610" s="235"/>
      <c r="AJ610" s="235"/>
      <c r="AK610" s="235"/>
      <c r="AL610" s="235"/>
      <c r="AM610" s="235"/>
      <c r="AN610" s="235"/>
      <c r="AO610" s="205"/>
      <c r="AP610" s="198"/>
      <c r="AQ610" s="233"/>
      <c r="AR610" s="244"/>
      <c r="AS610" s="198"/>
      <c r="AT610" s="198"/>
      <c r="AU610" s="198"/>
      <c r="AV610" s="198"/>
      <c r="AW610" s="198"/>
      <c r="AX610" s="198"/>
      <c r="AY610" s="198"/>
      <c r="AZ610" s="198"/>
      <c r="BA610" s="198"/>
      <c r="BB610" s="198"/>
      <c r="BC610" s="198"/>
      <c r="BD610" s="198"/>
      <c r="BE610" s="198"/>
      <c r="BF610" s="198"/>
      <c r="BG610" s="198"/>
      <c r="BH610" s="198"/>
      <c r="BI610" s="198"/>
      <c r="BJ610" s="198"/>
      <c r="BK610" s="198"/>
      <c r="BL610" s="198"/>
      <c r="BM610" s="198"/>
      <c r="BN610" s="198"/>
      <c r="BO610" s="198"/>
      <c r="BP610" s="198"/>
      <c r="BQ610" s="198"/>
      <c r="BR610" s="198"/>
      <c r="BS610" s="198"/>
      <c r="BT610" s="198"/>
      <c r="BU610" s="198"/>
    </row>
    <row r="611" spans="1:73" ht="15.75" customHeight="1" x14ac:dyDescent="0.25">
      <c r="A611" s="234"/>
      <c r="B611" s="235"/>
      <c r="C611" s="235"/>
      <c r="D611" s="235"/>
      <c r="E611" s="235"/>
      <c r="F611" s="235"/>
      <c r="G611" s="235"/>
      <c r="H611" s="235"/>
      <c r="I611" s="235"/>
      <c r="J611" s="235"/>
      <c r="K611" s="235"/>
      <c r="L611" s="236"/>
      <c r="M611" s="235"/>
      <c r="N611" s="235"/>
      <c r="O611" s="235"/>
      <c r="P611" s="235"/>
      <c r="Q611" s="235"/>
      <c r="R611" s="235"/>
      <c r="S611" s="235"/>
      <c r="T611" s="235"/>
      <c r="U611" s="235"/>
      <c r="V611" s="236"/>
      <c r="W611" s="235"/>
      <c r="X611" s="235"/>
      <c r="Y611" s="235"/>
      <c r="Z611" s="235"/>
      <c r="AA611" s="235"/>
      <c r="AB611" s="235"/>
      <c r="AC611" s="235"/>
      <c r="AD611" s="235"/>
      <c r="AE611" s="235"/>
      <c r="AF611" s="235"/>
      <c r="AG611" s="235"/>
      <c r="AH611" s="235"/>
      <c r="AI611" s="235"/>
      <c r="AJ611" s="235"/>
      <c r="AK611" s="235"/>
      <c r="AL611" s="235"/>
      <c r="AM611" s="235"/>
      <c r="AN611" s="235"/>
      <c r="AO611" s="205"/>
      <c r="AP611" s="198"/>
      <c r="AQ611" s="233"/>
      <c r="AR611" s="244"/>
      <c r="AS611" s="198"/>
      <c r="AT611" s="198"/>
      <c r="AU611" s="198"/>
      <c r="AV611" s="198"/>
      <c r="AW611" s="198"/>
      <c r="AX611" s="198"/>
      <c r="AY611" s="198"/>
      <c r="AZ611" s="198"/>
      <c r="BA611" s="198"/>
      <c r="BB611" s="198"/>
      <c r="BC611" s="198"/>
      <c r="BD611" s="198"/>
      <c r="BE611" s="198"/>
      <c r="BF611" s="198"/>
      <c r="BG611" s="198"/>
      <c r="BH611" s="198"/>
      <c r="BI611" s="198"/>
      <c r="BJ611" s="198"/>
      <c r="BK611" s="198"/>
      <c r="BL611" s="198"/>
      <c r="BM611" s="198"/>
      <c r="BN611" s="198"/>
      <c r="BO611" s="198"/>
      <c r="BP611" s="198"/>
      <c r="BQ611" s="198"/>
      <c r="BR611" s="198"/>
      <c r="BS611" s="198"/>
      <c r="BT611" s="198"/>
      <c r="BU611" s="198"/>
    </row>
    <row r="612" spans="1:73" ht="15.75" customHeight="1" x14ac:dyDescent="0.25">
      <c r="A612" s="234"/>
      <c r="B612" s="235"/>
      <c r="C612" s="235"/>
      <c r="D612" s="235"/>
      <c r="E612" s="235"/>
      <c r="F612" s="235"/>
      <c r="G612" s="235"/>
      <c r="H612" s="235"/>
      <c r="I612" s="235"/>
      <c r="J612" s="235"/>
      <c r="K612" s="235"/>
      <c r="L612" s="236"/>
      <c r="M612" s="235"/>
      <c r="N612" s="235"/>
      <c r="O612" s="235"/>
      <c r="P612" s="235"/>
      <c r="Q612" s="235"/>
      <c r="R612" s="235"/>
      <c r="S612" s="235"/>
      <c r="T612" s="235"/>
      <c r="U612" s="235"/>
      <c r="V612" s="236"/>
      <c r="W612" s="235"/>
      <c r="X612" s="235"/>
      <c r="Y612" s="235"/>
      <c r="Z612" s="235"/>
      <c r="AA612" s="235"/>
      <c r="AB612" s="235"/>
      <c r="AC612" s="235"/>
      <c r="AD612" s="235"/>
      <c r="AE612" s="235"/>
      <c r="AF612" s="235"/>
      <c r="AG612" s="235"/>
      <c r="AH612" s="235"/>
      <c r="AI612" s="235"/>
      <c r="AJ612" s="235"/>
      <c r="AK612" s="235"/>
      <c r="AL612" s="235"/>
      <c r="AM612" s="235"/>
      <c r="AN612" s="235"/>
      <c r="AO612" s="205"/>
      <c r="AP612" s="198"/>
      <c r="AQ612" s="233"/>
      <c r="AR612" s="244"/>
      <c r="AS612" s="198"/>
      <c r="AT612" s="198"/>
      <c r="AU612" s="198"/>
      <c r="AV612" s="198"/>
      <c r="AW612" s="198"/>
      <c r="AX612" s="198"/>
      <c r="AY612" s="198"/>
      <c r="AZ612" s="198"/>
      <c r="BA612" s="198"/>
      <c r="BB612" s="198"/>
      <c r="BC612" s="198"/>
      <c r="BD612" s="198"/>
      <c r="BE612" s="198"/>
      <c r="BF612" s="198"/>
      <c r="BG612" s="198"/>
      <c r="BH612" s="198"/>
      <c r="BI612" s="198"/>
      <c r="BJ612" s="198"/>
      <c r="BK612" s="198"/>
      <c r="BL612" s="198"/>
      <c r="BM612" s="198"/>
      <c r="BN612" s="198"/>
      <c r="BO612" s="198"/>
      <c r="BP612" s="198"/>
      <c r="BQ612" s="198"/>
      <c r="BR612" s="198"/>
      <c r="BS612" s="198"/>
      <c r="BT612" s="198"/>
      <c r="BU612" s="198"/>
    </row>
    <row r="613" spans="1:73" ht="15.75" customHeight="1" x14ac:dyDescent="0.25">
      <c r="A613" s="234"/>
      <c r="B613" s="235"/>
      <c r="C613" s="235"/>
      <c r="D613" s="235"/>
      <c r="E613" s="235"/>
      <c r="F613" s="235"/>
      <c r="G613" s="235"/>
      <c r="H613" s="235"/>
      <c r="I613" s="235"/>
      <c r="J613" s="235"/>
      <c r="K613" s="235"/>
      <c r="L613" s="236"/>
      <c r="M613" s="235"/>
      <c r="N613" s="235"/>
      <c r="O613" s="235"/>
      <c r="P613" s="235"/>
      <c r="Q613" s="235"/>
      <c r="R613" s="235"/>
      <c r="S613" s="235"/>
      <c r="T613" s="235"/>
      <c r="U613" s="235"/>
      <c r="V613" s="236"/>
      <c r="W613" s="235"/>
      <c r="X613" s="235"/>
      <c r="Y613" s="235"/>
      <c r="Z613" s="235"/>
      <c r="AA613" s="235"/>
      <c r="AB613" s="235"/>
      <c r="AC613" s="235"/>
      <c r="AD613" s="235"/>
      <c r="AE613" s="235"/>
      <c r="AF613" s="235"/>
      <c r="AG613" s="235"/>
      <c r="AH613" s="235"/>
      <c r="AI613" s="235"/>
      <c r="AJ613" s="235"/>
      <c r="AK613" s="235"/>
      <c r="AL613" s="235"/>
      <c r="AM613" s="235"/>
      <c r="AN613" s="235"/>
      <c r="AO613" s="205"/>
      <c r="AP613" s="198"/>
      <c r="AQ613" s="233"/>
      <c r="AR613" s="244"/>
      <c r="AS613" s="198"/>
      <c r="AT613" s="198"/>
      <c r="AU613" s="198"/>
      <c r="AV613" s="198"/>
      <c r="AW613" s="198"/>
      <c r="AX613" s="198"/>
      <c r="AY613" s="198"/>
      <c r="AZ613" s="198"/>
      <c r="BA613" s="198"/>
      <c r="BB613" s="198"/>
      <c r="BC613" s="198"/>
      <c r="BD613" s="198"/>
      <c r="BE613" s="198"/>
      <c r="BF613" s="198"/>
      <c r="BG613" s="198"/>
      <c r="BH613" s="198"/>
      <c r="BI613" s="198"/>
      <c r="BJ613" s="198"/>
      <c r="BK613" s="198"/>
      <c r="BL613" s="198"/>
      <c r="BM613" s="198"/>
      <c r="BN613" s="198"/>
      <c r="BO613" s="198"/>
      <c r="BP613" s="198"/>
      <c r="BQ613" s="198"/>
      <c r="BR613" s="198"/>
      <c r="BS613" s="198"/>
      <c r="BT613" s="198"/>
      <c r="BU613" s="198"/>
    </row>
    <row r="614" spans="1:73" ht="15.75" customHeight="1" x14ac:dyDescent="0.25">
      <c r="A614" s="234"/>
      <c r="B614" s="235"/>
      <c r="C614" s="235"/>
      <c r="D614" s="235"/>
      <c r="E614" s="235"/>
      <c r="F614" s="235"/>
      <c r="G614" s="235"/>
      <c r="H614" s="235"/>
      <c r="I614" s="235"/>
      <c r="J614" s="235"/>
      <c r="K614" s="235"/>
      <c r="L614" s="236"/>
      <c r="M614" s="235"/>
      <c r="N614" s="235"/>
      <c r="O614" s="235"/>
      <c r="P614" s="235"/>
      <c r="Q614" s="235"/>
      <c r="R614" s="235"/>
      <c r="S614" s="235"/>
      <c r="T614" s="235"/>
      <c r="U614" s="235"/>
      <c r="V614" s="236"/>
      <c r="W614" s="235"/>
      <c r="X614" s="235"/>
      <c r="Y614" s="235"/>
      <c r="Z614" s="235"/>
      <c r="AA614" s="235"/>
      <c r="AB614" s="235"/>
      <c r="AC614" s="235"/>
      <c r="AD614" s="235"/>
      <c r="AE614" s="235"/>
      <c r="AF614" s="235"/>
      <c r="AG614" s="235"/>
      <c r="AH614" s="235"/>
      <c r="AI614" s="235"/>
      <c r="AJ614" s="235"/>
      <c r="AK614" s="235"/>
      <c r="AL614" s="235"/>
      <c r="AM614" s="235"/>
      <c r="AN614" s="235"/>
      <c r="AO614" s="205"/>
      <c r="AP614" s="198"/>
      <c r="AQ614" s="233"/>
      <c r="AR614" s="244"/>
      <c r="AS614" s="198"/>
      <c r="AT614" s="198"/>
      <c r="AU614" s="198"/>
      <c r="AV614" s="198"/>
      <c r="AW614" s="198"/>
      <c r="AX614" s="198"/>
      <c r="AY614" s="198"/>
      <c r="AZ614" s="198"/>
      <c r="BA614" s="198"/>
      <c r="BB614" s="198"/>
      <c r="BC614" s="198"/>
      <c r="BD614" s="198"/>
      <c r="BE614" s="198"/>
      <c r="BF614" s="198"/>
      <c r="BG614" s="198"/>
      <c r="BH614" s="198"/>
      <c r="BI614" s="198"/>
      <c r="BJ614" s="198"/>
      <c r="BK614" s="198"/>
      <c r="BL614" s="198"/>
      <c r="BM614" s="198"/>
      <c r="BN614" s="198"/>
      <c r="BO614" s="198"/>
      <c r="BP614" s="198"/>
      <c r="BQ614" s="198"/>
      <c r="BR614" s="198"/>
      <c r="BS614" s="198"/>
      <c r="BT614" s="198"/>
      <c r="BU614" s="198"/>
    </row>
    <row r="615" spans="1:73" ht="15.75" customHeight="1" x14ac:dyDescent="0.25">
      <c r="A615" s="234"/>
      <c r="B615" s="235"/>
      <c r="C615" s="235"/>
      <c r="D615" s="235"/>
      <c r="E615" s="235"/>
      <c r="F615" s="235"/>
      <c r="G615" s="235"/>
      <c r="H615" s="235"/>
      <c r="I615" s="235"/>
      <c r="J615" s="235"/>
      <c r="K615" s="235"/>
      <c r="L615" s="236"/>
      <c r="M615" s="235"/>
      <c r="N615" s="235"/>
      <c r="O615" s="235"/>
      <c r="P615" s="235"/>
      <c r="Q615" s="235"/>
      <c r="R615" s="235"/>
      <c r="S615" s="235"/>
      <c r="T615" s="235"/>
      <c r="U615" s="235"/>
      <c r="V615" s="236"/>
      <c r="W615" s="235"/>
      <c r="X615" s="235"/>
      <c r="Y615" s="235"/>
      <c r="Z615" s="235"/>
      <c r="AA615" s="235"/>
      <c r="AB615" s="235"/>
      <c r="AC615" s="235"/>
      <c r="AD615" s="235"/>
      <c r="AE615" s="235"/>
      <c r="AF615" s="235"/>
      <c r="AG615" s="235"/>
      <c r="AH615" s="235"/>
      <c r="AI615" s="235"/>
      <c r="AJ615" s="235"/>
      <c r="AK615" s="235"/>
      <c r="AL615" s="235"/>
      <c r="AM615" s="235"/>
      <c r="AN615" s="235"/>
      <c r="AO615" s="205"/>
      <c r="AP615" s="198"/>
      <c r="AQ615" s="233"/>
      <c r="AR615" s="244"/>
      <c r="AS615" s="198"/>
      <c r="AT615" s="198"/>
      <c r="AU615" s="198"/>
      <c r="AV615" s="198"/>
      <c r="AW615" s="198"/>
      <c r="AX615" s="198"/>
      <c r="AY615" s="198"/>
      <c r="AZ615" s="198"/>
      <c r="BA615" s="198"/>
      <c r="BB615" s="198"/>
      <c r="BC615" s="198"/>
      <c r="BD615" s="198"/>
      <c r="BE615" s="198"/>
      <c r="BF615" s="198"/>
      <c r="BG615" s="198"/>
      <c r="BH615" s="198"/>
      <c r="BI615" s="198"/>
      <c r="BJ615" s="198"/>
      <c r="BK615" s="198"/>
      <c r="BL615" s="198"/>
      <c r="BM615" s="198"/>
      <c r="BN615" s="198"/>
      <c r="BO615" s="198"/>
      <c r="BP615" s="198"/>
      <c r="BQ615" s="198"/>
      <c r="BR615" s="198"/>
      <c r="BS615" s="198"/>
      <c r="BT615" s="198"/>
      <c r="BU615" s="198"/>
    </row>
    <row r="616" spans="1:73" ht="15.75" customHeight="1" x14ac:dyDescent="0.25">
      <c r="A616" s="234"/>
      <c r="B616" s="235"/>
      <c r="C616" s="235"/>
      <c r="D616" s="235"/>
      <c r="E616" s="235"/>
      <c r="F616" s="235"/>
      <c r="G616" s="235"/>
      <c r="H616" s="235"/>
      <c r="I616" s="235"/>
      <c r="J616" s="235"/>
      <c r="K616" s="235"/>
      <c r="L616" s="236"/>
      <c r="M616" s="235"/>
      <c r="N616" s="235"/>
      <c r="O616" s="235"/>
      <c r="P616" s="235"/>
      <c r="Q616" s="235"/>
      <c r="R616" s="235"/>
      <c r="S616" s="235"/>
      <c r="T616" s="235"/>
      <c r="U616" s="235"/>
      <c r="V616" s="236"/>
      <c r="W616" s="235"/>
      <c r="X616" s="235"/>
      <c r="Y616" s="235"/>
      <c r="Z616" s="235"/>
      <c r="AA616" s="235"/>
      <c r="AB616" s="235"/>
      <c r="AC616" s="235"/>
      <c r="AD616" s="235"/>
      <c r="AE616" s="235"/>
      <c r="AF616" s="235"/>
      <c r="AG616" s="235"/>
      <c r="AH616" s="235"/>
      <c r="AI616" s="235"/>
      <c r="AJ616" s="235"/>
      <c r="AK616" s="235"/>
      <c r="AL616" s="235"/>
      <c r="AM616" s="235"/>
      <c r="AN616" s="235"/>
      <c r="AO616" s="205"/>
      <c r="AP616" s="198"/>
      <c r="AQ616" s="233"/>
      <c r="AR616" s="244"/>
      <c r="AS616" s="198"/>
      <c r="AT616" s="198"/>
      <c r="AU616" s="198"/>
      <c r="AV616" s="198"/>
      <c r="AW616" s="198"/>
      <c r="AX616" s="198"/>
      <c r="AY616" s="198"/>
      <c r="AZ616" s="198"/>
      <c r="BA616" s="198"/>
      <c r="BB616" s="198"/>
      <c r="BC616" s="198"/>
      <c r="BD616" s="198"/>
      <c r="BE616" s="198"/>
      <c r="BF616" s="198"/>
      <c r="BG616" s="198"/>
      <c r="BH616" s="198"/>
      <c r="BI616" s="198"/>
      <c r="BJ616" s="198"/>
      <c r="BK616" s="198"/>
      <c r="BL616" s="198"/>
      <c r="BM616" s="198"/>
      <c r="BN616" s="198"/>
      <c r="BO616" s="198"/>
      <c r="BP616" s="198"/>
      <c r="BQ616" s="198"/>
      <c r="BR616" s="198"/>
      <c r="BS616" s="198"/>
      <c r="BT616" s="198"/>
      <c r="BU616" s="198"/>
    </row>
    <row r="617" spans="1:73" ht="15.75" customHeight="1" x14ac:dyDescent="0.25">
      <c r="A617" s="234"/>
      <c r="B617" s="235"/>
      <c r="C617" s="235"/>
      <c r="D617" s="235"/>
      <c r="E617" s="235"/>
      <c r="F617" s="235"/>
      <c r="G617" s="235"/>
      <c r="H617" s="235"/>
      <c r="I617" s="235"/>
      <c r="J617" s="235"/>
      <c r="K617" s="235"/>
      <c r="L617" s="236"/>
      <c r="M617" s="235"/>
      <c r="N617" s="235"/>
      <c r="O617" s="235"/>
      <c r="P617" s="235"/>
      <c r="Q617" s="235"/>
      <c r="R617" s="235"/>
      <c r="S617" s="235"/>
      <c r="T617" s="235"/>
      <c r="U617" s="235"/>
      <c r="V617" s="236"/>
      <c r="W617" s="235"/>
      <c r="X617" s="235"/>
      <c r="Y617" s="235"/>
      <c r="Z617" s="235"/>
      <c r="AA617" s="235"/>
      <c r="AB617" s="235"/>
      <c r="AC617" s="235"/>
      <c r="AD617" s="235"/>
      <c r="AE617" s="235"/>
      <c r="AF617" s="235"/>
      <c r="AG617" s="235"/>
      <c r="AH617" s="235"/>
      <c r="AI617" s="235"/>
      <c r="AJ617" s="235"/>
      <c r="AK617" s="235"/>
      <c r="AL617" s="235"/>
      <c r="AM617" s="235"/>
      <c r="AN617" s="235"/>
      <c r="AO617" s="205"/>
      <c r="AP617" s="198"/>
      <c r="AQ617" s="233"/>
      <c r="AR617" s="244"/>
      <c r="AS617" s="198"/>
      <c r="AT617" s="198"/>
      <c r="AU617" s="198"/>
      <c r="AV617" s="198"/>
      <c r="AW617" s="198"/>
      <c r="AX617" s="198"/>
      <c r="AY617" s="198"/>
      <c r="AZ617" s="198"/>
      <c r="BA617" s="198"/>
      <c r="BB617" s="198"/>
      <c r="BC617" s="198"/>
      <c r="BD617" s="198"/>
      <c r="BE617" s="198"/>
      <c r="BF617" s="198"/>
      <c r="BG617" s="198"/>
      <c r="BH617" s="198"/>
      <c r="BI617" s="198"/>
      <c r="BJ617" s="198"/>
      <c r="BK617" s="198"/>
      <c r="BL617" s="198"/>
      <c r="BM617" s="198"/>
      <c r="BN617" s="198"/>
      <c r="BO617" s="198"/>
      <c r="BP617" s="198"/>
      <c r="BQ617" s="198"/>
      <c r="BR617" s="198"/>
      <c r="BS617" s="198"/>
      <c r="BT617" s="198"/>
      <c r="BU617" s="198"/>
    </row>
    <row r="618" spans="1:73" ht="15.75" customHeight="1" x14ac:dyDescent="0.25">
      <c r="A618" s="234"/>
      <c r="B618" s="235"/>
      <c r="C618" s="235"/>
      <c r="D618" s="235"/>
      <c r="E618" s="235"/>
      <c r="F618" s="235"/>
      <c r="G618" s="235"/>
      <c r="H618" s="235"/>
      <c r="I618" s="235"/>
      <c r="J618" s="235"/>
      <c r="K618" s="235"/>
      <c r="L618" s="236"/>
      <c r="M618" s="235"/>
      <c r="N618" s="235"/>
      <c r="O618" s="235"/>
      <c r="P618" s="235"/>
      <c r="Q618" s="235"/>
      <c r="R618" s="235"/>
      <c r="S618" s="235"/>
      <c r="T618" s="235"/>
      <c r="U618" s="235"/>
      <c r="V618" s="236"/>
      <c r="W618" s="235"/>
      <c r="X618" s="235"/>
      <c r="Y618" s="235"/>
      <c r="Z618" s="235"/>
      <c r="AA618" s="235"/>
      <c r="AB618" s="235"/>
      <c r="AC618" s="235"/>
      <c r="AD618" s="235"/>
      <c r="AE618" s="235"/>
      <c r="AF618" s="235"/>
      <c r="AG618" s="235"/>
      <c r="AH618" s="235"/>
      <c r="AI618" s="235"/>
      <c r="AJ618" s="235"/>
      <c r="AK618" s="235"/>
      <c r="AL618" s="235"/>
      <c r="AM618" s="235"/>
      <c r="AN618" s="235"/>
      <c r="AO618" s="205"/>
      <c r="AP618" s="198"/>
      <c r="AQ618" s="233"/>
      <c r="AR618" s="244"/>
      <c r="AS618" s="198"/>
      <c r="AT618" s="198"/>
      <c r="AU618" s="198"/>
      <c r="AV618" s="198"/>
      <c r="AW618" s="198"/>
      <c r="AX618" s="198"/>
      <c r="AY618" s="198"/>
      <c r="AZ618" s="198"/>
      <c r="BA618" s="198"/>
      <c r="BB618" s="198"/>
      <c r="BC618" s="198"/>
      <c r="BD618" s="198"/>
      <c r="BE618" s="198"/>
      <c r="BF618" s="198"/>
      <c r="BG618" s="198"/>
      <c r="BH618" s="198"/>
      <c r="BI618" s="198"/>
      <c r="BJ618" s="198"/>
      <c r="BK618" s="198"/>
      <c r="BL618" s="198"/>
      <c r="BM618" s="198"/>
      <c r="BN618" s="198"/>
      <c r="BO618" s="198"/>
      <c r="BP618" s="198"/>
      <c r="BQ618" s="198"/>
      <c r="BR618" s="198"/>
      <c r="BS618" s="198"/>
      <c r="BT618" s="198"/>
      <c r="BU618" s="198"/>
    </row>
    <row r="619" spans="1:73" ht="15.75" customHeight="1" x14ac:dyDescent="0.25">
      <c r="A619" s="234"/>
      <c r="B619" s="235"/>
      <c r="C619" s="235"/>
      <c r="D619" s="235"/>
      <c r="E619" s="235"/>
      <c r="F619" s="235"/>
      <c r="G619" s="235"/>
      <c r="H619" s="235"/>
      <c r="I619" s="235"/>
      <c r="J619" s="235"/>
      <c r="K619" s="235"/>
      <c r="L619" s="236"/>
      <c r="M619" s="235"/>
      <c r="N619" s="235"/>
      <c r="O619" s="235"/>
      <c r="P619" s="235"/>
      <c r="Q619" s="235"/>
      <c r="R619" s="235"/>
      <c r="S619" s="235"/>
      <c r="T619" s="235"/>
      <c r="U619" s="235"/>
      <c r="V619" s="236"/>
      <c r="W619" s="235"/>
      <c r="X619" s="235"/>
      <c r="Y619" s="235"/>
      <c r="Z619" s="235"/>
      <c r="AA619" s="235"/>
      <c r="AB619" s="235"/>
      <c r="AC619" s="235"/>
      <c r="AD619" s="235"/>
      <c r="AE619" s="235"/>
      <c r="AF619" s="235"/>
      <c r="AG619" s="235"/>
      <c r="AH619" s="235"/>
      <c r="AI619" s="235"/>
      <c r="AJ619" s="235"/>
      <c r="AK619" s="235"/>
      <c r="AL619" s="235"/>
      <c r="AM619" s="235"/>
      <c r="AN619" s="235"/>
      <c r="AO619" s="205"/>
      <c r="AP619" s="198"/>
      <c r="AQ619" s="233"/>
      <c r="AR619" s="244"/>
      <c r="AS619" s="198"/>
      <c r="AT619" s="198"/>
      <c r="AU619" s="198"/>
      <c r="AV619" s="198"/>
      <c r="AW619" s="198"/>
      <c r="AX619" s="198"/>
      <c r="AY619" s="198"/>
      <c r="AZ619" s="198"/>
      <c r="BA619" s="198"/>
      <c r="BB619" s="198"/>
      <c r="BC619" s="198"/>
      <c r="BD619" s="198"/>
      <c r="BE619" s="198"/>
      <c r="BF619" s="198"/>
      <c r="BG619" s="198"/>
      <c r="BH619" s="198"/>
      <c r="BI619" s="198"/>
      <c r="BJ619" s="198"/>
      <c r="BK619" s="198"/>
      <c r="BL619" s="198"/>
      <c r="BM619" s="198"/>
      <c r="BN619" s="198"/>
      <c r="BO619" s="198"/>
      <c r="BP619" s="198"/>
      <c r="BQ619" s="198"/>
      <c r="BR619" s="198"/>
      <c r="BS619" s="198"/>
      <c r="BT619" s="198"/>
      <c r="BU619" s="198"/>
    </row>
    <row r="620" spans="1:73" ht="15.75" customHeight="1" x14ac:dyDescent="0.25">
      <c r="A620" s="234"/>
      <c r="B620" s="235"/>
      <c r="C620" s="235"/>
      <c r="D620" s="235"/>
      <c r="E620" s="235"/>
      <c r="F620" s="235"/>
      <c r="G620" s="235"/>
      <c r="H620" s="235"/>
      <c r="I620" s="235"/>
      <c r="J620" s="235"/>
      <c r="K620" s="235"/>
      <c r="L620" s="236"/>
      <c r="M620" s="235"/>
      <c r="N620" s="235"/>
      <c r="O620" s="235"/>
      <c r="P620" s="235"/>
      <c r="Q620" s="235"/>
      <c r="R620" s="235"/>
      <c r="S620" s="235"/>
      <c r="T620" s="235"/>
      <c r="U620" s="235"/>
      <c r="V620" s="236"/>
      <c r="W620" s="235"/>
      <c r="X620" s="235"/>
      <c r="Y620" s="235"/>
      <c r="Z620" s="235"/>
      <c r="AA620" s="235"/>
      <c r="AB620" s="235"/>
      <c r="AC620" s="235"/>
      <c r="AD620" s="235"/>
      <c r="AE620" s="235"/>
      <c r="AF620" s="235"/>
      <c r="AG620" s="235"/>
      <c r="AH620" s="235"/>
      <c r="AI620" s="235"/>
      <c r="AJ620" s="235"/>
      <c r="AK620" s="235"/>
      <c r="AL620" s="235"/>
      <c r="AM620" s="235"/>
      <c r="AN620" s="235"/>
      <c r="AO620" s="205"/>
      <c r="AP620" s="198"/>
      <c r="AQ620" s="233"/>
      <c r="AR620" s="244"/>
      <c r="AS620" s="198"/>
      <c r="AT620" s="198"/>
      <c r="AU620" s="198"/>
      <c r="AV620" s="198"/>
      <c r="AW620" s="198"/>
      <c r="AX620" s="198"/>
      <c r="AY620" s="198"/>
      <c r="AZ620" s="198"/>
      <c r="BA620" s="198"/>
      <c r="BB620" s="198"/>
      <c r="BC620" s="198"/>
      <c r="BD620" s="198"/>
      <c r="BE620" s="198"/>
      <c r="BF620" s="198"/>
      <c r="BG620" s="198"/>
      <c r="BH620" s="198"/>
      <c r="BI620" s="198"/>
      <c r="BJ620" s="198"/>
      <c r="BK620" s="198"/>
      <c r="BL620" s="198"/>
      <c r="BM620" s="198"/>
      <c r="BN620" s="198"/>
      <c r="BO620" s="198"/>
      <c r="BP620" s="198"/>
      <c r="BQ620" s="198"/>
      <c r="BR620" s="198"/>
      <c r="BS620" s="198"/>
      <c r="BT620" s="198"/>
      <c r="BU620" s="198"/>
    </row>
    <row r="621" spans="1:73" ht="15.75" customHeight="1" x14ac:dyDescent="0.25">
      <c r="A621" s="234"/>
      <c r="B621" s="235"/>
      <c r="C621" s="235"/>
      <c r="D621" s="235"/>
      <c r="E621" s="235"/>
      <c r="F621" s="235"/>
      <c r="G621" s="235"/>
      <c r="H621" s="235"/>
      <c r="I621" s="235"/>
      <c r="J621" s="235"/>
      <c r="K621" s="235"/>
      <c r="L621" s="236"/>
      <c r="M621" s="235"/>
      <c r="N621" s="235"/>
      <c r="O621" s="235"/>
      <c r="P621" s="235"/>
      <c r="Q621" s="235"/>
      <c r="R621" s="235"/>
      <c r="S621" s="235"/>
      <c r="T621" s="235"/>
      <c r="U621" s="235"/>
      <c r="V621" s="236"/>
      <c r="W621" s="235"/>
      <c r="X621" s="235"/>
      <c r="Y621" s="235"/>
      <c r="Z621" s="235"/>
      <c r="AA621" s="235"/>
      <c r="AB621" s="235"/>
      <c r="AC621" s="235"/>
      <c r="AD621" s="235"/>
      <c r="AE621" s="235"/>
      <c r="AF621" s="235"/>
      <c r="AG621" s="235"/>
      <c r="AH621" s="235"/>
      <c r="AI621" s="235"/>
      <c r="AJ621" s="235"/>
      <c r="AK621" s="235"/>
      <c r="AL621" s="235"/>
      <c r="AM621" s="235"/>
      <c r="AN621" s="235"/>
      <c r="AO621" s="205"/>
      <c r="AP621" s="198"/>
      <c r="AQ621" s="233"/>
      <c r="AR621" s="244"/>
      <c r="AS621" s="198"/>
      <c r="AT621" s="198"/>
      <c r="AU621" s="198"/>
      <c r="AV621" s="198"/>
      <c r="AW621" s="198"/>
      <c r="AX621" s="198"/>
      <c r="AY621" s="198"/>
      <c r="AZ621" s="198"/>
      <c r="BA621" s="198"/>
      <c r="BB621" s="198"/>
      <c r="BC621" s="198"/>
      <c r="BD621" s="198"/>
      <c r="BE621" s="198"/>
      <c r="BF621" s="198"/>
      <c r="BG621" s="198"/>
      <c r="BH621" s="198"/>
      <c r="BI621" s="198"/>
      <c r="BJ621" s="198"/>
      <c r="BK621" s="198"/>
      <c r="BL621" s="198"/>
      <c r="BM621" s="198"/>
      <c r="BN621" s="198"/>
      <c r="BO621" s="198"/>
      <c r="BP621" s="198"/>
      <c r="BQ621" s="198"/>
      <c r="BR621" s="198"/>
      <c r="BS621" s="198"/>
      <c r="BT621" s="198"/>
      <c r="BU621" s="198"/>
    </row>
    <row r="622" spans="1:73" ht="15.75" customHeight="1" x14ac:dyDescent="0.25">
      <c r="A622" s="234"/>
      <c r="B622" s="235"/>
      <c r="C622" s="235"/>
      <c r="D622" s="235"/>
      <c r="E622" s="235"/>
      <c r="F622" s="235"/>
      <c r="G622" s="235"/>
      <c r="H622" s="235"/>
      <c r="I622" s="235"/>
      <c r="J622" s="235"/>
      <c r="K622" s="235"/>
      <c r="L622" s="236"/>
      <c r="M622" s="235"/>
      <c r="N622" s="235"/>
      <c r="O622" s="235"/>
      <c r="P622" s="235"/>
      <c r="Q622" s="235"/>
      <c r="R622" s="235"/>
      <c r="S622" s="235"/>
      <c r="T622" s="235"/>
      <c r="U622" s="235"/>
      <c r="V622" s="236"/>
      <c r="W622" s="235"/>
      <c r="X622" s="235"/>
      <c r="Y622" s="235"/>
      <c r="Z622" s="235"/>
      <c r="AA622" s="235"/>
      <c r="AB622" s="235"/>
      <c r="AC622" s="235"/>
      <c r="AD622" s="235"/>
      <c r="AE622" s="235"/>
      <c r="AF622" s="235"/>
      <c r="AG622" s="235"/>
      <c r="AH622" s="235"/>
      <c r="AI622" s="235"/>
      <c r="AJ622" s="235"/>
      <c r="AK622" s="235"/>
      <c r="AL622" s="235"/>
      <c r="AM622" s="235"/>
      <c r="AN622" s="235"/>
      <c r="AO622" s="205"/>
      <c r="AP622" s="198"/>
      <c r="AQ622" s="233"/>
      <c r="AR622" s="244"/>
      <c r="AS622" s="198"/>
      <c r="AT622" s="198"/>
      <c r="AU622" s="198"/>
      <c r="AV622" s="198"/>
      <c r="AW622" s="198"/>
      <c r="AX622" s="198"/>
      <c r="AY622" s="198"/>
      <c r="AZ622" s="198"/>
      <c r="BA622" s="198"/>
      <c r="BB622" s="198"/>
      <c r="BC622" s="198"/>
      <c r="BD622" s="198"/>
      <c r="BE622" s="198"/>
      <c r="BF622" s="198"/>
      <c r="BG622" s="198"/>
      <c r="BH622" s="198"/>
      <c r="BI622" s="198"/>
      <c r="BJ622" s="198"/>
      <c r="BK622" s="198"/>
      <c r="BL622" s="198"/>
      <c r="BM622" s="198"/>
      <c r="BN622" s="198"/>
      <c r="BO622" s="198"/>
      <c r="BP622" s="198"/>
      <c r="BQ622" s="198"/>
      <c r="BR622" s="198"/>
      <c r="BS622" s="198"/>
      <c r="BT622" s="198"/>
      <c r="BU622" s="198"/>
    </row>
    <row r="623" spans="1:73" ht="15.75" customHeight="1" x14ac:dyDescent="0.25">
      <c r="A623" s="234"/>
      <c r="B623" s="235"/>
      <c r="C623" s="235"/>
      <c r="D623" s="235"/>
      <c r="E623" s="235"/>
      <c r="F623" s="235"/>
      <c r="G623" s="235"/>
      <c r="H623" s="235"/>
      <c r="I623" s="235"/>
      <c r="J623" s="235"/>
      <c r="K623" s="235"/>
      <c r="L623" s="236"/>
      <c r="M623" s="235"/>
      <c r="N623" s="235"/>
      <c r="O623" s="235"/>
      <c r="P623" s="235"/>
      <c r="Q623" s="235"/>
      <c r="R623" s="235"/>
      <c r="S623" s="235"/>
      <c r="T623" s="235"/>
      <c r="U623" s="235"/>
      <c r="V623" s="236"/>
      <c r="W623" s="235"/>
      <c r="X623" s="235"/>
      <c r="Y623" s="235"/>
      <c r="Z623" s="235"/>
      <c r="AA623" s="235"/>
      <c r="AB623" s="235"/>
      <c r="AC623" s="235"/>
      <c r="AD623" s="235"/>
      <c r="AE623" s="235"/>
      <c r="AF623" s="235"/>
      <c r="AG623" s="235"/>
      <c r="AH623" s="235"/>
      <c r="AI623" s="235"/>
      <c r="AJ623" s="235"/>
      <c r="AK623" s="235"/>
      <c r="AL623" s="235"/>
      <c r="AM623" s="235"/>
      <c r="AN623" s="235"/>
      <c r="AO623" s="205"/>
      <c r="AP623" s="198"/>
      <c r="AQ623" s="233"/>
      <c r="AR623" s="244"/>
      <c r="AS623" s="198"/>
      <c r="AT623" s="198"/>
      <c r="AU623" s="198"/>
      <c r="AV623" s="198"/>
      <c r="AW623" s="198"/>
      <c r="AX623" s="198"/>
      <c r="AY623" s="198"/>
      <c r="AZ623" s="198"/>
      <c r="BA623" s="198"/>
      <c r="BB623" s="198"/>
      <c r="BC623" s="198"/>
      <c r="BD623" s="198"/>
      <c r="BE623" s="198"/>
      <c r="BF623" s="198"/>
      <c r="BG623" s="198"/>
      <c r="BH623" s="198"/>
      <c r="BI623" s="198"/>
      <c r="BJ623" s="198"/>
      <c r="BK623" s="198"/>
      <c r="BL623" s="198"/>
      <c r="BM623" s="198"/>
      <c r="BN623" s="198"/>
      <c r="BO623" s="198"/>
      <c r="BP623" s="198"/>
      <c r="BQ623" s="198"/>
      <c r="BR623" s="198"/>
      <c r="BS623" s="198"/>
      <c r="BT623" s="198"/>
      <c r="BU623" s="198"/>
    </row>
    <row r="624" spans="1:73" ht="15.75" customHeight="1" x14ac:dyDescent="0.25">
      <c r="A624" s="234"/>
      <c r="B624" s="235"/>
      <c r="C624" s="235"/>
      <c r="D624" s="235"/>
      <c r="E624" s="235"/>
      <c r="F624" s="235"/>
      <c r="G624" s="235"/>
      <c r="H624" s="235"/>
      <c r="I624" s="235"/>
      <c r="J624" s="235"/>
      <c r="K624" s="235"/>
      <c r="L624" s="236"/>
      <c r="M624" s="235"/>
      <c r="N624" s="235"/>
      <c r="O624" s="235"/>
      <c r="P624" s="235"/>
      <c r="Q624" s="235"/>
      <c r="R624" s="235"/>
      <c r="S624" s="235"/>
      <c r="T624" s="235"/>
      <c r="U624" s="235"/>
      <c r="V624" s="236"/>
      <c r="W624" s="235"/>
      <c r="X624" s="235"/>
      <c r="Y624" s="235"/>
      <c r="Z624" s="235"/>
      <c r="AA624" s="235"/>
      <c r="AB624" s="235"/>
      <c r="AC624" s="235"/>
      <c r="AD624" s="235"/>
      <c r="AE624" s="235"/>
      <c r="AF624" s="235"/>
      <c r="AG624" s="235"/>
      <c r="AH624" s="235"/>
      <c r="AI624" s="235"/>
      <c r="AJ624" s="235"/>
      <c r="AK624" s="235"/>
      <c r="AL624" s="235"/>
      <c r="AM624" s="235"/>
      <c r="AN624" s="235"/>
      <c r="AO624" s="205"/>
      <c r="AP624" s="198"/>
      <c r="AQ624" s="233"/>
      <c r="AR624" s="244"/>
      <c r="AS624" s="198"/>
      <c r="AT624" s="198"/>
      <c r="AU624" s="198"/>
      <c r="AV624" s="198"/>
      <c r="AW624" s="198"/>
      <c r="AX624" s="198"/>
      <c r="AY624" s="198"/>
      <c r="AZ624" s="198"/>
      <c r="BA624" s="198"/>
      <c r="BB624" s="198"/>
      <c r="BC624" s="198"/>
      <c r="BD624" s="198"/>
      <c r="BE624" s="198"/>
      <c r="BF624" s="198"/>
      <c r="BG624" s="198"/>
      <c r="BH624" s="198"/>
      <c r="BI624" s="198"/>
      <c r="BJ624" s="198"/>
      <c r="BK624" s="198"/>
      <c r="BL624" s="198"/>
      <c r="BM624" s="198"/>
      <c r="BN624" s="198"/>
      <c r="BO624" s="198"/>
      <c r="BP624" s="198"/>
      <c r="BQ624" s="198"/>
      <c r="BR624" s="198"/>
      <c r="BS624" s="198"/>
      <c r="BT624" s="198"/>
      <c r="BU624" s="198"/>
    </row>
    <row r="625" spans="1:73" ht="15.75" customHeight="1" x14ac:dyDescent="0.25">
      <c r="A625" s="234"/>
      <c r="B625" s="235"/>
      <c r="C625" s="235"/>
      <c r="D625" s="235"/>
      <c r="E625" s="235"/>
      <c r="F625" s="235"/>
      <c r="G625" s="235"/>
      <c r="H625" s="235"/>
      <c r="I625" s="235"/>
      <c r="J625" s="235"/>
      <c r="K625" s="235"/>
      <c r="L625" s="236"/>
      <c r="M625" s="235"/>
      <c r="N625" s="235"/>
      <c r="O625" s="235"/>
      <c r="P625" s="235"/>
      <c r="Q625" s="235"/>
      <c r="R625" s="235"/>
      <c r="S625" s="235"/>
      <c r="T625" s="235"/>
      <c r="U625" s="235"/>
      <c r="V625" s="236"/>
      <c r="W625" s="235"/>
      <c r="X625" s="235"/>
      <c r="Y625" s="235"/>
      <c r="Z625" s="235"/>
      <c r="AA625" s="235"/>
      <c r="AB625" s="235"/>
      <c r="AC625" s="235"/>
      <c r="AD625" s="235"/>
      <c r="AE625" s="235"/>
      <c r="AF625" s="235"/>
      <c r="AG625" s="235"/>
      <c r="AH625" s="235"/>
      <c r="AI625" s="235"/>
      <c r="AJ625" s="235"/>
      <c r="AK625" s="235"/>
      <c r="AL625" s="235"/>
      <c r="AM625" s="235"/>
      <c r="AN625" s="235"/>
      <c r="AO625" s="205"/>
      <c r="AP625" s="198"/>
      <c r="AQ625" s="233"/>
      <c r="AR625" s="244"/>
      <c r="AS625" s="198"/>
      <c r="AT625" s="198"/>
      <c r="AU625" s="198"/>
      <c r="AV625" s="198"/>
      <c r="AW625" s="198"/>
      <c r="AX625" s="198"/>
      <c r="AY625" s="198"/>
      <c r="AZ625" s="198"/>
      <c r="BA625" s="198"/>
      <c r="BB625" s="198"/>
      <c r="BC625" s="198"/>
      <c r="BD625" s="198"/>
      <c r="BE625" s="198"/>
      <c r="BF625" s="198"/>
      <c r="BG625" s="198"/>
      <c r="BH625" s="198"/>
      <c r="BI625" s="198"/>
      <c r="BJ625" s="198"/>
      <c r="BK625" s="198"/>
      <c r="BL625" s="198"/>
      <c r="BM625" s="198"/>
      <c r="BN625" s="198"/>
      <c r="BO625" s="198"/>
      <c r="BP625" s="198"/>
      <c r="BQ625" s="198"/>
      <c r="BR625" s="198"/>
      <c r="BS625" s="198"/>
      <c r="BT625" s="198"/>
      <c r="BU625" s="198"/>
    </row>
    <row r="626" spans="1:73" ht="15.75" customHeight="1" x14ac:dyDescent="0.25">
      <c r="A626" s="234"/>
      <c r="B626" s="235"/>
      <c r="C626" s="235"/>
      <c r="D626" s="235"/>
      <c r="E626" s="235"/>
      <c r="F626" s="235"/>
      <c r="G626" s="235"/>
      <c r="H626" s="235"/>
      <c r="I626" s="235"/>
      <c r="J626" s="235"/>
      <c r="K626" s="235"/>
      <c r="L626" s="236"/>
      <c r="M626" s="235"/>
      <c r="N626" s="235"/>
      <c r="O626" s="235"/>
      <c r="P626" s="235"/>
      <c r="Q626" s="235"/>
      <c r="R626" s="235"/>
      <c r="S626" s="235"/>
      <c r="T626" s="235"/>
      <c r="U626" s="235"/>
      <c r="V626" s="236"/>
      <c r="W626" s="235"/>
      <c r="X626" s="235"/>
      <c r="Y626" s="235"/>
      <c r="Z626" s="235"/>
      <c r="AA626" s="235"/>
      <c r="AB626" s="235"/>
      <c r="AC626" s="235"/>
      <c r="AD626" s="235"/>
      <c r="AE626" s="235"/>
      <c r="AF626" s="235"/>
      <c r="AG626" s="235"/>
      <c r="AH626" s="235"/>
      <c r="AI626" s="235"/>
      <c r="AJ626" s="235"/>
      <c r="AK626" s="235"/>
      <c r="AL626" s="235"/>
      <c r="AM626" s="235"/>
      <c r="AN626" s="235"/>
      <c r="AO626" s="205"/>
      <c r="AP626" s="198"/>
      <c r="AQ626" s="233"/>
      <c r="AR626" s="244"/>
      <c r="AS626" s="198"/>
      <c r="AT626" s="198"/>
      <c r="AU626" s="198"/>
      <c r="AV626" s="198"/>
      <c r="AW626" s="198"/>
      <c r="AX626" s="198"/>
      <c r="AY626" s="198"/>
      <c r="AZ626" s="198"/>
      <c r="BA626" s="198"/>
      <c r="BB626" s="198"/>
      <c r="BC626" s="198"/>
      <c r="BD626" s="198"/>
      <c r="BE626" s="198"/>
      <c r="BF626" s="198"/>
      <c r="BG626" s="198"/>
      <c r="BH626" s="198"/>
      <c r="BI626" s="198"/>
      <c r="BJ626" s="198"/>
      <c r="BK626" s="198"/>
      <c r="BL626" s="198"/>
      <c r="BM626" s="198"/>
      <c r="BN626" s="198"/>
      <c r="BO626" s="198"/>
      <c r="BP626" s="198"/>
      <c r="BQ626" s="198"/>
      <c r="BR626" s="198"/>
      <c r="BS626" s="198"/>
      <c r="BT626" s="198"/>
      <c r="BU626" s="198"/>
    </row>
    <row r="627" spans="1:73" ht="15.75" customHeight="1" x14ac:dyDescent="0.25">
      <c r="A627" s="234"/>
      <c r="B627" s="235"/>
      <c r="C627" s="235"/>
      <c r="D627" s="235"/>
      <c r="E627" s="235"/>
      <c r="F627" s="235"/>
      <c r="G627" s="235"/>
      <c r="H627" s="235"/>
      <c r="I627" s="235"/>
      <c r="J627" s="235"/>
      <c r="K627" s="235"/>
      <c r="L627" s="236"/>
      <c r="M627" s="235"/>
      <c r="N627" s="235"/>
      <c r="O627" s="235"/>
      <c r="P627" s="235"/>
      <c r="Q627" s="235"/>
      <c r="R627" s="235"/>
      <c r="S627" s="235"/>
      <c r="T627" s="235"/>
      <c r="U627" s="235"/>
      <c r="V627" s="236"/>
      <c r="W627" s="235"/>
      <c r="X627" s="235"/>
      <c r="Y627" s="235"/>
      <c r="Z627" s="235"/>
      <c r="AA627" s="235"/>
      <c r="AB627" s="235"/>
      <c r="AC627" s="235"/>
      <c r="AD627" s="235"/>
      <c r="AE627" s="235"/>
      <c r="AF627" s="235"/>
      <c r="AG627" s="235"/>
      <c r="AH627" s="235"/>
      <c r="AI627" s="235"/>
      <c r="AJ627" s="235"/>
      <c r="AK627" s="235"/>
      <c r="AL627" s="235"/>
      <c r="AM627" s="235"/>
      <c r="AN627" s="235"/>
      <c r="AO627" s="205"/>
      <c r="AP627" s="198"/>
      <c r="AQ627" s="233"/>
      <c r="AR627" s="244"/>
      <c r="AS627" s="198"/>
      <c r="AT627" s="198"/>
      <c r="AU627" s="198"/>
      <c r="AV627" s="198"/>
      <c r="AW627" s="198"/>
      <c r="AX627" s="198"/>
      <c r="AY627" s="198"/>
      <c r="AZ627" s="198"/>
      <c r="BA627" s="198"/>
      <c r="BB627" s="198"/>
      <c r="BC627" s="198"/>
      <c r="BD627" s="198"/>
      <c r="BE627" s="198"/>
      <c r="BF627" s="198"/>
      <c r="BG627" s="198"/>
      <c r="BH627" s="198"/>
      <c r="BI627" s="198"/>
      <c r="BJ627" s="198"/>
      <c r="BK627" s="198"/>
      <c r="BL627" s="198"/>
      <c r="BM627" s="198"/>
      <c r="BN627" s="198"/>
      <c r="BO627" s="198"/>
      <c r="BP627" s="198"/>
      <c r="BQ627" s="198"/>
      <c r="BR627" s="198"/>
      <c r="BS627" s="198"/>
      <c r="BT627" s="198"/>
      <c r="BU627" s="198"/>
    </row>
    <row r="628" spans="1:73" ht="15.75" customHeight="1" x14ac:dyDescent="0.25">
      <c r="A628" s="234"/>
      <c r="B628" s="235"/>
      <c r="C628" s="235"/>
      <c r="D628" s="235"/>
      <c r="E628" s="235"/>
      <c r="F628" s="235"/>
      <c r="G628" s="235"/>
      <c r="H628" s="235"/>
      <c r="I628" s="235"/>
      <c r="J628" s="235"/>
      <c r="K628" s="235"/>
      <c r="L628" s="236"/>
      <c r="M628" s="235"/>
      <c r="N628" s="235"/>
      <c r="O628" s="235"/>
      <c r="P628" s="235"/>
      <c r="Q628" s="235"/>
      <c r="R628" s="235"/>
      <c r="S628" s="235"/>
      <c r="T628" s="235"/>
      <c r="U628" s="235"/>
      <c r="V628" s="236"/>
      <c r="W628" s="235"/>
      <c r="X628" s="235"/>
      <c r="Y628" s="235"/>
      <c r="Z628" s="235"/>
      <c r="AA628" s="235"/>
      <c r="AB628" s="235"/>
      <c r="AC628" s="235"/>
      <c r="AD628" s="235"/>
      <c r="AE628" s="235"/>
      <c r="AF628" s="235"/>
      <c r="AG628" s="235"/>
      <c r="AH628" s="235"/>
      <c r="AI628" s="235"/>
      <c r="AJ628" s="235"/>
      <c r="AK628" s="235"/>
      <c r="AL628" s="235"/>
      <c r="AM628" s="235"/>
      <c r="AN628" s="235"/>
      <c r="AO628" s="205"/>
      <c r="AP628" s="198"/>
      <c r="AQ628" s="233"/>
      <c r="AR628" s="244"/>
      <c r="AS628" s="198"/>
      <c r="AT628" s="198"/>
      <c r="AU628" s="198"/>
      <c r="AV628" s="198"/>
      <c r="AW628" s="198"/>
      <c r="AX628" s="198"/>
      <c r="AY628" s="198"/>
      <c r="AZ628" s="198"/>
      <c r="BA628" s="198"/>
      <c r="BB628" s="198"/>
      <c r="BC628" s="198"/>
      <c r="BD628" s="198"/>
      <c r="BE628" s="198"/>
      <c r="BF628" s="198"/>
      <c r="BG628" s="198"/>
      <c r="BH628" s="198"/>
      <c r="BI628" s="198"/>
      <c r="BJ628" s="198"/>
      <c r="BK628" s="198"/>
      <c r="BL628" s="198"/>
      <c r="BM628" s="198"/>
      <c r="BN628" s="198"/>
      <c r="BO628" s="198"/>
      <c r="BP628" s="198"/>
      <c r="BQ628" s="198"/>
      <c r="BR628" s="198"/>
      <c r="BS628" s="198"/>
      <c r="BT628" s="198"/>
      <c r="BU628" s="198"/>
    </row>
    <row r="629" spans="1:73" ht="15.75" customHeight="1" x14ac:dyDescent="0.25">
      <c r="A629" s="234"/>
      <c r="B629" s="235"/>
      <c r="C629" s="235"/>
      <c r="D629" s="235"/>
      <c r="E629" s="235"/>
      <c r="F629" s="235"/>
      <c r="G629" s="235"/>
      <c r="H629" s="235"/>
      <c r="I629" s="235"/>
      <c r="J629" s="235"/>
      <c r="K629" s="235"/>
      <c r="L629" s="236"/>
      <c r="M629" s="235"/>
      <c r="N629" s="235"/>
      <c r="O629" s="235"/>
      <c r="P629" s="235"/>
      <c r="Q629" s="235"/>
      <c r="R629" s="235"/>
      <c r="S629" s="235"/>
      <c r="T629" s="235"/>
      <c r="U629" s="235"/>
      <c r="V629" s="236"/>
      <c r="W629" s="235"/>
      <c r="X629" s="235"/>
      <c r="Y629" s="235"/>
      <c r="Z629" s="235"/>
      <c r="AA629" s="235"/>
      <c r="AB629" s="235"/>
      <c r="AC629" s="235"/>
      <c r="AD629" s="235"/>
      <c r="AE629" s="235"/>
      <c r="AF629" s="235"/>
      <c r="AG629" s="235"/>
      <c r="AH629" s="235"/>
      <c r="AI629" s="235"/>
      <c r="AJ629" s="235"/>
      <c r="AK629" s="235"/>
      <c r="AL629" s="235"/>
      <c r="AM629" s="235"/>
      <c r="AN629" s="235"/>
      <c r="AO629" s="205"/>
      <c r="AP629" s="198"/>
      <c r="AQ629" s="233"/>
      <c r="AR629" s="244"/>
      <c r="AS629" s="198"/>
      <c r="AT629" s="198"/>
      <c r="AU629" s="198"/>
      <c r="AV629" s="198"/>
      <c r="AW629" s="198"/>
      <c r="AX629" s="198"/>
      <c r="AY629" s="198"/>
      <c r="AZ629" s="198"/>
      <c r="BA629" s="198"/>
      <c r="BB629" s="198"/>
      <c r="BC629" s="198"/>
      <c r="BD629" s="198"/>
      <c r="BE629" s="198"/>
      <c r="BF629" s="198"/>
      <c r="BG629" s="198"/>
      <c r="BH629" s="198"/>
      <c r="BI629" s="198"/>
      <c r="BJ629" s="198"/>
      <c r="BK629" s="198"/>
      <c r="BL629" s="198"/>
      <c r="BM629" s="198"/>
      <c r="BN629" s="198"/>
      <c r="BO629" s="198"/>
      <c r="BP629" s="198"/>
      <c r="BQ629" s="198"/>
      <c r="BR629" s="198"/>
      <c r="BS629" s="198"/>
      <c r="BT629" s="198"/>
      <c r="BU629" s="198"/>
    </row>
    <row r="630" spans="1:73" ht="15.75" customHeight="1" x14ac:dyDescent="0.25">
      <c r="A630" s="234"/>
      <c r="B630" s="235"/>
      <c r="C630" s="235"/>
      <c r="D630" s="235"/>
      <c r="E630" s="235"/>
      <c r="F630" s="235"/>
      <c r="G630" s="235"/>
      <c r="H630" s="235"/>
      <c r="I630" s="235"/>
      <c r="J630" s="235"/>
      <c r="K630" s="235"/>
      <c r="L630" s="236"/>
      <c r="M630" s="235"/>
      <c r="N630" s="235"/>
      <c r="O630" s="235"/>
      <c r="P630" s="235"/>
      <c r="Q630" s="235"/>
      <c r="R630" s="235"/>
      <c r="S630" s="235"/>
      <c r="T630" s="235"/>
      <c r="U630" s="235"/>
      <c r="V630" s="236"/>
      <c r="W630" s="235"/>
      <c r="X630" s="235"/>
      <c r="Y630" s="235"/>
      <c r="Z630" s="235"/>
      <c r="AA630" s="235"/>
      <c r="AB630" s="235"/>
      <c r="AC630" s="235"/>
      <c r="AD630" s="235"/>
      <c r="AE630" s="235"/>
      <c r="AF630" s="235"/>
      <c r="AG630" s="235"/>
      <c r="AH630" s="235"/>
      <c r="AI630" s="235"/>
      <c r="AJ630" s="235"/>
      <c r="AK630" s="235"/>
      <c r="AL630" s="235"/>
      <c r="AM630" s="235"/>
      <c r="AN630" s="235"/>
      <c r="AO630" s="205"/>
      <c r="AP630" s="198"/>
      <c r="AQ630" s="233"/>
      <c r="AR630" s="244"/>
      <c r="AS630" s="198"/>
      <c r="AT630" s="198"/>
      <c r="AU630" s="198"/>
      <c r="AV630" s="198"/>
      <c r="AW630" s="198"/>
      <c r="AX630" s="198"/>
      <c r="AY630" s="198"/>
      <c r="AZ630" s="198"/>
      <c r="BA630" s="198"/>
      <c r="BB630" s="198"/>
      <c r="BC630" s="198"/>
      <c r="BD630" s="198"/>
      <c r="BE630" s="198"/>
      <c r="BF630" s="198"/>
      <c r="BG630" s="198"/>
      <c r="BH630" s="198"/>
      <c r="BI630" s="198"/>
      <c r="BJ630" s="198"/>
      <c r="BK630" s="198"/>
      <c r="BL630" s="198"/>
      <c r="BM630" s="198"/>
      <c r="BN630" s="198"/>
      <c r="BO630" s="198"/>
      <c r="BP630" s="198"/>
      <c r="BQ630" s="198"/>
      <c r="BR630" s="198"/>
      <c r="BS630" s="198"/>
      <c r="BT630" s="198"/>
      <c r="BU630" s="198"/>
    </row>
    <row r="631" spans="1:73" ht="15.75" customHeight="1" x14ac:dyDescent="0.25">
      <c r="A631" s="234"/>
      <c r="B631" s="235"/>
      <c r="C631" s="235"/>
      <c r="D631" s="235"/>
      <c r="E631" s="235"/>
      <c r="F631" s="235"/>
      <c r="G631" s="235"/>
      <c r="H631" s="235"/>
      <c r="I631" s="235"/>
      <c r="J631" s="235"/>
      <c r="K631" s="235"/>
      <c r="L631" s="236"/>
      <c r="M631" s="235"/>
      <c r="N631" s="235"/>
      <c r="O631" s="235"/>
      <c r="P631" s="235"/>
      <c r="Q631" s="235"/>
      <c r="R631" s="235"/>
      <c r="S631" s="235"/>
      <c r="T631" s="235"/>
      <c r="U631" s="235"/>
      <c r="V631" s="236"/>
      <c r="W631" s="235"/>
      <c r="X631" s="235"/>
      <c r="Y631" s="235"/>
      <c r="Z631" s="235"/>
      <c r="AA631" s="235"/>
      <c r="AB631" s="235"/>
      <c r="AC631" s="235"/>
      <c r="AD631" s="235"/>
      <c r="AE631" s="235"/>
      <c r="AF631" s="235"/>
      <c r="AG631" s="235"/>
      <c r="AH631" s="235"/>
      <c r="AI631" s="235"/>
      <c r="AJ631" s="235"/>
      <c r="AK631" s="235"/>
      <c r="AL631" s="235"/>
      <c r="AM631" s="235"/>
      <c r="AN631" s="235"/>
      <c r="AO631" s="205"/>
      <c r="AP631" s="198"/>
      <c r="AQ631" s="233"/>
      <c r="AR631" s="244"/>
      <c r="AS631" s="198"/>
      <c r="AT631" s="198"/>
      <c r="AU631" s="198"/>
      <c r="AV631" s="198"/>
      <c r="AW631" s="198"/>
      <c r="AX631" s="198"/>
      <c r="AY631" s="198"/>
      <c r="AZ631" s="198"/>
      <c r="BA631" s="198"/>
      <c r="BB631" s="198"/>
      <c r="BC631" s="198"/>
      <c r="BD631" s="198"/>
      <c r="BE631" s="198"/>
      <c r="BF631" s="198"/>
      <c r="BG631" s="198"/>
      <c r="BH631" s="198"/>
      <c r="BI631" s="198"/>
      <c r="BJ631" s="198"/>
      <c r="BK631" s="198"/>
      <c r="BL631" s="198"/>
      <c r="BM631" s="198"/>
      <c r="BN631" s="198"/>
      <c r="BO631" s="198"/>
      <c r="BP631" s="198"/>
      <c r="BQ631" s="198"/>
      <c r="BR631" s="198"/>
      <c r="BS631" s="198"/>
      <c r="BT631" s="198"/>
      <c r="BU631" s="198"/>
    </row>
    <row r="632" spans="1:73" ht="15.75" customHeight="1" x14ac:dyDescent="0.25">
      <c r="A632" s="234"/>
      <c r="B632" s="235"/>
      <c r="C632" s="235"/>
      <c r="D632" s="235"/>
      <c r="E632" s="235"/>
      <c r="F632" s="235"/>
      <c r="G632" s="235"/>
      <c r="H632" s="235"/>
      <c r="I632" s="235"/>
      <c r="J632" s="235"/>
      <c r="K632" s="235"/>
      <c r="L632" s="236"/>
      <c r="M632" s="235"/>
      <c r="N632" s="235"/>
      <c r="O632" s="235"/>
      <c r="P632" s="235"/>
      <c r="Q632" s="235"/>
      <c r="R632" s="235"/>
      <c r="S632" s="235"/>
      <c r="T632" s="235"/>
      <c r="U632" s="235"/>
      <c r="V632" s="236"/>
      <c r="W632" s="235"/>
      <c r="X632" s="235"/>
      <c r="Y632" s="235"/>
      <c r="Z632" s="235"/>
      <c r="AA632" s="235"/>
      <c r="AB632" s="235"/>
      <c r="AC632" s="235"/>
      <c r="AD632" s="235"/>
      <c r="AE632" s="235"/>
      <c r="AF632" s="235"/>
      <c r="AG632" s="235"/>
      <c r="AH632" s="235"/>
      <c r="AI632" s="235"/>
      <c r="AJ632" s="235"/>
      <c r="AK632" s="235"/>
      <c r="AL632" s="235"/>
      <c r="AM632" s="235"/>
      <c r="AN632" s="235"/>
      <c r="AO632" s="205"/>
      <c r="AP632" s="198"/>
      <c r="AQ632" s="233"/>
      <c r="AR632" s="244"/>
      <c r="AS632" s="198"/>
      <c r="AT632" s="198"/>
      <c r="AU632" s="198"/>
      <c r="AV632" s="198"/>
      <c r="AW632" s="198"/>
      <c r="AX632" s="198"/>
      <c r="AY632" s="198"/>
      <c r="AZ632" s="198"/>
      <c r="BA632" s="198"/>
      <c r="BB632" s="198"/>
      <c r="BC632" s="198"/>
      <c r="BD632" s="198"/>
      <c r="BE632" s="198"/>
      <c r="BF632" s="198"/>
      <c r="BG632" s="198"/>
      <c r="BH632" s="198"/>
      <c r="BI632" s="198"/>
      <c r="BJ632" s="198"/>
      <c r="BK632" s="198"/>
      <c r="BL632" s="198"/>
      <c r="BM632" s="198"/>
      <c r="BN632" s="198"/>
      <c r="BO632" s="198"/>
      <c r="BP632" s="198"/>
      <c r="BQ632" s="198"/>
      <c r="BR632" s="198"/>
      <c r="BS632" s="198"/>
      <c r="BT632" s="198"/>
      <c r="BU632" s="198"/>
    </row>
    <row r="633" spans="1:73" ht="15.75" customHeight="1" x14ac:dyDescent="0.25">
      <c r="A633" s="234"/>
      <c r="B633" s="235"/>
      <c r="C633" s="235"/>
      <c r="D633" s="235"/>
      <c r="E633" s="235"/>
      <c r="F633" s="235"/>
      <c r="G633" s="235"/>
      <c r="H633" s="235"/>
      <c r="I633" s="235"/>
      <c r="J633" s="235"/>
      <c r="K633" s="235"/>
      <c r="L633" s="236"/>
      <c r="M633" s="235"/>
      <c r="N633" s="235"/>
      <c r="O633" s="235"/>
      <c r="P633" s="235"/>
      <c r="Q633" s="235"/>
      <c r="R633" s="235"/>
      <c r="S633" s="235"/>
      <c r="T633" s="235"/>
      <c r="U633" s="235"/>
      <c r="V633" s="236"/>
      <c r="W633" s="235"/>
      <c r="X633" s="235"/>
      <c r="Y633" s="235"/>
      <c r="Z633" s="235"/>
      <c r="AA633" s="235"/>
      <c r="AB633" s="235"/>
      <c r="AC633" s="235"/>
      <c r="AD633" s="235"/>
      <c r="AE633" s="235"/>
      <c r="AF633" s="235"/>
      <c r="AG633" s="235"/>
      <c r="AH633" s="235"/>
      <c r="AI633" s="235"/>
      <c r="AJ633" s="235"/>
      <c r="AK633" s="235"/>
      <c r="AL633" s="235"/>
      <c r="AM633" s="235"/>
      <c r="AN633" s="235"/>
      <c r="AO633" s="205"/>
      <c r="AP633" s="198"/>
      <c r="AQ633" s="233"/>
      <c r="AR633" s="244"/>
      <c r="AS633" s="198"/>
      <c r="AT633" s="198"/>
      <c r="AU633" s="198"/>
      <c r="AV633" s="198"/>
      <c r="AW633" s="198"/>
      <c r="AX633" s="198"/>
      <c r="AY633" s="198"/>
      <c r="AZ633" s="198"/>
      <c r="BA633" s="198"/>
      <c r="BB633" s="198"/>
      <c r="BC633" s="198"/>
      <c r="BD633" s="198"/>
      <c r="BE633" s="198"/>
      <c r="BF633" s="198"/>
      <c r="BG633" s="198"/>
      <c r="BH633" s="198"/>
      <c r="BI633" s="198"/>
      <c r="BJ633" s="198"/>
      <c r="BK633" s="198"/>
      <c r="BL633" s="198"/>
      <c r="BM633" s="198"/>
      <c r="BN633" s="198"/>
      <c r="BO633" s="198"/>
      <c r="BP633" s="198"/>
      <c r="BQ633" s="198"/>
      <c r="BR633" s="198"/>
      <c r="BS633" s="198"/>
      <c r="BT633" s="198"/>
      <c r="BU633" s="198"/>
    </row>
    <row r="634" spans="1:73" ht="15.75" customHeight="1" x14ac:dyDescent="0.25">
      <c r="A634" s="234"/>
      <c r="B634" s="235"/>
      <c r="C634" s="235"/>
      <c r="D634" s="235"/>
      <c r="E634" s="235"/>
      <c r="F634" s="235"/>
      <c r="G634" s="235"/>
      <c r="H634" s="235"/>
      <c r="I634" s="235"/>
      <c r="J634" s="235"/>
      <c r="K634" s="235"/>
      <c r="L634" s="236"/>
      <c r="M634" s="235"/>
      <c r="N634" s="235"/>
      <c r="O634" s="235"/>
      <c r="P634" s="235"/>
      <c r="Q634" s="235"/>
      <c r="R634" s="235"/>
      <c r="S634" s="235"/>
      <c r="T634" s="235"/>
      <c r="U634" s="235"/>
      <c r="V634" s="236"/>
      <c r="W634" s="235"/>
      <c r="X634" s="235"/>
      <c r="Y634" s="235"/>
      <c r="Z634" s="235"/>
      <c r="AA634" s="235"/>
      <c r="AB634" s="235"/>
      <c r="AC634" s="235"/>
      <c r="AD634" s="235"/>
      <c r="AE634" s="235"/>
      <c r="AF634" s="235"/>
      <c r="AG634" s="235"/>
      <c r="AH634" s="235"/>
      <c r="AI634" s="235"/>
      <c r="AJ634" s="235"/>
      <c r="AK634" s="235"/>
      <c r="AL634" s="235"/>
      <c r="AM634" s="235"/>
      <c r="AN634" s="235"/>
      <c r="AO634" s="205"/>
      <c r="AP634" s="198"/>
      <c r="AQ634" s="233"/>
      <c r="AR634" s="244"/>
      <c r="AS634" s="198"/>
      <c r="AT634" s="198"/>
      <c r="AU634" s="198"/>
      <c r="AV634" s="198"/>
      <c r="AW634" s="198"/>
      <c r="AX634" s="198"/>
      <c r="AY634" s="198"/>
      <c r="AZ634" s="198"/>
      <c r="BA634" s="198"/>
      <c r="BB634" s="198"/>
      <c r="BC634" s="198"/>
      <c r="BD634" s="198"/>
      <c r="BE634" s="198"/>
      <c r="BF634" s="198"/>
      <c r="BG634" s="198"/>
      <c r="BH634" s="198"/>
      <c r="BI634" s="198"/>
      <c r="BJ634" s="198"/>
      <c r="BK634" s="198"/>
      <c r="BL634" s="198"/>
      <c r="BM634" s="198"/>
      <c r="BN634" s="198"/>
      <c r="BO634" s="198"/>
      <c r="BP634" s="198"/>
      <c r="BQ634" s="198"/>
      <c r="BR634" s="198"/>
      <c r="BS634" s="198"/>
      <c r="BT634" s="198"/>
      <c r="BU634" s="198"/>
    </row>
    <row r="635" spans="1:73" ht="15.75" customHeight="1" x14ac:dyDescent="0.25">
      <c r="A635" s="234"/>
      <c r="B635" s="235"/>
      <c r="C635" s="235"/>
      <c r="D635" s="235"/>
      <c r="E635" s="235"/>
      <c r="F635" s="235"/>
      <c r="G635" s="235"/>
      <c r="H635" s="235"/>
      <c r="I635" s="235"/>
      <c r="J635" s="235"/>
      <c r="K635" s="235"/>
      <c r="L635" s="236"/>
      <c r="M635" s="235"/>
      <c r="N635" s="235"/>
      <c r="O635" s="235"/>
      <c r="P635" s="235"/>
      <c r="Q635" s="235"/>
      <c r="R635" s="235"/>
      <c r="S635" s="235"/>
      <c r="T635" s="235"/>
      <c r="U635" s="235"/>
      <c r="V635" s="236"/>
      <c r="W635" s="235"/>
      <c r="X635" s="235"/>
      <c r="Y635" s="235"/>
      <c r="Z635" s="235"/>
      <c r="AA635" s="235"/>
      <c r="AB635" s="235"/>
      <c r="AC635" s="235"/>
      <c r="AD635" s="235"/>
      <c r="AE635" s="235"/>
      <c r="AF635" s="235"/>
      <c r="AG635" s="235"/>
      <c r="AH635" s="235"/>
      <c r="AI635" s="235"/>
      <c r="AJ635" s="235"/>
      <c r="AK635" s="235"/>
      <c r="AL635" s="235"/>
      <c r="AM635" s="235"/>
      <c r="AN635" s="235"/>
      <c r="AO635" s="205"/>
      <c r="AP635" s="198"/>
      <c r="AQ635" s="233"/>
      <c r="AR635" s="244"/>
      <c r="AS635" s="198"/>
      <c r="AT635" s="198"/>
      <c r="AU635" s="198"/>
      <c r="AV635" s="198"/>
      <c r="AW635" s="198"/>
      <c r="AX635" s="198"/>
      <c r="AY635" s="198"/>
      <c r="AZ635" s="198"/>
      <c r="BA635" s="198"/>
      <c r="BB635" s="198"/>
      <c r="BC635" s="198"/>
      <c r="BD635" s="198"/>
      <c r="BE635" s="198"/>
      <c r="BF635" s="198"/>
      <c r="BG635" s="198"/>
      <c r="BH635" s="198"/>
      <c r="BI635" s="198"/>
      <c r="BJ635" s="198"/>
      <c r="BK635" s="198"/>
      <c r="BL635" s="198"/>
      <c r="BM635" s="198"/>
      <c r="BN635" s="198"/>
      <c r="BO635" s="198"/>
      <c r="BP635" s="198"/>
      <c r="BQ635" s="198"/>
      <c r="BR635" s="198"/>
      <c r="BS635" s="198"/>
      <c r="BT635" s="198"/>
      <c r="BU635" s="198"/>
    </row>
    <row r="636" spans="1:73" ht="15.75" customHeight="1" x14ac:dyDescent="0.25">
      <c r="A636" s="234"/>
      <c r="B636" s="235"/>
      <c r="C636" s="235"/>
      <c r="D636" s="235"/>
      <c r="E636" s="235"/>
      <c r="F636" s="235"/>
      <c r="G636" s="235"/>
      <c r="H636" s="235"/>
      <c r="I636" s="235"/>
      <c r="J636" s="235"/>
      <c r="K636" s="235"/>
      <c r="L636" s="236"/>
      <c r="M636" s="235"/>
      <c r="N636" s="235"/>
      <c r="O636" s="235"/>
      <c r="P636" s="235"/>
      <c r="Q636" s="235"/>
      <c r="R636" s="235"/>
      <c r="S636" s="235"/>
      <c r="T636" s="235"/>
      <c r="U636" s="235"/>
      <c r="V636" s="236"/>
      <c r="W636" s="235"/>
      <c r="X636" s="235"/>
      <c r="Y636" s="235"/>
      <c r="Z636" s="235"/>
      <c r="AA636" s="235"/>
      <c r="AB636" s="235"/>
      <c r="AC636" s="235"/>
      <c r="AD636" s="235"/>
      <c r="AE636" s="235"/>
      <c r="AF636" s="235"/>
      <c r="AG636" s="235"/>
      <c r="AH636" s="235"/>
      <c r="AI636" s="235"/>
      <c r="AJ636" s="235"/>
      <c r="AK636" s="235"/>
      <c r="AL636" s="235"/>
      <c r="AM636" s="235"/>
      <c r="AN636" s="235"/>
      <c r="AO636" s="205"/>
      <c r="AP636" s="198"/>
      <c r="AQ636" s="233"/>
      <c r="AR636" s="244"/>
      <c r="AS636" s="198"/>
      <c r="AT636" s="198"/>
      <c r="AU636" s="198"/>
      <c r="AV636" s="198"/>
      <c r="AW636" s="198"/>
      <c r="AX636" s="198"/>
      <c r="AY636" s="198"/>
      <c r="AZ636" s="198"/>
      <c r="BA636" s="198"/>
      <c r="BB636" s="198"/>
      <c r="BC636" s="198"/>
      <c r="BD636" s="198"/>
      <c r="BE636" s="198"/>
      <c r="BF636" s="198"/>
      <c r="BG636" s="198"/>
      <c r="BH636" s="198"/>
      <c r="BI636" s="198"/>
      <c r="BJ636" s="198"/>
      <c r="BK636" s="198"/>
      <c r="BL636" s="198"/>
      <c r="BM636" s="198"/>
      <c r="BN636" s="198"/>
      <c r="BO636" s="198"/>
      <c r="BP636" s="198"/>
      <c r="BQ636" s="198"/>
      <c r="BR636" s="198"/>
      <c r="BS636" s="198"/>
      <c r="BT636" s="198"/>
      <c r="BU636" s="198"/>
    </row>
    <row r="637" spans="1:73" ht="15.75" customHeight="1" x14ac:dyDescent="0.25">
      <c r="A637" s="234"/>
      <c r="B637" s="235"/>
      <c r="C637" s="235"/>
      <c r="D637" s="235"/>
      <c r="E637" s="235"/>
      <c r="F637" s="235"/>
      <c r="G637" s="235"/>
      <c r="H637" s="235"/>
      <c r="I637" s="235"/>
      <c r="J637" s="235"/>
      <c r="K637" s="235"/>
      <c r="L637" s="236"/>
      <c r="M637" s="235"/>
      <c r="N637" s="235"/>
      <c r="O637" s="235"/>
      <c r="P637" s="235"/>
      <c r="Q637" s="235"/>
      <c r="R637" s="235"/>
      <c r="S637" s="235"/>
      <c r="T637" s="235"/>
      <c r="U637" s="235"/>
      <c r="V637" s="236"/>
      <c r="W637" s="235"/>
      <c r="X637" s="235"/>
      <c r="Y637" s="235"/>
      <c r="Z637" s="235"/>
      <c r="AA637" s="235"/>
      <c r="AB637" s="235"/>
      <c r="AC637" s="235"/>
      <c r="AD637" s="235"/>
      <c r="AE637" s="235"/>
      <c r="AF637" s="235"/>
      <c r="AG637" s="235"/>
      <c r="AH637" s="235"/>
      <c r="AI637" s="235"/>
      <c r="AJ637" s="235"/>
      <c r="AK637" s="235"/>
      <c r="AL637" s="235"/>
      <c r="AM637" s="235"/>
      <c r="AN637" s="235"/>
      <c r="AO637" s="205"/>
      <c r="AP637" s="198"/>
      <c r="AQ637" s="233"/>
      <c r="AR637" s="244"/>
      <c r="AS637" s="198"/>
      <c r="AT637" s="198"/>
      <c r="AU637" s="198"/>
      <c r="AV637" s="198"/>
      <c r="AW637" s="198"/>
      <c r="AX637" s="198"/>
      <c r="AY637" s="198"/>
      <c r="AZ637" s="198"/>
      <c r="BA637" s="198"/>
      <c r="BB637" s="198"/>
      <c r="BC637" s="198"/>
      <c r="BD637" s="198"/>
      <c r="BE637" s="198"/>
      <c r="BF637" s="198"/>
      <c r="BG637" s="198"/>
      <c r="BH637" s="198"/>
      <c r="BI637" s="198"/>
      <c r="BJ637" s="198"/>
      <c r="BK637" s="198"/>
      <c r="BL637" s="198"/>
      <c r="BM637" s="198"/>
      <c r="BN637" s="198"/>
      <c r="BO637" s="198"/>
      <c r="BP637" s="198"/>
      <c r="BQ637" s="198"/>
      <c r="BR637" s="198"/>
      <c r="BS637" s="198"/>
      <c r="BT637" s="198"/>
      <c r="BU637" s="198"/>
    </row>
    <row r="638" spans="1:73" ht="15.75" customHeight="1" x14ac:dyDescent="0.25">
      <c r="A638" s="234"/>
      <c r="B638" s="235"/>
      <c r="C638" s="235"/>
      <c r="D638" s="235"/>
      <c r="E638" s="235"/>
      <c r="F638" s="235"/>
      <c r="G638" s="235"/>
      <c r="H638" s="235"/>
      <c r="I638" s="235"/>
      <c r="J638" s="235"/>
      <c r="K638" s="235"/>
      <c r="L638" s="236"/>
      <c r="M638" s="235"/>
      <c r="N638" s="235"/>
      <c r="O638" s="235"/>
      <c r="P638" s="235"/>
      <c r="Q638" s="235"/>
      <c r="R638" s="235"/>
      <c r="S638" s="235"/>
      <c r="T638" s="235"/>
      <c r="U638" s="235"/>
      <c r="V638" s="236"/>
      <c r="W638" s="235"/>
      <c r="X638" s="235"/>
      <c r="Y638" s="235"/>
      <c r="Z638" s="235"/>
      <c r="AA638" s="235"/>
      <c r="AB638" s="235"/>
      <c r="AC638" s="235"/>
      <c r="AD638" s="235"/>
      <c r="AE638" s="235"/>
      <c r="AF638" s="235"/>
      <c r="AG638" s="235"/>
      <c r="AH638" s="235"/>
      <c r="AI638" s="235"/>
      <c r="AJ638" s="235"/>
      <c r="AK638" s="235"/>
      <c r="AL638" s="235"/>
      <c r="AM638" s="235"/>
      <c r="AN638" s="235"/>
      <c r="AO638" s="205"/>
      <c r="AP638" s="198"/>
      <c r="AQ638" s="233"/>
      <c r="AR638" s="244"/>
      <c r="AS638" s="198"/>
      <c r="AT638" s="198"/>
      <c r="AU638" s="198"/>
      <c r="AV638" s="198"/>
      <c r="AW638" s="198"/>
      <c r="AX638" s="198"/>
      <c r="AY638" s="198"/>
      <c r="AZ638" s="198"/>
      <c r="BA638" s="198"/>
      <c r="BB638" s="198"/>
      <c r="BC638" s="198"/>
      <c r="BD638" s="198"/>
      <c r="BE638" s="198"/>
      <c r="BF638" s="198"/>
      <c r="BG638" s="198"/>
      <c r="BH638" s="198"/>
      <c r="BI638" s="198"/>
      <c r="BJ638" s="198"/>
      <c r="BK638" s="198"/>
      <c r="BL638" s="198"/>
      <c r="BM638" s="198"/>
      <c r="BN638" s="198"/>
      <c r="BO638" s="198"/>
      <c r="BP638" s="198"/>
      <c r="BQ638" s="198"/>
      <c r="BR638" s="198"/>
      <c r="BS638" s="198"/>
      <c r="BT638" s="198"/>
      <c r="BU638" s="198"/>
    </row>
    <row r="639" spans="1:73" ht="15.75" customHeight="1" x14ac:dyDescent="0.25">
      <c r="A639" s="234"/>
      <c r="B639" s="235"/>
      <c r="C639" s="235"/>
      <c r="D639" s="235"/>
      <c r="E639" s="235"/>
      <c r="F639" s="235"/>
      <c r="G639" s="235"/>
      <c r="H639" s="235"/>
      <c r="I639" s="235"/>
      <c r="J639" s="235"/>
      <c r="K639" s="235"/>
      <c r="L639" s="236"/>
      <c r="M639" s="235"/>
      <c r="N639" s="235"/>
      <c r="O639" s="235"/>
      <c r="P639" s="235"/>
      <c r="Q639" s="235"/>
      <c r="R639" s="235"/>
      <c r="S639" s="235"/>
      <c r="T639" s="235"/>
      <c r="U639" s="235"/>
      <c r="V639" s="236"/>
      <c r="W639" s="235"/>
      <c r="X639" s="235"/>
      <c r="Y639" s="235"/>
      <c r="Z639" s="235"/>
      <c r="AA639" s="235"/>
      <c r="AB639" s="235"/>
      <c r="AC639" s="235"/>
      <c r="AD639" s="235"/>
      <c r="AE639" s="235"/>
      <c r="AF639" s="235"/>
      <c r="AG639" s="235"/>
      <c r="AH639" s="235"/>
      <c r="AI639" s="235"/>
      <c r="AJ639" s="235"/>
      <c r="AK639" s="235"/>
      <c r="AL639" s="235"/>
      <c r="AM639" s="235"/>
      <c r="AN639" s="235"/>
      <c r="AO639" s="205"/>
      <c r="AP639" s="198"/>
      <c r="AQ639" s="233"/>
      <c r="AR639" s="244"/>
      <c r="AS639" s="198"/>
      <c r="AT639" s="198"/>
      <c r="AU639" s="198"/>
      <c r="AV639" s="198"/>
      <c r="AW639" s="198"/>
      <c r="AX639" s="198"/>
      <c r="AY639" s="198"/>
      <c r="AZ639" s="198"/>
      <c r="BA639" s="198"/>
      <c r="BB639" s="198"/>
      <c r="BC639" s="198"/>
      <c r="BD639" s="198"/>
      <c r="BE639" s="198"/>
      <c r="BF639" s="198"/>
      <c r="BG639" s="198"/>
      <c r="BH639" s="198"/>
      <c r="BI639" s="198"/>
      <c r="BJ639" s="198"/>
      <c r="BK639" s="198"/>
      <c r="BL639" s="198"/>
      <c r="BM639" s="198"/>
      <c r="BN639" s="198"/>
      <c r="BO639" s="198"/>
      <c r="BP639" s="198"/>
      <c r="BQ639" s="198"/>
      <c r="BR639" s="198"/>
      <c r="BS639" s="198"/>
      <c r="BT639" s="198"/>
      <c r="BU639" s="198"/>
    </row>
    <row r="640" spans="1:73" ht="15.75" customHeight="1" x14ac:dyDescent="0.25">
      <c r="A640" s="234"/>
      <c r="B640" s="235"/>
      <c r="C640" s="235"/>
      <c r="D640" s="235"/>
      <c r="E640" s="235"/>
      <c r="F640" s="235"/>
      <c r="G640" s="235"/>
      <c r="H640" s="235"/>
      <c r="I640" s="235"/>
      <c r="J640" s="235"/>
      <c r="K640" s="235"/>
      <c r="L640" s="236"/>
      <c r="M640" s="235"/>
      <c r="N640" s="235"/>
      <c r="O640" s="235"/>
      <c r="P640" s="235"/>
      <c r="Q640" s="235"/>
      <c r="R640" s="235"/>
      <c r="S640" s="235"/>
      <c r="T640" s="235"/>
      <c r="U640" s="235"/>
      <c r="V640" s="236"/>
      <c r="W640" s="235"/>
      <c r="X640" s="235"/>
      <c r="Y640" s="235"/>
      <c r="Z640" s="235"/>
      <c r="AA640" s="235"/>
      <c r="AB640" s="235"/>
      <c r="AC640" s="235"/>
      <c r="AD640" s="235"/>
      <c r="AE640" s="235"/>
      <c r="AF640" s="235"/>
      <c r="AG640" s="235"/>
      <c r="AH640" s="235"/>
      <c r="AI640" s="235"/>
      <c r="AJ640" s="235"/>
      <c r="AK640" s="235"/>
      <c r="AL640" s="235"/>
      <c r="AM640" s="235"/>
      <c r="AN640" s="235"/>
      <c r="AO640" s="205"/>
      <c r="AP640" s="198"/>
      <c r="AQ640" s="233"/>
      <c r="AR640" s="244"/>
      <c r="AS640" s="198"/>
      <c r="AT640" s="198"/>
      <c r="AU640" s="198"/>
      <c r="AV640" s="198"/>
      <c r="AW640" s="198"/>
      <c r="AX640" s="198"/>
      <c r="AY640" s="198"/>
      <c r="AZ640" s="198"/>
      <c r="BA640" s="198"/>
      <c r="BB640" s="198"/>
      <c r="BC640" s="198"/>
      <c r="BD640" s="198"/>
      <c r="BE640" s="198"/>
      <c r="BF640" s="198"/>
      <c r="BG640" s="198"/>
      <c r="BH640" s="198"/>
      <c r="BI640" s="198"/>
      <c r="BJ640" s="198"/>
      <c r="BK640" s="198"/>
      <c r="BL640" s="198"/>
      <c r="BM640" s="198"/>
      <c r="BN640" s="198"/>
      <c r="BO640" s="198"/>
      <c r="BP640" s="198"/>
      <c r="BQ640" s="198"/>
      <c r="BR640" s="198"/>
      <c r="BS640" s="198"/>
      <c r="BT640" s="198"/>
      <c r="BU640" s="198"/>
    </row>
    <row r="641" spans="1:73" ht="15.75" customHeight="1" x14ac:dyDescent="0.25">
      <c r="A641" s="234"/>
      <c r="B641" s="235"/>
      <c r="C641" s="235"/>
      <c r="D641" s="235"/>
      <c r="E641" s="235"/>
      <c r="F641" s="235"/>
      <c r="G641" s="235"/>
      <c r="H641" s="235"/>
      <c r="I641" s="235"/>
      <c r="J641" s="235"/>
      <c r="K641" s="235"/>
      <c r="L641" s="236"/>
      <c r="M641" s="235"/>
      <c r="N641" s="235"/>
      <c r="O641" s="235"/>
      <c r="P641" s="235"/>
      <c r="Q641" s="235"/>
      <c r="R641" s="235"/>
      <c r="S641" s="235"/>
      <c r="T641" s="235"/>
      <c r="U641" s="235"/>
      <c r="V641" s="236"/>
      <c r="W641" s="235"/>
      <c r="X641" s="235"/>
      <c r="Y641" s="235"/>
      <c r="Z641" s="235"/>
      <c r="AA641" s="235"/>
      <c r="AB641" s="235"/>
      <c r="AC641" s="235"/>
      <c r="AD641" s="235"/>
      <c r="AE641" s="235"/>
      <c r="AF641" s="235"/>
      <c r="AG641" s="235"/>
      <c r="AH641" s="235"/>
      <c r="AI641" s="235"/>
      <c r="AJ641" s="235"/>
      <c r="AK641" s="235"/>
      <c r="AL641" s="235"/>
      <c r="AM641" s="235"/>
      <c r="AN641" s="235"/>
      <c r="AO641" s="205"/>
      <c r="AP641" s="198"/>
      <c r="AQ641" s="233"/>
      <c r="AR641" s="244"/>
      <c r="AS641" s="198"/>
      <c r="AT641" s="198"/>
      <c r="AU641" s="198"/>
      <c r="AV641" s="198"/>
      <c r="AW641" s="198"/>
      <c r="AX641" s="198"/>
      <c r="AY641" s="198"/>
      <c r="AZ641" s="198"/>
      <c r="BA641" s="198"/>
      <c r="BB641" s="198"/>
      <c r="BC641" s="198"/>
      <c r="BD641" s="198"/>
      <c r="BE641" s="198"/>
      <c r="BF641" s="198"/>
      <c r="BG641" s="198"/>
      <c r="BH641" s="198"/>
      <c r="BI641" s="198"/>
      <c r="BJ641" s="198"/>
      <c r="BK641" s="198"/>
      <c r="BL641" s="198"/>
      <c r="BM641" s="198"/>
      <c r="BN641" s="198"/>
      <c r="BO641" s="198"/>
      <c r="BP641" s="198"/>
      <c r="BQ641" s="198"/>
      <c r="BR641" s="198"/>
      <c r="BS641" s="198"/>
      <c r="BT641" s="198"/>
      <c r="BU641" s="198"/>
    </row>
    <row r="642" spans="1:73" ht="15.75" customHeight="1" x14ac:dyDescent="0.25">
      <c r="A642" s="234"/>
      <c r="B642" s="235"/>
      <c r="C642" s="235"/>
      <c r="D642" s="235"/>
      <c r="E642" s="235"/>
      <c r="F642" s="235"/>
      <c r="G642" s="235"/>
      <c r="H642" s="235"/>
      <c r="I642" s="235"/>
      <c r="J642" s="235"/>
      <c r="K642" s="235"/>
      <c r="L642" s="236"/>
      <c r="M642" s="235"/>
      <c r="N642" s="235"/>
      <c r="O642" s="235"/>
      <c r="P642" s="235"/>
      <c r="Q642" s="235"/>
      <c r="R642" s="235"/>
      <c r="S642" s="235"/>
      <c r="T642" s="235"/>
      <c r="U642" s="235"/>
      <c r="V642" s="236"/>
      <c r="W642" s="235"/>
      <c r="X642" s="235"/>
      <c r="Y642" s="235"/>
      <c r="Z642" s="235"/>
      <c r="AA642" s="235"/>
      <c r="AB642" s="235"/>
      <c r="AC642" s="235"/>
      <c r="AD642" s="235"/>
      <c r="AE642" s="235"/>
      <c r="AF642" s="235"/>
      <c r="AG642" s="235"/>
      <c r="AH642" s="235"/>
      <c r="AI642" s="235"/>
      <c r="AJ642" s="235"/>
      <c r="AK642" s="235"/>
      <c r="AL642" s="235"/>
      <c r="AM642" s="235"/>
      <c r="AN642" s="235"/>
      <c r="AO642" s="205"/>
      <c r="AP642" s="198"/>
      <c r="AQ642" s="233"/>
      <c r="AR642" s="244"/>
      <c r="AS642" s="198"/>
      <c r="AT642" s="198"/>
      <c r="AU642" s="198"/>
      <c r="AV642" s="198"/>
      <c r="AW642" s="198"/>
      <c r="AX642" s="198"/>
      <c r="AY642" s="198"/>
      <c r="AZ642" s="198"/>
      <c r="BA642" s="198"/>
      <c r="BB642" s="198"/>
      <c r="BC642" s="198"/>
      <c r="BD642" s="198"/>
      <c r="BE642" s="198"/>
      <c r="BF642" s="198"/>
      <c r="BG642" s="198"/>
      <c r="BH642" s="198"/>
      <c r="BI642" s="198"/>
      <c r="BJ642" s="198"/>
      <c r="BK642" s="198"/>
      <c r="BL642" s="198"/>
      <c r="BM642" s="198"/>
      <c r="BN642" s="198"/>
      <c r="BO642" s="198"/>
      <c r="BP642" s="198"/>
      <c r="BQ642" s="198"/>
      <c r="BR642" s="198"/>
      <c r="BS642" s="198"/>
      <c r="BT642" s="198"/>
      <c r="BU642" s="198"/>
    </row>
    <row r="643" spans="1:73" ht="15.75" customHeight="1" x14ac:dyDescent="0.25">
      <c r="A643" s="234"/>
      <c r="B643" s="235"/>
      <c r="C643" s="235"/>
      <c r="D643" s="235"/>
      <c r="E643" s="235"/>
      <c r="F643" s="235"/>
      <c r="G643" s="235"/>
      <c r="H643" s="235"/>
      <c r="I643" s="235"/>
      <c r="J643" s="235"/>
      <c r="K643" s="235"/>
      <c r="L643" s="236"/>
      <c r="M643" s="235"/>
      <c r="N643" s="235"/>
      <c r="O643" s="235"/>
      <c r="P643" s="235"/>
      <c r="Q643" s="235"/>
      <c r="R643" s="235"/>
      <c r="S643" s="235"/>
      <c r="T643" s="235"/>
      <c r="U643" s="235"/>
      <c r="V643" s="236"/>
      <c r="W643" s="235"/>
      <c r="X643" s="235"/>
      <c r="Y643" s="235"/>
      <c r="Z643" s="235"/>
      <c r="AA643" s="235"/>
      <c r="AB643" s="235"/>
      <c r="AC643" s="235"/>
      <c r="AD643" s="235"/>
      <c r="AE643" s="235"/>
      <c r="AF643" s="235"/>
      <c r="AG643" s="235"/>
      <c r="AH643" s="235"/>
      <c r="AI643" s="235"/>
      <c r="AJ643" s="235"/>
      <c r="AK643" s="235"/>
      <c r="AL643" s="235"/>
      <c r="AM643" s="235"/>
      <c r="AN643" s="235"/>
      <c r="AO643" s="205"/>
      <c r="AP643" s="198"/>
      <c r="AQ643" s="233"/>
      <c r="AR643" s="244"/>
      <c r="AS643" s="198"/>
      <c r="AT643" s="198"/>
      <c r="AU643" s="198"/>
      <c r="AV643" s="198"/>
      <c r="AW643" s="198"/>
      <c r="AX643" s="198"/>
      <c r="AY643" s="198"/>
      <c r="AZ643" s="198"/>
      <c r="BA643" s="198"/>
      <c r="BB643" s="198"/>
      <c r="BC643" s="198"/>
      <c r="BD643" s="198"/>
      <c r="BE643" s="198"/>
      <c r="BF643" s="198"/>
      <c r="BG643" s="198"/>
      <c r="BH643" s="198"/>
      <c r="BI643" s="198"/>
      <c r="BJ643" s="198"/>
      <c r="BK643" s="198"/>
      <c r="BL643" s="198"/>
      <c r="BM643" s="198"/>
      <c r="BN643" s="198"/>
      <c r="BO643" s="198"/>
      <c r="BP643" s="198"/>
      <c r="BQ643" s="198"/>
      <c r="BR643" s="198"/>
      <c r="BS643" s="198"/>
      <c r="BT643" s="198"/>
      <c r="BU643" s="198"/>
    </row>
    <row r="644" spans="1:73" ht="15.75" customHeight="1" x14ac:dyDescent="0.25">
      <c r="A644" s="234"/>
      <c r="B644" s="235"/>
      <c r="C644" s="235"/>
      <c r="D644" s="235"/>
      <c r="E644" s="235"/>
      <c r="F644" s="235"/>
      <c r="G644" s="235"/>
      <c r="H644" s="235"/>
      <c r="I644" s="235"/>
      <c r="J644" s="235"/>
      <c r="K644" s="235"/>
      <c r="L644" s="236"/>
      <c r="M644" s="235"/>
      <c r="N644" s="235"/>
      <c r="O644" s="235"/>
      <c r="P644" s="235"/>
      <c r="Q644" s="235"/>
      <c r="R644" s="235"/>
      <c r="S644" s="235"/>
      <c r="T644" s="235"/>
      <c r="U644" s="235"/>
      <c r="V644" s="236"/>
      <c r="W644" s="235"/>
      <c r="X644" s="235"/>
      <c r="Y644" s="235"/>
      <c r="Z644" s="235"/>
      <c r="AA644" s="235"/>
      <c r="AB644" s="235"/>
      <c r="AC644" s="235"/>
      <c r="AD644" s="235"/>
      <c r="AE644" s="235"/>
      <c r="AF644" s="235"/>
      <c r="AG644" s="235"/>
      <c r="AH644" s="235"/>
      <c r="AI644" s="235"/>
      <c r="AJ644" s="235"/>
      <c r="AK644" s="235"/>
      <c r="AL644" s="235"/>
      <c r="AM644" s="235"/>
      <c r="AN644" s="235"/>
      <c r="AO644" s="205"/>
      <c r="AP644" s="198"/>
      <c r="AQ644" s="233"/>
      <c r="AR644" s="244"/>
      <c r="AS644" s="198"/>
      <c r="AT644" s="198"/>
      <c r="AU644" s="198"/>
      <c r="AV644" s="198"/>
      <c r="AW644" s="198"/>
      <c r="AX644" s="198"/>
      <c r="AY644" s="198"/>
      <c r="AZ644" s="198"/>
      <c r="BA644" s="198"/>
      <c r="BB644" s="198"/>
      <c r="BC644" s="198"/>
      <c r="BD644" s="198"/>
      <c r="BE644" s="198"/>
      <c r="BF644" s="198"/>
      <c r="BG644" s="198"/>
      <c r="BH644" s="198"/>
      <c r="BI644" s="198"/>
      <c r="BJ644" s="198"/>
      <c r="BK644" s="198"/>
      <c r="BL644" s="198"/>
      <c r="BM644" s="198"/>
      <c r="BN644" s="198"/>
      <c r="BO644" s="198"/>
      <c r="BP644" s="198"/>
      <c r="BQ644" s="198"/>
      <c r="BR644" s="198"/>
      <c r="BS644" s="198"/>
      <c r="BT644" s="198"/>
      <c r="BU644" s="198"/>
    </row>
    <row r="645" spans="1:73" ht="15.75" customHeight="1" x14ac:dyDescent="0.25">
      <c r="A645" s="234"/>
      <c r="B645" s="235"/>
      <c r="C645" s="235"/>
      <c r="D645" s="235"/>
      <c r="E645" s="235"/>
      <c r="F645" s="235"/>
      <c r="G645" s="235"/>
      <c r="H645" s="235"/>
      <c r="I645" s="235"/>
      <c r="J645" s="235"/>
      <c r="K645" s="235"/>
      <c r="L645" s="236"/>
      <c r="M645" s="235"/>
      <c r="N645" s="235"/>
      <c r="O645" s="235"/>
      <c r="P645" s="235"/>
      <c r="Q645" s="235"/>
      <c r="R645" s="235"/>
      <c r="S645" s="235"/>
      <c r="T645" s="235"/>
      <c r="U645" s="235"/>
      <c r="V645" s="236"/>
      <c r="W645" s="235"/>
      <c r="X645" s="235"/>
      <c r="Y645" s="235"/>
      <c r="Z645" s="235"/>
      <c r="AA645" s="235"/>
      <c r="AB645" s="235"/>
      <c r="AC645" s="235"/>
      <c r="AD645" s="235"/>
      <c r="AE645" s="235"/>
      <c r="AF645" s="235"/>
      <c r="AG645" s="235"/>
      <c r="AH645" s="235"/>
      <c r="AI645" s="235"/>
      <c r="AJ645" s="235"/>
      <c r="AK645" s="235"/>
      <c r="AL645" s="235"/>
      <c r="AM645" s="235"/>
      <c r="AN645" s="235"/>
      <c r="AO645" s="205"/>
      <c r="AP645" s="198"/>
      <c r="AQ645" s="233"/>
      <c r="AR645" s="244"/>
      <c r="AS645" s="198"/>
      <c r="AT645" s="198"/>
      <c r="AU645" s="198"/>
      <c r="AV645" s="198"/>
      <c r="AW645" s="198"/>
      <c r="AX645" s="198"/>
      <c r="AY645" s="198"/>
      <c r="AZ645" s="198"/>
      <c r="BA645" s="198"/>
      <c r="BB645" s="198"/>
      <c r="BC645" s="198"/>
      <c r="BD645" s="198"/>
      <c r="BE645" s="198"/>
      <c r="BF645" s="198"/>
      <c r="BG645" s="198"/>
      <c r="BH645" s="198"/>
      <c r="BI645" s="198"/>
      <c r="BJ645" s="198"/>
      <c r="BK645" s="198"/>
      <c r="BL645" s="198"/>
      <c r="BM645" s="198"/>
      <c r="BN645" s="198"/>
      <c r="BO645" s="198"/>
      <c r="BP645" s="198"/>
      <c r="BQ645" s="198"/>
      <c r="BR645" s="198"/>
      <c r="BS645" s="198"/>
      <c r="BT645" s="198"/>
      <c r="BU645" s="198"/>
    </row>
    <row r="646" spans="1:73" ht="15.75" customHeight="1" x14ac:dyDescent="0.25">
      <c r="A646" s="234"/>
      <c r="B646" s="235"/>
      <c r="C646" s="235"/>
      <c r="D646" s="235"/>
      <c r="E646" s="235"/>
      <c r="F646" s="235"/>
      <c r="G646" s="235"/>
      <c r="H646" s="235"/>
      <c r="I646" s="235"/>
      <c r="J646" s="235"/>
      <c r="K646" s="235"/>
      <c r="L646" s="236"/>
      <c r="M646" s="235"/>
      <c r="N646" s="235"/>
      <c r="O646" s="235"/>
      <c r="P646" s="235"/>
      <c r="Q646" s="235"/>
      <c r="R646" s="235"/>
      <c r="S646" s="235"/>
      <c r="T646" s="235"/>
      <c r="U646" s="235"/>
      <c r="V646" s="236"/>
      <c r="W646" s="235"/>
      <c r="X646" s="235"/>
      <c r="Y646" s="235"/>
      <c r="Z646" s="235"/>
      <c r="AA646" s="235"/>
      <c r="AB646" s="235"/>
      <c r="AC646" s="235"/>
      <c r="AD646" s="235"/>
      <c r="AE646" s="235"/>
      <c r="AF646" s="235"/>
      <c r="AG646" s="235"/>
      <c r="AH646" s="235"/>
      <c r="AI646" s="235"/>
      <c r="AJ646" s="235"/>
      <c r="AK646" s="235"/>
      <c r="AL646" s="235"/>
      <c r="AM646" s="235"/>
      <c r="AN646" s="235"/>
      <c r="AO646" s="205"/>
      <c r="AP646" s="198"/>
      <c r="AQ646" s="233"/>
      <c r="AR646" s="244"/>
      <c r="AS646" s="198"/>
      <c r="AT646" s="198"/>
      <c r="AU646" s="198"/>
      <c r="AV646" s="198"/>
      <c r="AW646" s="198"/>
      <c r="AX646" s="198"/>
      <c r="AY646" s="198"/>
      <c r="AZ646" s="198"/>
      <c r="BA646" s="198"/>
      <c r="BB646" s="198"/>
      <c r="BC646" s="198"/>
      <c r="BD646" s="198"/>
      <c r="BE646" s="198"/>
      <c r="BF646" s="198"/>
      <c r="BG646" s="198"/>
      <c r="BH646" s="198"/>
      <c r="BI646" s="198"/>
      <c r="BJ646" s="198"/>
      <c r="BK646" s="198"/>
      <c r="BL646" s="198"/>
      <c r="BM646" s="198"/>
      <c r="BN646" s="198"/>
      <c r="BO646" s="198"/>
      <c r="BP646" s="198"/>
      <c r="BQ646" s="198"/>
      <c r="BR646" s="198"/>
      <c r="BS646" s="198"/>
      <c r="BT646" s="198"/>
      <c r="BU646" s="198"/>
    </row>
    <row r="647" spans="1:73" ht="15.75" customHeight="1" x14ac:dyDescent="0.25">
      <c r="A647" s="234"/>
      <c r="B647" s="235"/>
      <c r="C647" s="235"/>
      <c r="D647" s="235"/>
      <c r="E647" s="235"/>
      <c r="F647" s="235"/>
      <c r="G647" s="235"/>
      <c r="H647" s="235"/>
      <c r="I647" s="235"/>
      <c r="J647" s="235"/>
      <c r="K647" s="235"/>
      <c r="L647" s="236"/>
      <c r="M647" s="235"/>
      <c r="N647" s="235"/>
      <c r="O647" s="235"/>
      <c r="P647" s="235"/>
      <c r="Q647" s="235"/>
      <c r="R647" s="235"/>
      <c r="S647" s="235"/>
      <c r="T647" s="235"/>
      <c r="U647" s="235"/>
      <c r="V647" s="236"/>
      <c r="W647" s="235"/>
      <c r="X647" s="235"/>
      <c r="Y647" s="235"/>
      <c r="Z647" s="235"/>
      <c r="AA647" s="235"/>
      <c r="AB647" s="235"/>
      <c r="AC647" s="235"/>
      <c r="AD647" s="235"/>
      <c r="AE647" s="235"/>
      <c r="AF647" s="235"/>
      <c r="AG647" s="235"/>
      <c r="AH647" s="235"/>
      <c r="AI647" s="235"/>
      <c r="AJ647" s="235"/>
      <c r="AK647" s="235"/>
      <c r="AL647" s="235"/>
      <c r="AM647" s="235"/>
      <c r="AN647" s="235"/>
      <c r="AO647" s="205"/>
      <c r="AP647" s="198"/>
      <c r="AQ647" s="233"/>
      <c r="AR647" s="244"/>
      <c r="AS647" s="198"/>
      <c r="AT647" s="198"/>
      <c r="AU647" s="198"/>
      <c r="AV647" s="198"/>
      <c r="AW647" s="198"/>
      <c r="AX647" s="198"/>
      <c r="AY647" s="198"/>
      <c r="AZ647" s="198"/>
      <c r="BA647" s="198"/>
      <c r="BB647" s="198"/>
      <c r="BC647" s="198"/>
      <c r="BD647" s="198"/>
      <c r="BE647" s="198"/>
      <c r="BF647" s="198"/>
      <c r="BG647" s="198"/>
      <c r="BH647" s="198"/>
      <c r="BI647" s="198"/>
      <c r="BJ647" s="198"/>
      <c r="BK647" s="198"/>
      <c r="BL647" s="198"/>
      <c r="BM647" s="198"/>
      <c r="BN647" s="198"/>
      <c r="BO647" s="198"/>
      <c r="BP647" s="198"/>
      <c r="BQ647" s="198"/>
      <c r="BR647" s="198"/>
      <c r="BS647" s="198"/>
      <c r="BT647" s="198"/>
      <c r="BU647" s="198"/>
    </row>
    <row r="648" spans="1:73" ht="15.75" customHeight="1" x14ac:dyDescent="0.25">
      <c r="A648" s="234"/>
      <c r="B648" s="235"/>
      <c r="C648" s="235"/>
      <c r="D648" s="235"/>
      <c r="E648" s="235"/>
      <c r="F648" s="235"/>
      <c r="G648" s="235"/>
      <c r="H648" s="235"/>
      <c r="I648" s="235"/>
      <c r="J648" s="235"/>
      <c r="K648" s="235"/>
      <c r="L648" s="236"/>
      <c r="M648" s="235"/>
      <c r="N648" s="235"/>
      <c r="O648" s="235"/>
      <c r="P648" s="235"/>
      <c r="Q648" s="235"/>
      <c r="R648" s="235"/>
      <c r="S648" s="235"/>
      <c r="T648" s="235"/>
      <c r="U648" s="235"/>
      <c r="V648" s="236"/>
      <c r="W648" s="235"/>
      <c r="X648" s="235"/>
      <c r="Y648" s="235"/>
      <c r="Z648" s="235"/>
      <c r="AA648" s="235"/>
      <c r="AB648" s="235"/>
      <c r="AC648" s="235"/>
      <c r="AD648" s="235"/>
      <c r="AE648" s="235"/>
      <c r="AF648" s="235"/>
      <c r="AG648" s="235"/>
      <c r="AH648" s="235"/>
      <c r="AI648" s="235"/>
      <c r="AJ648" s="235"/>
      <c r="AK648" s="235"/>
      <c r="AL648" s="235"/>
      <c r="AM648" s="235"/>
      <c r="AN648" s="235"/>
      <c r="AO648" s="205"/>
      <c r="AP648" s="198"/>
      <c r="AQ648" s="233"/>
      <c r="AR648" s="244"/>
      <c r="AS648" s="198"/>
      <c r="AT648" s="198"/>
      <c r="AU648" s="198"/>
      <c r="AV648" s="198"/>
      <c r="AW648" s="198"/>
      <c r="AX648" s="198"/>
      <c r="AY648" s="198"/>
      <c r="AZ648" s="198"/>
      <c r="BA648" s="198"/>
      <c r="BB648" s="198"/>
      <c r="BC648" s="198"/>
      <c r="BD648" s="198"/>
      <c r="BE648" s="198"/>
      <c r="BF648" s="198"/>
      <c r="BG648" s="198"/>
      <c r="BH648" s="198"/>
      <c r="BI648" s="198"/>
      <c r="BJ648" s="198"/>
      <c r="BK648" s="198"/>
      <c r="BL648" s="198"/>
      <c r="BM648" s="198"/>
      <c r="BN648" s="198"/>
      <c r="BO648" s="198"/>
      <c r="BP648" s="198"/>
      <c r="BQ648" s="198"/>
      <c r="BR648" s="198"/>
      <c r="BS648" s="198"/>
      <c r="BT648" s="198"/>
      <c r="BU648" s="198"/>
    </row>
    <row r="649" spans="1:73" ht="15.75" customHeight="1" x14ac:dyDescent="0.25">
      <c r="A649" s="234"/>
      <c r="B649" s="235"/>
      <c r="C649" s="235"/>
      <c r="D649" s="235"/>
      <c r="E649" s="235"/>
      <c r="F649" s="235"/>
      <c r="G649" s="235"/>
      <c r="H649" s="235"/>
      <c r="I649" s="235"/>
      <c r="J649" s="235"/>
      <c r="K649" s="235"/>
      <c r="L649" s="236"/>
      <c r="M649" s="235"/>
      <c r="N649" s="235"/>
      <c r="O649" s="235"/>
      <c r="P649" s="235"/>
      <c r="Q649" s="235"/>
      <c r="R649" s="235"/>
      <c r="S649" s="235"/>
      <c r="T649" s="235"/>
      <c r="U649" s="235"/>
      <c r="V649" s="236"/>
      <c r="W649" s="235"/>
      <c r="X649" s="235"/>
      <c r="Y649" s="235"/>
      <c r="Z649" s="235"/>
      <c r="AA649" s="235"/>
      <c r="AB649" s="235"/>
      <c r="AC649" s="235"/>
      <c r="AD649" s="235"/>
      <c r="AE649" s="235"/>
      <c r="AF649" s="235"/>
      <c r="AG649" s="235"/>
      <c r="AH649" s="235"/>
      <c r="AI649" s="235"/>
      <c r="AJ649" s="235"/>
      <c r="AK649" s="235"/>
      <c r="AL649" s="235"/>
      <c r="AM649" s="235"/>
      <c r="AN649" s="235"/>
      <c r="AO649" s="205"/>
      <c r="AP649" s="198"/>
      <c r="AQ649" s="233"/>
      <c r="AR649" s="244"/>
      <c r="AS649" s="198"/>
      <c r="AT649" s="198"/>
      <c r="AU649" s="198"/>
      <c r="AV649" s="198"/>
      <c r="AW649" s="198"/>
      <c r="AX649" s="198"/>
      <c r="AY649" s="198"/>
      <c r="AZ649" s="198"/>
      <c r="BA649" s="198"/>
      <c r="BB649" s="198"/>
      <c r="BC649" s="198"/>
      <c r="BD649" s="198"/>
      <c r="BE649" s="198"/>
      <c r="BF649" s="198"/>
      <c r="BG649" s="198"/>
      <c r="BH649" s="198"/>
      <c r="BI649" s="198"/>
      <c r="BJ649" s="198"/>
      <c r="BK649" s="198"/>
      <c r="BL649" s="198"/>
      <c r="BM649" s="198"/>
      <c r="BN649" s="198"/>
      <c r="BO649" s="198"/>
      <c r="BP649" s="198"/>
      <c r="BQ649" s="198"/>
      <c r="BR649" s="198"/>
      <c r="BS649" s="198"/>
      <c r="BT649" s="198"/>
      <c r="BU649" s="198"/>
    </row>
    <row r="650" spans="1:73" ht="15.75" customHeight="1" x14ac:dyDescent="0.25">
      <c r="A650" s="234"/>
      <c r="B650" s="235"/>
      <c r="C650" s="235"/>
      <c r="D650" s="235"/>
      <c r="E650" s="235"/>
      <c r="F650" s="235"/>
      <c r="G650" s="235"/>
      <c r="H650" s="235"/>
      <c r="I650" s="235"/>
      <c r="J650" s="235"/>
      <c r="K650" s="235"/>
      <c r="L650" s="236"/>
      <c r="M650" s="235"/>
      <c r="N650" s="235"/>
      <c r="O650" s="235"/>
      <c r="P650" s="235"/>
      <c r="Q650" s="235"/>
      <c r="R650" s="235"/>
      <c r="S650" s="235"/>
      <c r="T650" s="235"/>
      <c r="U650" s="235"/>
      <c r="V650" s="236"/>
      <c r="W650" s="235"/>
      <c r="X650" s="235"/>
      <c r="Y650" s="235"/>
      <c r="Z650" s="235"/>
      <c r="AA650" s="235"/>
      <c r="AB650" s="235"/>
      <c r="AC650" s="235"/>
      <c r="AD650" s="235"/>
      <c r="AE650" s="235"/>
      <c r="AF650" s="235"/>
      <c r="AG650" s="235"/>
      <c r="AH650" s="235"/>
      <c r="AI650" s="235"/>
      <c r="AJ650" s="235"/>
      <c r="AK650" s="235"/>
      <c r="AL650" s="235"/>
      <c r="AM650" s="235"/>
      <c r="AN650" s="235"/>
      <c r="AO650" s="205"/>
      <c r="AP650" s="198"/>
      <c r="AQ650" s="233"/>
      <c r="AR650" s="244"/>
      <c r="AS650" s="198"/>
      <c r="AT650" s="198"/>
      <c r="AU650" s="198"/>
      <c r="AV650" s="198"/>
      <c r="AW650" s="198"/>
      <c r="AX650" s="198"/>
      <c r="AY650" s="198"/>
      <c r="AZ650" s="198"/>
      <c r="BA650" s="198"/>
      <c r="BB650" s="198"/>
      <c r="BC650" s="198"/>
      <c r="BD650" s="198"/>
      <c r="BE650" s="198"/>
      <c r="BF650" s="198"/>
      <c r="BG650" s="198"/>
      <c r="BH650" s="198"/>
      <c r="BI650" s="198"/>
      <c r="BJ650" s="198"/>
      <c r="BK650" s="198"/>
      <c r="BL650" s="198"/>
      <c r="BM650" s="198"/>
      <c r="BN650" s="198"/>
      <c r="BO650" s="198"/>
      <c r="BP650" s="198"/>
      <c r="BQ650" s="198"/>
      <c r="BR650" s="198"/>
      <c r="BS650" s="198"/>
      <c r="BT650" s="198"/>
      <c r="BU650" s="198"/>
    </row>
    <row r="651" spans="1:73" ht="15.75" customHeight="1" x14ac:dyDescent="0.25">
      <c r="A651" s="234"/>
      <c r="B651" s="235"/>
      <c r="C651" s="235"/>
      <c r="D651" s="235"/>
      <c r="E651" s="235"/>
      <c r="F651" s="235"/>
      <c r="G651" s="235"/>
      <c r="H651" s="235"/>
      <c r="I651" s="235"/>
      <c r="J651" s="235"/>
      <c r="K651" s="235"/>
      <c r="L651" s="236"/>
      <c r="M651" s="235"/>
      <c r="N651" s="235"/>
      <c r="O651" s="235"/>
      <c r="P651" s="235"/>
      <c r="Q651" s="235"/>
      <c r="R651" s="235"/>
      <c r="S651" s="235"/>
      <c r="T651" s="235"/>
      <c r="U651" s="235"/>
      <c r="V651" s="236"/>
      <c r="W651" s="235"/>
      <c r="X651" s="235"/>
      <c r="Y651" s="235"/>
      <c r="Z651" s="235"/>
      <c r="AA651" s="235"/>
      <c r="AB651" s="235"/>
      <c r="AC651" s="235"/>
      <c r="AD651" s="235"/>
      <c r="AE651" s="235"/>
      <c r="AF651" s="235"/>
      <c r="AG651" s="235"/>
      <c r="AH651" s="235"/>
      <c r="AI651" s="235"/>
      <c r="AJ651" s="235"/>
      <c r="AK651" s="235"/>
      <c r="AL651" s="235"/>
      <c r="AM651" s="235"/>
      <c r="AN651" s="235"/>
      <c r="AO651" s="205"/>
      <c r="AP651" s="198"/>
      <c r="AQ651" s="233"/>
      <c r="AR651" s="244"/>
      <c r="AS651" s="198"/>
      <c r="AT651" s="198"/>
      <c r="AU651" s="198"/>
      <c r="AV651" s="198"/>
      <c r="AW651" s="198"/>
      <c r="AX651" s="198"/>
      <c r="AY651" s="198"/>
      <c r="AZ651" s="198"/>
      <c r="BA651" s="198"/>
      <c r="BB651" s="198"/>
      <c r="BC651" s="198"/>
      <c r="BD651" s="198"/>
      <c r="BE651" s="198"/>
      <c r="BF651" s="198"/>
      <c r="BG651" s="198"/>
      <c r="BH651" s="198"/>
      <c r="BI651" s="198"/>
      <c r="BJ651" s="198"/>
      <c r="BK651" s="198"/>
      <c r="BL651" s="198"/>
      <c r="BM651" s="198"/>
      <c r="BN651" s="198"/>
      <c r="BO651" s="198"/>
      <c r="BP651" s="198"/>
      <c r="BQ651" s="198"/>
      <c r="BR651" s="198"/>
      <c r="BS651" s="198"/>
      <c r="BT651" s="198"/>
      <c r="BU651" s="198"/>
    </row>
    <row r="652" spans="1:73" ht="15.75" customHeight="1" x14ac:dyDescent="0.25">
      <c r="A652" s="234"/>
      <c r="B652" s="235"/>
      <c r="C652" s="235"/>
      <c r="D652" s="235"/>
      <c r="E652" s="235"/>
      <c r="F652" s="235"/>
      <c r="G652" s="235"/>
      <c r="H652" s="235"/>
      <c r="I652" s="235"/>
      <c r="J652" s="235"/>
      <c r="K652" s="235"/>
      <c r="L652" s="236"/>
      <c r="M652" s="235"/>
      <c r="N652" s="235"/>
      <c r="O652" s="235"/>
      <c r="P652" s="235"/>
      <c r="Q652" s="235"/>
      <c r="R652" s="235"/>
      <c r="S652" s="235"/>
      <c r="T652" s="235"/>
      <c r="U652" s="235"/>
      <c r="V652" s="236"/>
      <c r="W652" s="235"/>
      <c r="X652" s="235"/>
      <c r="Y652" s="235"/>
      <c r="Z652" s="235"/>
      <c r="AA652" s="235"/>
      <c r="AB652" s="235"/>
      <c r="AC652" s="235"/>
      <c r="AD652" s="235"/>
      <c r="AE652" s="235"/>
      <c r="AF652" s="235"/>
      <c r="AG652" s="235"/>
      <c r="AH652" s="235"/>
      <c r="AI652" s="235"/>
      <c r="AJ652" s="235"/>
      <c r="AK652" s="235"/>
      <c r="AL652" s="235"/>
      <c r="AM652" s="235"/>
      <c r="AN652" s="235"/>
      <c r="AO652" s="205"/>
      <c r="AP652" s="198"/>
      <c r="AQ652" s="233"/>
      <c r="AR652" s="244"/>
      <c r="AS652" s="198"/>
      <c r="AT652" s="198"/>
      <c r="AU652" s="198"/>
      <c r="AV652" s="198"/>
      <c r="AW652" s="198"/>
      <c r="AX652" s="198"/>
      <c r="AY652" s="198"/>
      <c r="AZ652" s="198"/>
      <c r="BA652" s="198"/>
      <c r="BB652" s="198"/>
      <c r="BC652" s="198"/>
      <c r="BD652" s="198"/>
      <c r="BE652" s="198"/>
      <c r="BF652" s="198"/>
      <c r="BG652" s="198"/>
      <c r="BH652" s="198"/>
      <c r="BI652" s="198"/>
      <c r="BJ652" s="198"/>
      <c r="BK652" s="198"/>
      <c r="BL652" s="198"/>
      <c r="BM652" s="198"/>
      <c r="BN652" s="198"/>
      <c r="BO652" s="198"/>
      <c r="BP652" s="198"/>
      <c r="BQ652" s="198"/>
      <c r="BR652" s="198"/>
      <c r="BS652" s="198"/>
      <c r="BT652" s="198"/>
      <c r="BU652" s="198"/>
    </row>
    <row r="653" spans="1:73" ht="15.75" customHeight="1" x14ac:dyDescent="0.25">
      <c r="A653" s="234"/>
      <c r="B653" s="235"/>
      <c r="C653" s="235"/>
      <c r="D653" s="235"/>
      <c r="E653" s="235"/>
      <c r="F653" s="235"/>
      <c r="G653" s="235"/>
      <c r="H653" s="235"/>
      <c r="I653" s="235"/>
      <c r="J653" s="235"/>
      <c r="K653" s="235"/>
      <c r="L653" s="236"/>
      <c r="M653" s="235"/>
      <c r="N653" s="235"/>
      <c r="O653" s="235"/>
      <c r="P653" s="235"/>
      <c r="Q653" s="235"/>
      <c r="R653" s="235"/>
      <c r="S653" s="235"/>
      <c r="T653" s="235"/>
      <c r="U653" s="235"/>
      <c r="V653" s="236"/>
      <c r="W653" s="235"/>
      <c r="X653" s="235"/>
      <c r="Y653" s="235"/>
      <c r="Z653" s="235"/>
      <c r="AA653" s="235"/>
      <c r="AB653" s="235"/>
      <c r="AC653" s="235"/>
      <c r="AD653" s="235"/>
      <c r="AE653" s="235"/>
      <c r="AF653" s="235"/>
      <c r="AG653" s="235"/>
      <c r="AH653" s="235"/>
      <c r="AI653" s="235"/>
      <c r="AJ653" s="235"/>
      <c r="AK653" s="235"/>
      <c r="AL653" s="235"/>
      <c r="AM653" s="235"/>
      <c r="AN653" s="235"/>
      <c r="AO653" s="205"/>
      <c r="AP653" s="198"/>
      <c r="AQ653" s="233"/>
      <c r="AR653" s="244"/>
      <c r="AS653" s="198"/>
      <c r="AT653" s="198"/>
      <c r="AU653" s="198"/>
      <c r="AV653" s="198"/>
      <c r="AW653" s="198"/>
      <c r="AX653" s="198"/>
      <c r="AY653" s="198"/>
      <c r="AZ653" s="198"/>
      <c r="BA653" s="198"/>
      <c r="BB653" s="198"/>
      <c r="BC653" s="198"/>
      <c r="BD653" s="198"/>
      <c r="BE653" s="198"/>
      <c r="BF653" s="198"/>
      <c r="BG653" s="198"/>
      <c r="BH653" s="198"/>
      <c r="BI653" s="198"/>
      <c r="BJ653" s="198"/>
      <c r="BK653" s="198"/>
      <c r="BL653" s="198"/>
      <c r="BM653" s="198"/>
      <c r="BN653" s="198"/>
      <c r="BO653" s="198"/>
      <c r="BP653" s="198"/>
      <c r="BQ653" s="198"/>
      <c r="BR653" s="198"/>
      <c r="BS653" s="198"/>
      <c r="BT653" s="198"/>
      <c r="BU653" s="198"/>
    </row>
    <row r="654" spans="1:73" ht="15.75" customHeight="1" x14ac:dyDescent="0.25">
      <c r="A654" s="234"/>
      <c r="B654" s="235"/>
      <c r="C654" s="235"/>
      <c r="D654" s="235"/>
      <c r="E654" s="235"/>
      <c r="F654" s="235"/>
      <c r="G654" s="235"/>
      <c r="H654" s="235"/>
      <c r="I654" s="235"/>
      <c r="J654" s="235"/>
      <c r="K654" s="235"/>
      <c r="L654" s="236"/>
      <c r="M654" s="235"/>
      <c r="N654" s="235"/>
      <c r="O654" s="235"/>
      <c r="P654" s="235"/>
      <c r="Q654" s="235"/>
      <c r="R654" s="235"/>
      <c r="S654" s="235"/>
      <c r="T654" s="235"/>
      <c r="U654" s="235"/>
      <c r="V654" s="236"/>
      <c r="W654" s="235"/>
      <c r="X654" s="235"/>
      <c r="Y654" s="235"/>
      <c r="Z654" s="235"/>
      <c r="AA654" s="235"/>
      <c r="AB654" s="235"/>
      <c r="AC654" s="235"/>
      <c r="AD654" s="235"/>
      <c r="AE654" s="235"/>
      <c r="AF654" s="235"/>
      <c r="AG654" s="235"/>
      <c r="AH654" s="235"/>
      <c r="AI654" s="235"/>
      <c r="AJ654" s="235"/>
      <c r="AK654" s="235"/>
      <c r="AL654" s="235"/>
      <c r="AM654" s="235"/>
      <c r="AN654" s="235"/>
      <c r="AO654" s="205"/>
      <c r="AP654" s="198"/>
      <c r="AQ654" s="233"/>
      <c r="AR654" s="244"/>
      <c r="AS654" s="198"/>
      <c r="AT654" s="198"/>
      <c r="AU654" s="198"/>
      <c r="AV654" s="198"/>
      <c r="AW654" s="198"/>
      <c r="AX654" s="198"/>
      <c r="AY654" s="198"/>
      <c r="AZ654" s="198"/>
      <c r="BA654" s="198"/>
      <c r="BB654" s="198"/>
      <c r="BC654" s="198"/>
      <c r="BD654" s="198"/>
      <c r="BE654" s="198"/>
      <c r="BF654" s="198"/>
      <c r="BG654" s="198"/>
      <c r="BH654" s="198"/>
      <c r="BI654" s="198"/>
      <c r="BJ654" s="198"/>
      <c r="BK654" s="198"/>
      <c r="BL654" s="198"/>
      <c r="BM654" s="198"/>
      <c r="BN654" s="198"/>
      <c r="BO654" s="198"/>
      <c r="BP654" s="198"/>
      <c r="BQ654" s="198"/>
      <c r="BR654" s="198"/>
      <c r="BS654" s="198"/>
      <c r="BT654" s="198"/>
      <c r="BU654" s="198"/>
    </row>
    <row r="655" spans="1:73" ht="15.75" customHeight="1" x14ac:dyDescent="0.25">
      <c r="A655" s="234"/>
      <c r="B655" s="235"/>
      <c r="C655" s="235"/>
      <c r="D655" s="235"/>
      <c r="E655" s="235"/>
      <c r="F655" s="235"/>
      <c r="G655" s="235"/>
      <c r="H655" s="235"/>
      <c r="I655" s="235"/>
      <c r="J655" s="235"/>
      <c r="K655" s="235"/>
      <c r="L655" s="236"/>
      <c r="M655" s="235"/>
      <c r="N655" s="235"/>
      <c r="O655" s="235"/>
      <c r="P655" s="235"/>
      <c r="Q655" s="235"/>
      <c r="R655" s="235"/>
      <c r="S655" s="235"/>
      <c r="T655" s="235"/>
      <c r="U655" s="235"/>
      <c r="V655" s="236"/>
      <c r="W655" s="235"/>
      <c r="X655" s="235"/>
      <c r="Y655" s="235"/>
      <c r="Z655" s="235"/>
      <c r="AA655" s="235"/>
      <c r="AB655" s="235"/>
      <c r="AC655" s="235"/>
      <c r="AD655" s="235"/>
      <c r="AE655" s="235"/>
      <c r="AF655" s="235"/>
      <c r="AG655" s="235"/>
      <c r="AH655" s="235"/>
      <c r="AI655" s="235"/>
      <c r="AJ655" s="235"/>
      <c r="AK655" s="235"/>
      <c r="AL655" s="235"/>
      <c r="AM655" s="235"/>
      <c r="AN655" s="235"/>
      <c r="AO655" s="205"/>
      <c r="AP655" s="198"/>
      <c r="AQ655" s="233"/>
      <c r="AR655" s="244"/>
      <c r="AS655" s="198"/>
      <c r="AT655" s="198"/>
      <c r="AU655" s="198"/>
      <c r="AV655" s="198"/>
      <c r="AW655" s="198"/>
      <c r="AX655" s="198"/>
      <c r="AY655" s="198"/>
      <c r="AZ655" s="198"/>
      <c r="BA655" s="198"/>
      <c r="BB655" s="198"/>
      <c r="BC655" s="198"/>
      <c r="BD655" s="198"/>
      <c r="BE655" s="198"/>
      <c r="BF655" s="198"/>
      <c r="BG655" s="198"/>
      <c r="BH655" s="198"/>
      <c r="BI655" s="198"/>
      <c r="BJ655" s="198"/>
      <c r="BK655" s="198"/>
      <c r="BL655" s="198"/>
      <c r="BM655" s="198"/>
      <c r="BN655" s="198"/>
      <c r="BO655" s="198"/>
      <c r="BP655" s="198"/>
      <c r="BQ655" s="198"/>
      <c r="BR655" s="198"/>
      <c r="BS655" s="198"/>
      <c r="BT655" s="198"/>
      <c r="BU655" s="198"/>
    </row>
    <row r="656" spans="1:73" ht="15.75" customHeight="1" x14ac:dyDescent="0.25">
      <c r="A656" s="234"/>
      <c r="B656" s="235"/>
      <c r="C656" s="235"/>
      <c r="D656" s="235"/>
      <c r="E656" s="235"/>
      <c r="F656" s="235"/>
      <c r="G656" s="235"/>
      <c r="H656" s="235"/>
      <c r="I656" s="235"/>
      <c r="J656" s="235"/>
      <c r="K656" s="235"/>
      <c r="L656" s="236"/>
      <c r="M656" s="235"/>
      <c r="N656" s="235"/>
      <c r="O656" s="235"/>
      <c r="P656" s="235"/>
      <c r="Q656" s="235"/>
      <c r="R656" s="235"/>
      <c r="S656" s="235"/>
      <c r="T656" s="235"/>
      <c r="U656" s="235"/>
      <c r="V656" s="236"/>
      <c r="W656" s="235"/>
      <c r="X656" s="235"/>
      <c r="Y656" s="235"/>
      <c r="Z656" s="235"/>
      <c r="AA656" s="235"/>
      <c r="AB656" s="235"/>
      <c r="AC656" s="235"/>
      <c r="AD656" s="235"/>
      <c r="AE656" s="235"/>
      <c r="AF656" s="235"/>
      <c r="AG656" s="235"/>
      <c r="AH656" s="235"/>
      <c r="AI656" s="235"/>
      <c r="AJ656" s="235"/>
      <c r="AK656" s="235"/>
      <c r="AL656" s="235"/>
      <c r="AM656" s="235"/>
      <c r="AN656" s="235"/>
      <c r="AO656" s="205"/>
      <c r="AP656" s="198"/>
      <c r="AQ656" s="233"/>
      <c r="AR656" s="244"/>
      <c r="AS656" s="198"/>
      <c r="AT656" s="198"/>
      <c r="AU656" s="198"/>
      <c r="AV656" s="198"/>
      <c r="AW656" s="198"/>
      <c r="AX656" s="198"/>
      <c r="AY656" s="198"/>
      <c r="AZ656" s="198"/>
      <c r="BA656" s="198"/>
      <c r="BB656" s="198"/>
      <c r="BC656" s="198"/>
      <c r="BD656" s="198"/>
      <c r="BE656" s="198"/>
      <c r="BF656" s="198"/>
      <c r="BG656" s="198"/>
      <c r="BH656" s="198"/>
      <c r="BI656" s="198"/>
      <c r="BJ656" s="198"/>
      <c r="BK656" s="198"/>
      <c r="BL656" s="198"/>
      <c r="BM656" s="198"/>
      <c r="BN656" s="198"/>
      <c r="BO656" s="198"/>
      <c r="BP656" s="198"/>
      <c r="BQ656" s="198"/>
      <c r="BR656" s="198"/>
      <c r="BS656" s="198"/>
      <c r="BT656" s="198"/>
      <c r="BU656" s="198"/>
    </row>
    <row r="657" spans="1:73" ht="15.75" customHeight="1" x14ac:dyDescent="0.25">
      <c r="A657" s="234"/>
      <c r="B657" s="235"/>
      <c r="C657" s="235"/>
      <c r="D657" s="235"/>
      <c r="E657" s="235"/>
      <c r="F657" s="235"/>
      <c r="G657" s="235"/>
      <c r="H657" s="235"/>
      <c r="I657" s="235"/>
      <c r="J657" s="235"/>
      <c r="K657" s="235"/>
      <c r="L657" s="236"/>
      <c r="M657" s="235"/>
      <c r="N657" s="235"/>
      <c r="O657" s="235"/>
      <c r="P657" s="235"/>
      <c r="Q657" s="235"/>
      <c r="R657" s="235"/>
      <c r="S657" s="235"/>
      <c r="T657" s="235"/>
      <c r="U657" s="235"/>
      <c r="V657" s="236"/>
      <c r="W657" s="235"/>
      <c r="X657" s="235"/>
      <c r="Y657" s="235"/>
      <c r="Z657" s="235"/>
      <c r="AA657" s="235"/>
      <c r="AB657" s="235"/>
      <c r="AC657" s="235"/>
      <c r="AD657" s="235"/>
      <c r="AE657" s="235"/>
      <c r="AF657" s="235"/>
      <c r="AG657" s="235"/>
      <c r="AH657" s="235"/>
      <c r="AI657" s="235"/>
      <c r="AJ657" s="235"/>
      <c r="AK657" s="235"/>
      <c r="AL657" s="235"/>
      <c r="AM657" s="235"/>
      <c r="AN657" s="235"/>
      <c r="AO657" s="205"/>
      <c r="AP657" s="198"/>
      <c r="AQ657" s="233"/>
      <c r="AR657" s="244"/>
      <c r="AS657" s="198"/>
      <c r="AT657" s="198"/>
      <c r="AU657" s="198"/>
      <c r="AV657" s="198"/>
      <c r="AW657" s="198"/>
      <c r="AX657" s="198"/>
      <c r="AY657" s="198"/>
      <c r="AZ657" s="198"/>
      <c r="BA657" s="198"/>
      <c r="BB657" s="198"/>
      <c r="BC657" s="198"/>
      <c r="BD657" s="198"/>
      <c r="BE657" s="198"/>
      <c r="BF657" s="198"/>
      <c r="BG657" s="198"/>
      <c r="BH657" s="198"/>
      <c r="BI657" s="198"/>
      <c r="BJ657" s="198"/>
      <c r="BK657" s="198"/>
      <c r="BL657" s="198"/>
      <c r="BM657" s="198"/>
      <c r="BN657" s="198"/>
      <c r="BO657" s="198"/>
      <c r="BP657" s="198"/>
      <c r="BQ657" s="198"/>
      <c r="BR657" s="198"/>
      <c r="BS657" s="198"/>
      <c r="BT657" s="198"/>
      <c r="BU657" s="198"/>
    </row>
    <row r="658" spans="1:73" ht="15.75" customHeight="1" x14ac:dyDescent="0.25">
      <c r="A658" s="234"/>
      <c r="B658" s="235"/>
      <c r="C658" s="235"/>
      <c r="D658" s="235"/>
      <c r="E658" s="235"/>
      <c r="F658" s="235"/>
      <c r="G658" s="235"/>
      <c r="H658" s="235"/>
      <c r="I658" s="235"/>
      <c r="J658" s="235"/>
      <c r="K658" s="235"/>
      <c r="L658" s="236"/>
      <c r="M658" s="235"/>
      <c r="N658" s="235"/>
      <c r="O658" s="235"/>
      <c r="P658" s="235"/>
      <c r="Q658" s="235"/>
      <c r="R658" s="235"/>
      <c r="S658" s="235"/>
      <c r="T658" s="235"/>
      <c r="U658" s="235"/>
      <c r="V658" s="236"/>
      <c r="W658" s="235"/>
      <c r="X658" s="235"/>
      <c r="Y658" s="235"/>
      <c r="Z658" s="235"/>
      <c r="AA658" s="235"/>
      <c r="AB658" s="235"/>
      <c r="AC658" s="235"/>
      <c r="AD658" s="235"/>
      <c r="AE658" s="235"/>
      <c r="AF658" s="235"/>
      <c r="AG658" s="235"/>
      <c r="AH658" s="235"/>
      <c r="AI658" s="235"/>
      <c r="AJ658" s="235"/>
      <c r="AK658" s="235"/>
      <c r="AL658" s="235"/>
      <c r="AM658" s="235"/>
      <c r="AN658" s="235"/>
      <c r="AO658" s="205"/>
      <c r="AP658" s="198"/>
      <c r="AQ658" s="233"/>
      <c r="AR658" s="244"/>
      <c r="AS658" s="198"/>
      <c r="AT658" s="198"/>
      <c r="AU658" s="198"/>
      <c r="AV658" s="198"/>
      <c r="AW658" s="198"/>
      <c r="AX658" s="198"/>
      <c r="AY658" s="198"/>
      <c r="AZ658" s="198"/>
      <c r="BA658" s="198"/>
      <c r="BB658" s="198"/>
      <c r="BC658" s="198"/>
      <c r="BD658" s="198"/>
      <c r="BE658" s="198"/>
      <c r="BF658" s="198"/>
      <c r="BG658" s="198"/>
      <c r="BH658" s="198"/>
      <c r="BI658" s="198"/>
      <c r="BJ658" s="198"/>
      <c r="BK658" s="198"/>
      <c r="BL658" s="198"/>
      <c r="BM658" s="198"/>
      <c r="BN658" s="198"/>
      <c r="BO658" s="198"/>
      <c r="BP658" s="198"/>
      <c r="BQ658" s="198"/>
      <c r="BR658" s="198"/>
      <c r="BS658" s="198"/>
      <c r="BT658" s="198"/>
      <c r="BU658" s="198"/>
    </row>
    <row r="659" spans="1:73" ht="15.75" customHeight="1" x14ac:dyDescent="0.25">
      <c r="A659" s="234"/>
      <c r="B659" s="235"/>
      <c r="C659" s="235"/>
      <c r="D659" s="235"/>
      <c r="E659" s="235"/>
      <c r="F659" s="235"/>
      <c r="G659" s="235"/>
      <c r="H659" s="235"/>
      <c r="I659" s="235"/>
      <c r="J659" s="235"/>
      <c r="K659" s="235"/>
      <c r="L659" s="236"/>
      <c r="M659" s="235"/>
      <c r="N659" s="235"/>
      <c r="O659" s="235"/>
      <c r="P659" s="235"/>
      <c r="Q659" s="235"/>
      <c r="R659" s="235"/>
      <c r="S659" s="235"/>
      <c r="T659" s="235"/>
      <c r="U659" s="235"/>
      <c r="V659" s="236"/>
      <c r="W659" s="235"/>
      <c r="X659" s="235"/>
      <c r="Y659" s="235"/>
      <c r="Z659" s="235"/>
      <c r="AA659" s="235"/>
      <c r="AB659" s="235"/>
      <c r="AC659" s="235"/>
      <c r="AD659" s="235"/>
      <c r="AE659" s="235"/>
      <c r="AF659" s="235"/>
      <c r="AG659" s="235"/>
      <c r="AH659" s="235"/>
      <c r="AI659" s="235"/>
      <c r="AJ659" s="235"/>
      <c r="AK659" s="235"/>
      <c r="AL659" s="235"/>
      <c r="AM659" s="235"/>
      <c r="AN659" s="235"/>
      <c r="AO659" s="205"/>
      <c r="AP659" s="198"/>
      <c r="AQ659" s="233"/>
      <c r="AR659" s="244"/>
      <c r="AS659" s="198"/>
      <c r="AT659" s="198"/>
      <c r="AU659" s="198"/>
      <c r="AV659" s="198"/>
      <c r="AW659" s="198"/>
      <c r="AX659" s="198"/>
      <c r="AY659" s="198"/>
      <c r="AZ659" s="198"/>
      <c r="BA659" s="198"/>
      <c r="BB659" s="198"/>
      <c r="BC659" s="198"/>
      <c r="BD659" s="198"/>
      <c r="BE659" s="198"/>
      <c r="BF659" s="198"/>
      <c r="BG659" s="198"/>
      <c r="BH659" s="198"/>
      <c r="BI659" s="198"/>
      <c r="BJ659" s="198"/>
      <c r="BK659" s="198"/>
      <c r="BL659" s="198"/>
      <c r="BM659" s="198"/>
      <c r="BN659" s="198"/>
      <c r="BO659" s="198"/>
      <c r="BP659" s="198"/>
      <c r="BQ659" s="198"/>
      <c r="BR659" s="198"/>
      <c r="BS659" s="198"/>
      <c r="BT659" s="198"/>
      <c r="BU659" s="198"/>
    </row>
    <row r="660" spans="1:73" ht="15.75" customHeight="1" x14ac:dyDescent="0.25">
      <c r="A660" s="234"/>
      <c r="B660" s="235"/>
      <c r="C660" s="235"/>
      <c r="D660" s="235"/>
      <c r="E660" s="235"/>
      <c r="F660" s="235"/>
      <c r="G660" s="235"/>
      <c r="H660" s="235"/>
      <c r="I660" s="235"/>
      <c r="J660" s="235"/>
      <c r="K660" s="235"/>
      <c r="L660" s="236"/>
      <c r="M660" s="235"/>
      <c r="N660" s="235"/>
      <c r="O660" s="235"/>
      <c r="P660" s="235"/>
      <c r="Q660" s="235"/>
      <c r="R660" s="235"/>
      <c r="S660" s="235"/>
      <c r="T660" s="235"/>
      <c r="U660" s="235"/>
      <c r="V660" s="236"/>
      <c r="W660" s="235"/>
      <c r="X660" s="235"/>
      <c r="Y660" s="235"/>
      <c r="Z660" s="235"/>
      <c r="AA660" s="235"/>
      <c r="AB660" s="235"/>
      <c r="AC660" s="235"/>
      <c r="AD660" s="235"/>
      <c r="AE660" s="235"/>
      <c r="AF660" s="235"/>
      <c r="AG660" s="235"/>
      <c r="AH660" s="235"/>
      <c r="AI660" s="235"/>
      <c r="AJ660" s="235"/>
      <c r="AK660" s="235"/>
      <c r="AL660" s="235"/>
      <c r="AM660" s="235"/>
      <c r="AN660" s="235"/>
      <c r="AO660" s="205"/>
      <c r="AP660" s="198"/>
      <c r="AQ660" s="233"/>
      <c r="AR660" s="244"/>
      <c r="AS660" s="198"/>
      <c r="AT660" s="198"/>
      <c r="AU660" s="198"/>
      <c r="AV660" s="198"/>
      <c r="AW660" s="198"/>
      <c r="AX660" s="198"/>
      <c r="AY660" s="198"/>
      <c r="AZ660" s="198"/>
      <c r="BA660" s="198"/>
      <c r="BB660" s="198"/>
      <c r="BC660" s="198"/>
      <c r="BD660" s="198"/>
      <c r="BE660" s="198"/>
      <c r="BF660" s="198"/>
      <c r="BG660" s="198"/>
      <c r="BH660" s="198"/>
      <c r="BI660" s="198"/>
      <c r="BJ660" s="198"/>
      <c r="BK660" s="198"/>
      <c r="BL660" s="198"/>
      <c r="BM660" s="198"/>
      <c r="BN660" s="198"/>
      <c r="BO660" s="198"/>
      <c r="BP660" s="198"/>
      <c r="BQ660" s="198"/>
      <c r="BR660" s="198"/>
      <c r="BS660" s="198"/>
      <c r="BT660" s="198"/>
      <c r="BU660" s="198"/>
    </row>
    <row r="661" spans="1:73" ht="15.75" customHeight="1" x14ac:dyDescent="0.25">
      <c r="A661" s="234"/>
      <c r="B661" s="235"/>
      <c r="C661" s="235"/>
      <c r="D661" s="235"/>
      <c r="E661" s="235"/>
      <c r="F661" s="235"/>
      <c r="G661" s="235"/>
      <c r="H661" s="235"/>
      <c r="I661" s="235"/>
      <c r="J661" s="235"/>
      <c r="K661" s="235"/>
      <c r="L661" s="236"/>
      <c r="M661" s="235"/>
      <c r="N661" s="235"/>
      <c r="O661" s="235"/>
      <c r="P661" s="235"/>
      <c r="Q661" s="235"/>
      <c r="R661" s="235"/>
      <c r="S661" s="235"/>
      <c r="T661" s="235"/>
      <c r="U661" s="235"/>
      <c r="V661" s="236"/>
      <c r="W661" s="235"/>
      <c r="X661" s="235"/>
      <c r="Y661" s="235"/>
      <c r="Z661" s="235"/>
      <c r="AA661" s="235"/>
      <c r="AB661" s="235"/>
      <c r="AC661" s="235"/>
      <c r="AD661" s="235"/>
      <c r="AE661" s="235"/>
      <c r="AF661" s="235"/>
      <c r="AG661" s="235"/>
      <c r="AH661" s="235"/>
      <c r="AI661" s="235"/>
      <c r="AJ661" s="235"/>
      <c r="AK661" s="235"/>
      <c r="AL661" s="235"/>
      <c r="AM661" s="235"/>
      <c r="AN661" s="235"/>
      <c r="AO661" s="205"/>
      <c r="AP661" s="198"/>
      <c r="AQ661" s="233"/>
      <c r="AR661" s="244"/>
      <c r="AS661" s="198"/>
      <c r="AT661" s="198"/>
      <c r="AU661" s="198"/>
      <c r="AV661" s="198"/>
      <c r="AW661" s="198"/>
      <c r="AX661" s="198"/>
      <c r="AY661" s="198"/>
      <c r="AZ661" s="198"/>
      <c r="BA661" s="198"/>
      <c r="BB661" s="198"/>
      <c r="BC661" s="198"/>
      <c r="BD661" s="198"/>
      <c r="BE661" s="198"/>
      <c r="BF661" s="198"/>
      <c r="BG661" s="198"/>
      <c r="BH661" s="198"/>
      <c r="BI661" s="198"/>
      <c r="BJ661" s="198"/>
      <c r="BK661" s="198"/>
      <c r="BL661" s="198"/>
      <c r="BM661" s="198"/>
      <c r="BN661" s="198"/>
      <c r="BO661" s="198"/>
      <c r="BP661" s="198"/>
      <c r="BQ661" s="198"/>
      <c r="BR661" s="198"/>
      <c r="BS661" s="198"/>
      <c r="BT661" s="198"/>
      <c r="BU661" s="198"/>
    </row>
    <row r="662" spans="1:73" ht="15.75" customHeight="1" x14ac:dyDescent="0.25">
      <c r="A662" s="234"/>
      <c r="B662" s="235"/>
      <c r="C662" s="235"/>
      <c r="D662" s="235"/>
      <c r="E662" s="235"/>
      <c r="F662" s="235"/>
      <c r="G662" s="235"/>
      <c r="H662" s="235"/>
      <c r="I662" s="235"/>
      <c r="J662" s="235"/>
      <c r="K662" s="235"/>
      <c r="L662" s="236"/>
      <c r="M662" s="235"/>
      <c r="N662" s="235"/>
      <c r="O662" s="235"/>
      <c r="P662" s="235"/>
      <c r="Q662" s="235"/>
      <c r="R662" s="235"/>
      <c r="S662" s="235"/>
      <c r="T662" s="235"/>
      <c r="U662" s="235"/>
      <c r="V662" s="236"/>
      <c r="W662" s="235"/>
      <c r="X662" s="235"/>
      <c r="Y662" s="235"/>
      <c r="Z662" s="235"/>
      <c r="AA662" s="235"/>
      <c r="AB662" s="235"/>
      <c r="AC662" s="235"/>
      <c r="AD662" s="235"/>
      <c r="AE662" s="235"/>
      <c r="AF662" s="235"/>
      <c r="AG662" s="235"/>
      <c r="AH662" s="235"/>
      <c r="AI662" s="235"/>
      <c r="AJ662" s="235"/>
      <c r="AK662" s="235"/>
      <c r="AL662" s="235"/>
      <c r="AM662" s="235"/>
      <c r="AN662" s="235"/>
      <c r="AO662" s="205"/>
      <c r="AP662" s="198"/>
      <c r="AQ662" s="233"/>
      <c r="AR662" s="244"/>
      <c r="AS662" s="198"/>
      <c r="AT662" s="198"/>
      <c r="AU662" s="198"/>
      <c r="AV662" s="198"/>
      <c r="AW662" s="198"/>
      <c r="AX662" s="198"/>
      <c r="AY662" s="198"/>
      <c r="AZ662" s="198"/>
      <c r="BA662" s="198"/>
      <c r="BB662" s="198"/>
      <c r="BC662" s="198"/>
      <c r="BD662" s="198"/>
      <c r="BE662" s="198"/>
      <c r="BF662" s="198"/>
      <c r="BG662" s="198"/>
      <c r="BH662" s="198"/>
      <c r="BI662" s="198"/>
      <c r="BJ662" s="198"/>
      <c r="BK662" s="198"/>
      <c r="BL662" s="198"/>
      <c r="BM662" s="198"/>
      <c r="BN662" s="198"/>
      <c r="BO662" s="198"/>
      <c r="BP662" s="198"/>
      <c r="BQ662" s="198"/>
      <c r="BR662" s="198"/>
      <c r="BS662" s="198"/>
      <c r="BT662" s="198"/>
      <c r="BU662" s="198"/>
    </row>
    <row r="663" spans="1:73" ht="15.75" customHeight="1" x14ac:dyDescent="0.25">
      <c r="A663" s="234"/>
      <c r="B663" s="235"/>
      <c r="C663" s="235"/>
      <c r="D663" s="235"/>
      <c r="E663" s="235"/>
      <c r="F663" s="235"/>
      <c r="G663" s="235"/>
      <c r="H663" s="235"/>
      <c r="I663" s="235"/>
      <c r="J663" s="235"/>
      <c r="K663" s="235"/>
      <c r="L663" s="236"/>
      <c r="M663" s="235"/>
      <c r="N663" s="235"/>
      <c r="O663" s="235"/>
      <c r="P663" s="235"/>
      <c r="Q663" s="235"/>
      <c r="R663" s="235"/>
      <c r="S663" s="235"/>
      <c r="T663" s="235"/>
      <c r="U663" s="235"/>
      <c r="V663" s="236"/>
      <c r="W663" s="235"/>
      <c r="X663" s="235"/>
      <c r="Y663" s="235"/>
      <c r="Z663" s="235"/>
      <c r="AA663" s="235"/>
      <c r="AB663" s="235"/>
      <c r="AC663" s="235"/>
      <c r="AD663" s="235"/>
      <c r="AE663" s="235"/>
      <c r="AF663" s="235"/>
      <c r="AG663" s="235"/>
      <c r="AH663" s="235"/>
      <c r="AI663" s="235"/>
      <c r="AJ663" s="235"/>
      <c r="AK663" s="235"/>
      <c r="AL663" s="235"/>
      <c r="AM663" s="235"/>
      <c r="AN663" s="235"/>
      <c r="AO663" s="205"/>
      <c r="AP663" s="198"/>
      <c r="AQ663" s="233"/>
      <c r="AR663" s="244"/>
      <c r="AS663" s="198"/>
      <c r="AT663" s="198"/>
      <c r="AU663" s="198"/>
      <c r="AV663" s="198"/>
      <c r="AW663" s="198"/>
      <c r="AX663" s="198"/>
      <c r="AY663" s="198"/>
      <c r="AZ663" s="198"/>
      <c r="BA663" s="198"/>
      <c r="BB663" s="198"/>
      <c r="BC663" s="198"/>
      <c r="BD663" s="198"/>
      <c r="BE663" s="198"/>
      <c r="BF663" s="198"/>
      <c r="BG663" s="198"/>
      <c r="BH663" s="198"/>
      <c r="BI663" s="198"/>
      <c r="BJ663" s="198"/>
      <c r="BK663" s="198"/>
      <c r="BL663" s="198"/>
      <c r="BM663" s="198"/>
      <c r="BN663" s="198"/>
      <c r="BO663" s="198"/>
      <c r="BP663" s="198"/>
      <c r="BQ663" s="198"/>
      <c r="BR663" s="198"/>
      <c r="BS663" s="198"/>
      <c r="BT663" s="198"/>
      <c r="BU663" s="198"/>
    </row>
    <row r="664" spans="1:73" ht="15.75" customHeight="1" x14ac:dyDescent="0.25">
      <c r="A664" s="234"/>
      <c r="B664" s="235"/>
      <c r="C664" s="235"/>
      <c r="D664" s="235"/>
      <c r="E664" s="235"/>
      <c r="F664" s="235"/>
      <c r="G664" s="235"/>
      <c r="H664" s="235"/>
      <c r="I664" s="235"/>
      <c r="J664" s="235"/>
      <c r="K664" s="235"/>
      <c r="L664" s="236"/>
      <c r="M664" s="235"/>
      <c r="N664" s="235"/>
      <c r="O664" s="235"/>
      <c r="P664" s="235"/>
      <c r="Q664" s="235"/>
      <c r="R664" s="235"/>
      <c r="S664" s="235"/>
      <c r="T664" s="235"/>
      <c r="U664" s="235"/>
      <c r="V664" s="236"/>
      <c r="W664" s="235"/>
      <c r="X664" s="235"/>
      <c r="Y664" s="235"/>
      <c r="Z664" s="235"/>
      <c r="AA664" s="235"/>
      <c r="AB664" s="235"/>
      <c r="AC664" s="235"/>
      <c r="AD664" s="235"/>
      <c r="AE664" s="235"/>
      <c r="AF664" s="235"/>
      <c r="AG664" s="235"/>
      <c r="AH664" s="235"/>
      <c r="AI664" s="235"/>
      <c r="AJ664" s="235"/>
      <c r="AK664" s="235"/>
      <c r="AL664" s="235"/>
      <c r="AM664" s="235"/>
      <c r="AN664" s="235"/>
      <c r="AO664" s="205"/>
      <c r="AP664" s="198"/>
      <c r="AQ664" s="233"/>
      <c r="AR664" s="244"/>
      <c r="AS664" s="198"/>
      <c r="AT664" s="198"/>
      <c r="AU664" s="198"/>
      <c r="AV664" s="198"/>
      <c r="AW664" s="198"/>
      <c r="AX664" s="198"/>
      <c r="AY664" s="198"/>
      <c r="AZ664" s="198"/>
      <c r="BA664" s="198"/>
      <c r="BB664" s="198"/>
      <c r="BC664" s="198"/>
      <c r="BD664" s="198"/>
      <c r="BE664" s="198"/>
      <c r="BF664" s="198"/>
      <c r="BG664" s="198"/>
      <c r="BH664" s="198"/>
      <c r="BI664" s="198"/>
      <c r="BJ664" s="198"/>
      <c r="BK664" s="198"/>
      <c r="BL664" s="198"/>
      <c r="BM664" s="198"/>
      <c r="BN664" s="198"/>
      <c r="BO664" s="198"/>
      <c r="BP664" s="198"/>
      <c r="BQ664" s="198"/>
      <c r="BR664" s="198"/>
      <c r="BS664" s="198"/>
      <c r="BT664" s="198"/>
      <c r="BU664" s="198"/>
    </row>
    <row r="665" spans="1:73" ht="15.75" customHeight="1" x14ac:dyDescent="0.25">
      <c r="A665" s="234"/>
      <c r="B665" s="235"/>
      <c r="C665" s="235"/>
      <c r="D665" s="235"/>
      <c r="E665" s="235"/>
      <c r="F665" s="235"/>
      <c r="G665" s="235"/>
      <c r="H665" s="235"/>
      <c r="I665" s="235"/>
      <c r="J665" s="235"/>
      <c r="K665" s="235"/>
      <c r="L665" s="236"/>
      <c r="M665" s="235"/>
      <c r="N665" s="235"/>
      <c r="O665" s="235"/>
      <c r="P665" s="235"/>
      <c r="Q665" s="235"/>
      <c r="R665" s="235"/>
      <c r="S665" s="235"/>
      <c r="T665" s="235"/>
      <c r="U665" s="235"/>
      <c r="V665" s="236"/>
      <c r="W665" s="235"/>
      <c r="X665" s="235"/>
      <c r="Y665" s="235"/>
      <c r="Z665" s="235"/>
      <c r="AA665" s="235"/>
      <c r="AB665" s="235"/>
      <c r="AC665" s="235"/>
      <c r="AD665" s="235"/>
      <c r="AE665" s="235"/>
      <c r="AF665" s="235"/>
      <c r="AG665" s="235"/>
      <c r="AH665" s="235"/>
      <c r="AI665" s="235"/>
      <c r="AJ665" s="235"/>
      <c r="AK665" s="235"/>
      <c r="AL665" s="235"/>
      <c r="AM665" s="235"/>
      <c r="AN665" s="235"/>
      <c r="AO665" s="205"/>
      <c r="AP665" s="198"/>
      <c r="AQ665" s="233"/>
      <c r="AR665" s="244"/>
      <c r="AS665" s="198"/>
      <c r="AT665" s="198"/>
      <c r="AU665" s="198"/>
      <c r="AV665" s="198"/>
      <c r="AW665" s="198"/>
      <c r="AX665" s="198"/>
      <c r="AY665" s="198"/>
      <c r="AZ665" s="198"/>
      <c r="BA665" s="198"/>
      <c r="BB665" s="198"/>
      <c r="BC665" s="198"/>
      <c r="BD665" s="198"/>
      <c r="BE665" s="198"/>
      <c r="BF665" s="198"/>
      <c r="BG665" s="198"/>
      <c r="BH665" s="198"/>
      <c r="BI665" s="198"/>
      <c r="BJ665" s="198"/>
      <c r="BK665" s="198"/>
      <c r="BL665" s="198"/>
      <c r="BM665" s="198"/>
      <c r="BN665" s="198"/>
      <c r="BO665" s="198"/>
      <c r="BP665" s="198"/>
      <c r="BQ665" s="198"/>
      <c r="BR665" s="198"/>
      <c r="BS665" s="198"/>
      <c r="BT665" s="198"/>
      <c r="BU665" s="198"/>
    </row>
    <row r="666" spans="1:73" ht="15.75" customHeight="1" x14ac:dyDescent="0.25">
      <c r="A666" s="234"/>
      <c r="B666" s="235"/>
      <c r="C666" s="235"/>
      <c r="D666" s="235"/>
      <c r="E666" s="235"/>
      <c r="F666" s="235"/>
      <c r="G666" s="235"/>
      <c r="H666" s="235"/>
      <c r="I666" s="235"/>
      <c r="J666" s="235"/>
      <c r="K666" s="235"/>
      <c r="L666" s="236"/>
      <c r="M666" s="235"/>
      <c r="N666" s="235"/>
      <c r="O666" s="235"/>
      <c r="P666" s="235"/>
      <c r="Q666" s="235"/>
      <c r="R666" s="235"/>
      <c r="S666" s="235"/>
      <c r="T666" s="235"/>
      <c r="U666" s="235"/>
      <c r="V666" s="236"/>
      <c r="W666" s="235"/>
      <c r="X666" s="235"/>
      <c r="Y666" s="235"/>
      <c r="Z666" s="235"/>
      <c r="AA666" s="235"/>
      <c r="AB666" s="235"/>
      <c r="AC666" s="235"/>
      <c r="AD666" s="235"/>
      <c r="AE666" s="235"/>
      <c r="AF666" s="235"/>
      <c r="AG666" s="235"/>
      <c r="AH666" s="235"/>
      <c r="AI666" s="235"/>
      <c r="AJ666" s="235"/>
      <c r="AK666" s="235"/>
      <c r="AL666" s="235"/>
      <c r="AM666" s="235"/>
      <c r="AN666" s="235"/>
      <c r="AO666" s="205"/>
      <c r="AP666" s="198"/>
      <c r="AQ666" s="233"/>
      <c r="AR666" s="244"/>
      <c r="AS666" s="198"/>
      <c r="AT666" s="198"/>
      <c r="AU666" s="198"/>
      <c r="AV666" s="198"/>
      <c r="AW666" s="198"/>
      <c r="AX666" s="198"/>
      <c r="AY666" s="198"/>
      <c r="AZ666" s="198"/>
      <c r="BA666" s="198"/>
      <c r="BB666" s="198"/>
      <c r="BC666" s="198"/>
      <c r="BD666" s="198"/>
      <c r="BE666" s="198"/>
      <c r="BF666" s="198"/>
      <c r="BG666" s="198"/>
      <c r="BH666" s="198"/>
      <c r="BI666" s="198"/>
      <c r="BJ666" s="198"/>
      <c r="BK666" s="198"/>
      <c r="BL666" s="198"/>
      <c r="BM666" s="198"/>
      <c r="BN666" s="198"/>
      <c r="BO666" s="198"/>
      <c r="BP666" s="198"/>
      <c r="BQ666" s="198"/>
      <c r="BR666" s="198"/>
      <c r="BS666" s="198"/>
      <c r="BT666" s="198"/>
      <c r="BU666" s="198"/>
    </row>
    <row r="667" spans="1:73" ht="15.75" customHeight="1" x14ac:dyDescent="0.25">
      <c r="A667" s="234"/>
      <c r="B667" s="235"/>
      <c r="C667" s="235"/>
      <c r="D667" s="235"/>
      <c r="E667" s="235"/>
      <c r="F667" s="235"/>
      <c r="G667" s="235"/>
      <c r="H667" s="235"/>
      <c r="I667" s="235"/>
      <c r="J667" s="235"/>
      <c r="K667" s="235"/>
      <c r="L667" s="236"/>
      <c r="M667" s="235"/>
      <c r="N667" s="235"/>
      <c r="O667" s="235"/>
      <c r="P667" s="235"/>
      <c r="Q667" s="235"/>
      <c r="R667" s="235"/>
      <c r="S667" s="235"/>
      <c r="T667" s="235"/>
      <c r="U667" s="235"/>
      <c r="V667" s="236"/>
      <c r="W667" s="235"/>
      <c r="X667" s="235"/>
      <c r="Y667" s="235"/>
      <c r="Z667" s="235"/>
      <c r="AA667" s="235"/>
      <c r="AB667" s="235"/>
      <c r="AC667" s="235"/>
      <c r="AD667" s="235"/>
      <c r="AE667" s="235"/>
      <c r="AF667" s="235"/>
      <c r="AG667" s="235"/>
      <c r="AH667" s="235"/>
      <c r="AI667" s="235"/>
      <c r="AJ667" s="235"/>
      <c r="AK667" s="235"/>
      <c r="AL667" s="235"/>
      <c r="AM667" s="235"/>
      <c r="AN667" s="235"/>
      <c r="AO667" s="205"/>
      <c r="AP667" s="198"/>
      <c r="AQ667" s="233"/>
      <c r="AR667" s="244"/>
      <c r="AS667" s="198"/>
      <c r="AT667" s="198"/>
      <c r="AU667" s="198"/>
      <c r="AV667" s="198"/>
      <c r="AW667" s="198"/>
      <c r="AX667" s="198"/>
      <c r="AY667" s="198"/>
      <c r="AZ667" s="198"/>
      <c r="BA667" s="198"/>
      <c r="BB667" s="198"/>
      <c r="BC667" s="198"/>
      <c r="BD667" s="198"/>
      <c r="BE667" s="198"/>
      <c r="BF667" s="198"/>
      <c r="BG667" s="198"/>
      <c r="BH667" s="198"/>
      <c r="BI667" s="198"/>
      <c r="BJ667" s="198"/>
      <c r="BK667" s="198"/>
      <c r="BL667" s="198"/>
      <c r="BM667" s="198"/>
      <c r="BN667" s="198"/>
      <c r="BO667" s="198"/>
      <c r="BP667" s="198"/>
      <c r="BQ667" s="198"/>
      <c r="BR667" s="198"/>
      <c r="BS667" s="198"/>
      <c r="BT667" s="198"/>
      <c r="BU667" s="198"/>
    </row>
    <row r="668" spans="1:73" ht="15.75" customHeight="1" x14ac:dyDescent="0.25">
      <c r="A668" s="234"/>
      <c r="B668" s="235"/>
      <c r="C668" s="235"/>
      <c r="D668" s="235"/>
      <c r="E668" s="235"/>
      <c r="F668" s="235"/>
      <c r="G668" s="235"/>
      <c r="H668" s="235"/>
      <c r="I668" s="235"/>
      <c r="J668" s="235"/>
      <c r="K668" s="235"/>
      <c r="L668" s="236"/>
      <c r="M668" s="235"/>
      <c r="N668" s="235"/>
      <c r="O668" s="235"/>
      <c r="P668" s="235"/>
      <c r="Q668" s="235"/>
      <c r="R668" s="235"/>
      <c r="S668" s="235"/>
      <c r="T668" s="235"/>
      <c r="U668" s="235"/>
      <c r="V668" s="236"/>
      <c r="W668" s="235"/>
      <c r="X668" s="235"/>
      <c r="Y668" s="235"/>
      <c r="Z668" s="235"/>
      <c r="AA668" s="235"/>
      <c r="AB668" s="235"/>
      <c r="AC668" s="235"/>
      <c r="AD668" s="235"/>
      <c r="AE668" s="235"/>
      <c r="AF668" s="235"/>
      <c r="AG668" s="235"/>
      <c r="AH668" s="235"/>
      <c r="AI668" s="235"/>
      <c r="AJ668" s="235"/>
      <c r="AK668" s="235"/>
      <c r="AL668" s="235"/>
      <c r="AM668" s="235"/>
      <c r="AN668" s="235"/>
      <c r="AO668" s="205"/>
      <c r="AP668" s="198"/>
      <c r="AQ668" s="233"/>
      <c r="AR668" s="244"/>
      <c r="AS668" s="198"/>
      <c r="AT668" s="198"/>
      <c r="AU668" s="198"/>
      <c r="AV668" s="198"/>
      <c r="AW668" s="198"/>
      <c r="AX668" s="198"/>
      <c r="AY668" s="198"/>
      <c r="AZ668" s="198"/>
      <c r="BA668" s="198"/>
      <c r="BB668" s="198"/>
      <c r="BC668" s="198"/>
      <c r="BD668" s="198"/>
      <c r="BE668" s="198"/>
      <c r="BF668" s="198"/>
      <c r="BG668" s="198"/>
      <c r="BH668" s="198"/>
      <c r="BI668" s="198"/>
      <c r="BJ668" s="198"/>
      <c r="BK668" s="198"/>
      <c r="BL668" s="198"/>
      <c r="BM668" s="198"/>
      <c r="BN668" s="198"/>
      <c r="BO668" s="198"/>
      <c r="BP668" s="198"/>
      <c r="BQ668" s="198"/>
      <c r="BR668" s="198"/>
      <c r="BS668" s="198"/>
      <c r="BT668" s="198"/>
      <c r="BU668" s="198"/>
    </row>
    <row r="669" spans="1:73" ht="15.75" customHeight="1" x14ac:dyDescent="0.25">
      <c r="A669" s="234"/>
      <c r="B669" s="235"/>
      <c r="C669" s="235"/>
      <c r="D669" s="235"/>
      <c r="E669" s="235"/>
      <c r="F669" s="235"/>
      <c r="G669" s="235"/>
      <c r="H669" s="235"/>
      <c r="I669" s="235"/>
      <c r="J669" s="235"/>
      <c r="K669" s="235"/>
      <c r="L669" s="236"/>
      <c r="M669" s="235"/>
      <c r="N669" s="235"/>
      <c r="O669" s="235"/>
      <c r="P669" s="235"/>
      <c r="Q669" s="235"/>
      <c r="R669" s="235"/>
      <c r="S669" s="235"/>
      <c r="T669" s="235"/>
      <c r="U669" s="235"/>
      <c r="V669" s="236"/>
      <c r="W669" s="235"/>
      <c r="X669" s="235"/>
      <c r="Y669" s="235"/>
      <c r="Z669" s="235"/>
      <c r="AA669" s="235"/>
      <c r="AB669" s="235"/>
      <c r="AC669" s="235"/>
      <c r="AD669" s="235"/>
      <c r="AE669" s="235"/>
      <c r="AF669" s="235"/>
      <c r="AG669" s="235"/>
      <c r="AH669" s="235"/>
      <c r="AI669" s="235"/>
      <c r="AJ669" s="235"/>
      <c r="AK669" s="235"/>
      <c r="AL669" s="235"/>
      <c r="AM669" s="235"/>
      <c r="AN669" s="235"/>
      <c r="AO669" s="205"/>
      <c r="AP669" s="198"/>
      <c r="AQ669" s="233"/>
      <c r="AR669" s="244"/>
      <c r="AS669" s="198"/>
      <c r="AT669" s="198"/>
      <c r="AU669" s="198"/>
      <c r="AV669" s="198"/>
      <c r="AW669" s="198"/>
      <c r="AX669" s="198"/>
      <c r="AY669" s="198"/>
      <c r="AZ669" s="198"/>
      <c r="BA669" s="198"/>
      <c r="BB669" s="198"/>
      <c r="BC669" s="198"/>
      <c r="BD669" s="198"/>
      <c r="BE669" s="198"/>
      <c r="BF669" s="198"/>
      <c r="BG669" s="198"/>
      <c r="BH669" s="198"/>
      <c r="BI669" s="198"/>
      <c r="BJ669" s="198"/>
      <c r="BK669" s="198"/>
      <c r="BL669" s="198"/>
      <c r="BM669" s="198"/>
      <c r="BN669" s="198"/>
      <c r="BO669" s="198"/>
      <c r="BP669" s="198"/>
      <c r="BQ669" s="198"/>
      <c r="BR669" s="198"/>
      <c r="BS669" s="198"/>
      <c r="BT669" s="198"/>
      <c r="BU669" s="198"/>
    </row>
    <row r="670" spans="1:73" ht="15.75" customHeight="1" x14ac:dyDescent="0.25">
      <c r="A670" s="234"/>
      <c r="B670" s="235"/>
      <c r="C670" s="235"/>
      <c r="D670" s="235"/>
      <c r="E670" s="235"/>
      <c r="F670" s="235"/>
      <c r="G670" s="235"/>
      <c r="H670" s="235"/>
      <c r="I670" s="235"/>
      <c r="J670" s="235"/>
      <c r="K670" s="235"/>
      <c r="L670" s="236"/>
      <c r="M670" s="235"/>
      <c r="N670" s="235"/>
      <c r="O670" s="235"/>
      <c r="P670" s="235"/>
      <c r="Q670" s="235"/>
      <c r="R670" s="235"/>
      <c r="S670" s="235"/>
      <c r="T670" s="235"/>
      <c r="U670" s="235"/>
      <c r="V670" s="236"/>
      <c r="W670" s="235"/>
      <c r="X670" s="235"/>
      <c r="Y670" s="235"/>
      <c r="Z670" s="235"/>
      <c r="AA670" s="235"/>
      <c r="AB670" s="235"/>
      <c r="AC670" s="235"/>
      <c r="AD670" s="235"/>
      <c r="AE670" s="235"/>
      <c r="AF670" s="235"/>
      <c r="AG670" s="235"/>
      <c r="AH670" s="235"/>
      <c r="AI670" s="235"/>
      <c r="AJ670" s="235"/>
      <c r="AK670" s="235"/>
      <c r="AL670" s="235"/>
      <c r="AM670" s="235"/>
      <c r="AN670" s="235"/>
      <c r="AO670" s="205"/>
      <c r="AP670" s="198"/>
      <c r="AQ670" s="233"/>
      <c r="AR670" s="244"/>
      <c r="AS670" s="198"/>
      <c r="AT670" s="198"/>
      <c r="AU670" s="198"/>
      <c r="AV670" s="198"/>
      <c r="AW670" s="198"/>
      <c r="AX670" s="198"/>
      <c r="AY670" s="198"/>
      <c r="AZ670" s="198"/>
      <c r="BA670" s="198"/>
      <c r="BB670" s="198"/>
      <c r="BC670" s="198"/>
      <c r="BD670" s="198"/>
      <c r="BE670" s="198"/>
      <c r="BF670" s="198"/>
      <c r="BG670" s="198"/>
      <c r="BH670" s="198"/>
      <c r="BI670" s="198"/>
      <c r="BJ670" s="198"/>
      <c r="BK670" s="198"/>
      <c r="BL670" s="198"/>
      <c r="BM670" s="198"/>
      <c r="BN670" s="198"/>
      <c r="BO670" s="198"/>
      <c r="BP670" s="198"/>
      <c r="BQ670" s="198"/>
      <c r="BR670" s="198"/>
      <c r="BS670" s="198"/>
      <c r="BT670" s="198"/>
      <c r="BU670" s="198"/>
    </row>
    <row r="671" spans="1:73" ht="15.75" customHeight="1" x14ac:dyDescent="0.25">
      <c r="A671" s="234"/>
      <c r="B671" s="235"/>
      <c r="C671" s="235"/>
      <c r="D671" s="235"/>
      <c r="E671" s="235"/>
      <c r="F671" s="235"/>
      <c r="G671" s="235"/>
      <c r="H671" s="235"/>
      <c r="I671" s="235"/>
      <c r="J671" s="235"/>
      <c r="K671" s="235"/>
      <c r="L671" s="236"/>
      <c r="M671" s="235"/>
      <c r="N671" s="235"/>
      <c r="O671" s="235"/>
      <c r="P671" s="235"/>
      <c r="Q671" s="235"/>
      <c r="R671" s="235"/>
      <c r="S671" s="235"/>
      <c r="T671" s="235"/>
      <c r="U671" s="235"/>
      <c r="V671" s="236"/>
      <c r="W671" s="235"/>
      <c r="X671" s="235"/>
      <c r="Y671" s="235"/>
      <c r="Z671" s="235"/>
      <c r="AA671" s="235"/>
      <c r="AB671" s="235"/>
      <c r="AC671" s="235"/>
      <c r="AD671" s="235"/>
      <c r="AE671" s="235"/>
      <c r="AF671" s="235"/>
      <c r="AG671" s="235"/>
      <c r="AH671" s="235"/>
      <c r="AI671" s="235"/>
      <c r="AJ671" s="235"/>
      <c r="AK671" s="235"/>
      <c r="AL671" s="235"/>
      <c r="AM671" s="235"/>
      <c r="AN671" s="235"/>
      <c r="AO671" s="205"/>
      <c r="AP671" s="198"/>
      <c r="AQ671" s="233"/>
      <c r="AR671" s="244"/>
      <c r="AS671" s="198"/>
      <c r="AT671" s="198"/>
      <c r="AU671" s="198"/>
      <c r="AV671" s="198"/>
      <c r="AW671" s="198"/>
      <c r="AX671" s="198"/>
      <c r="AY671" s="198"/>
      <c r="AZ671" s="198"/>
      <c r="BA671" s="198"/>
      <c r="BB671" s="198"/>
      <c r="BC671" s="198"/>
      <c r="BD671" s="198"/>
      <c r="BE671" s="198"/>
      <c r="BF671" s="198"/>
      <c r="BG671" s="198"/>
      <c r="BH671" s="198"/>
      <c r="BI671" s="198"/>
      <c r="BJ671" s="198"/>
      <c r="BK671" s="198"/>
      <c r="BL671" s="198"/>
      <c r="BM671" s="198"/>
      <c r="BN671" s="198"/>
      <c r="BO671" s="198"/>
      <c r="BP671" s="198"/>
      <c r="BQ671" s="198"/>
      <c r="BR671" s="198"/>
      <c r="BS671" s="198"/>
      <c r="BT671" s="198"/>
      <c r="BU671" s="198"/>
    </row>
    <row r="672" spans="1:73" ht="15.75" customHeight="1" x14ac:dyDescent="0.25">
      <c r="A672" s="234"/>
      <c r="B672" s="235"/>
      <c r="C672" s="235"/>
      <c r="D672" s="235"/>
      <c r="E672" s="235"/>
      <c r="F672" s="235"/>
      <c r="G672" s="235"/>
      <c r="H672" s="235"/>
      <c r="I672" s="235"/>
      <c r="J672" s="235"/>
      <c r="K672" s="235"/>
      <c r="L672" s="236"/>
      <c r="M672" s="235"/>
      <c r="N672" s="235"/>
      <c r="O672" s="235"/>
      <c r="P672" s="235"/>
      <c r="Q672" s="235"/>
      <c r="R672" s="235"/>
      <c r="S672" s="235"/>
      <c r="T672" s="235"/>
      <c r="U672" s="235"/>
      <c r="V672" s="236"/>
      <c r="W672" s="235"/>
      <c r="X672" s="235"/>
      <c r="Y672" s="235"/>
      <c r="Z672" s="235"/>
      <c r="AA672" s="235"/>
      <c r="AB672" s="235"/>
      <c r="AC672" s="235"/>
      <c r="AD672" s="235"/>
      <c r="AE672" s="235"/>
      <c r="AF672" s="235"/>
      <c r="AG672" s="235"/>
      <c r="AH672" s="235"/>
      <c r="AI672" s="235"/>
      <c r="AJ672" s="235"/>
      <c r="AK672" s="235"/>
      <c r="AL672" s="235"/>
      <c r="AM672" s="235"/>
      <c r="AN672" s="235"/>
      <c r="AO672" s="205"/>
      <c r="AP672" s="198"/>
      <c r="AQ672" s="233"/>
      <c r="AR672" s="244"/>
      <c r="AS672" s="198"/>
      <c r="AT672" s="198"/>
      <c r="AU672" s="198"/>
      <c r="AV672" s="198"/>
      <c r="AW672" s="198"/>
      <c r="AX672" s="198"/>
      <c r="AY672" s="198"/>
      <c r="AZ672" s="198"/>
      <c r="BA672" s="198"/>
      <c r="BB672" s="198"/>
      <c r="BC672" s="198"/>
      <c r="BD672" s="198"/>
      <c r="BE672" s="198"/>
      <c r="BF672" s="198"/>
      <c r="BG672" s="198"/>
      <c r="BH672" s="198"/>
      <c r="BI672" s="198"/>
      <c r="BJ672" s="198"/>
      <c r="BK672" s="198"/>
      <c r="BL672" s="198"/>
      <c r="BM672" s="198"/>
      <c r="BN672" s="198"/>
      <c r="BO672" s="198"/>
      <c r="BP672" s="198"/>
      <c r="BQ672" s="198"/>
      <c r="BR672" s="198"/>
      <c r="BS672" s="198"/>
      <c r="BT672" s="198"/>
      <c r="BU672" s="198"/>
    </row>
    <row r="673" spans="1:73" ht="15.75" customHeight="1" x14ac:dyDescent="0.25">
      <c r="A673" s="234"/>
      <c r="B673" s="235"/>
      <c r="C673" s="235"/>
      <c r="D673" s="235"/>
      <c r="E673" s="235"/>
      <c r="F673" s="235"/>
      <c r="G673" s="235"/>
      <c r="H673" s="235"/>
      <c r="I673" s="235"/>
      <c r="J673" s="235"/>
      <c r="K673" s="235"/>
      <c r="L673" s="236"/>
      <c r="M673" s="235"/>
      <c r="N673" s="235"/>
      <c r="O673" s="235"/>
      <c r="P673" s="235"/>
      <c r="Q673" s="235"/>
      <c r="R673" s="235"/>
      <c r="S673" s="235"/>
      <c r="T673" s="235"/>
      <c r="U673" s="235"/>
      <c r="V673" s="236"/>
      <c r="W673" s="235"/>
      <c r="X673" s="235"/>
      <c r="Y673" s="235"/>
      <c r="Z673" s="235"/>
      <c r="AA673" s="235"/>
      <c r="AB673" s="235"/>
      <c r="AC673" s="235"/>
      <c r="AD673" s="235"/>
      <c r="AE673" s="235"/>
      <c r="AF673" s="235"/>
      <c r="AG673" s="235"/>
      <c r="AH673" s="235"/>
      <c r="AI673" s="235"/>
      <c r="AJ673" s="235"/>
      <c r="AK673" s="235"/>
      <c r="AL673" s="235"/>
      <c r="AM673" s="235"/>
      <c r="AN673" s="235"/>
      <c r="AO673" s="205"/>
      <c r="AP673" s="198"/>
      <c r="AQ673" s="233"/>
      <c r="AR673" s="244"/>
      <c r="AS673" s="198"/>
      <c r="AT673" s="198"/>
      <c r="AU673" s="198"/>
      <c r="AV673" s="198"/>
      <c r="AW673" s="198"/>
      <c r="AX673" s="198"/>
      <c r="AY673" s="198"/>
      <c r="AZ673" s="198"/>
      <c r="BA673" s="198"/>
      <c r="BB673" s="198"/>
      <c r="BC673" s="198"/>
      <c r="BD673" s="198"/>
      <c r="BE673" s="198"/>
      <c r="BF673" s="198"/>
      <c r="BG673" s="198"/>
      <c r="BH673" s="198"/>
      <c r="BI673" s="198"/>
      <c r="BJ673" s="198"/>
      <c r="BK673" s="198"/>
      <c r="BL673" s="198"/>
      <c r="BM673" s="198"/>
      <c r="BN673" s="198"/>
      <c r="BO673" s="198"/>
      <c r="BP673" s="198"/>
      <c r="BQ673" s="198"/>
      <c r="BR673" s="198"/>
      <c r="BS673" s="198"/>
      <c r="BT673" s="198"/>
      <c r="BU673" s="198"/>
    </row>
    <row r="674" spans="1:73" ht="15.75" customHeight="1" x14ac:dyDescent="0.25">
      <c r="A674" s="234"/>
      <c r="B674" s="235"/>
      <c r="C674" s="235"/>
      <c r="D674" s="235"/>
      <c r="E674" s="235"/>
      <c r="F674" s="235"/>
      <c r="G674" s="235"/>
      <c r="H674" s="235"/>
      <c r="I674" s="235"/>
      <c r="J674" s="235"/>
      <c r="K674" s="235"/>
      <c r="L674" s="236"/>
      <c r="M674" s="235"/>
      <c r="N674" s="235"/>
      <c r="O674" s="235"/>
      <c r="P674" s="235"/>
      <c r="Q674" s="235"/>
      <c r="R674" s="235"/>
      <c r="S674" s="235"/>
      <c r="T674" s="235"/>
      <c r="U674" s="235"/>
      <c r="V674" s="236"/>
      <c r="W674" s="235"/>
      <c r="X674" s="235"/>
      <c r="Y674" s="235"/>
      <c r="Z674" s="235"/>
      <c r="AA674" s="235"/>
      <c r="AB674" s="235"/>
      <c r="AC674" s="235"/>
      <c r="AD674" s="235"/>
      <c r="AE674" s="235"/>
      <c r="AF674" s="235"/>
      <c r="AG674" s="235"/>
      <c r="AH674" s="235"/>
      <c r="AI674" s="235"/>
      <c r="AJ674" s="235"/>
      <c r="AK674" s="235"/>
      <c r="AL674" s="235"/>
      <c r="AM674" s="235"/>
      <c r="AN674" s="235"/>
      <c r="AO674" s="205"/>
      <c r="AP674" s="198"/>
      <c r="AQ674" s="233"/>
      <c r="AR674" s="244"/>
      <c r="AS674" s="198"/>
      <c r="AT674" s="198"/>
      <c r="AU674" s="198"/>
      <c r="AV674" s="198"/>
      <c r="AW674" s="198"/>
      <c r="AX674" s="198"/>
      <c r="AY674" s="198"/>
      <c r="AZ674" s="198"/>
      <c r="BA674" s="198"/>
      <c r="BB674" s="198"/>
      <c r="BC674" s="198"/>
      <c r="BD674" s="198"/>
      <c r="BE674" s="198"/>
      <c r="BF674" s="198"/>
      <c r="BG674" s="198"/>
      <c r="BH674" s="198"/>
      <c r="BI674" s="198"/>
      <c r="BJ674" s="198"/>
      <c r="BK674" s="198"/>
      <c r="BL674" s="198"/>
      <c r="BM674" s="198"/>
      <c r="BN674" s="198"/>
      <c r="BO674" s="198"/>
      <c r="BP674" s="198"/>
      <c r="BQ674" s="198"/>
      <c r="BR674" s="198"/>
      <c r="BS674" s="198"/>
      <c r="BT674" s="198"/>
      <c r="BU674" s="198"/>
    </row>
    <row r="675" spans="1:73" ht="15.75" customHeight="1" x14ac:dyDescent="0.25">
      <c r="A675" s="234"/>
      <c r="B675" s="235"/>
      <c r="C675" s="235"/>
      <c r="D675" s="235"/>
      <c r="E675" s="235"/>
      <c r="F675" s="235"/>
      <c r="G675" s="235"/>
      <c r="H675" s="235"/>
      <c r="I675" s="235"/>
      <c r="J675" s="235"/>
      <c r="K675" s="235"/>
      <c r="L675" s="236"/>
      <c r="M675" s="235"/>
      <c r="N675" s="235"/>
      <c r="O675" s="235"/>
      <c r="P675" s="235"/>
      <c r="Q675" s="235"/>
      <c r="R675" s="235"/>
      <c r="S675" s="235"/>
      <c r="T675" s="235"/>
      <c r="U675" s="235"/>
      <c r="V675" s="236"/>
      <c r="W675" s="235"/>
      <c r="X675" s="235"/>
      <c r="Y675" s="235"/>
      <c r="Z675" s="235"/>
      <c r="AA675" s="235"/>
      <c r="AB675" s="235"/>
      <c r="AC675" s="235"/>
      <c r="AD675" s="235"/>
      <c r="AE675" s="235"/>
      <c r="AF675" s="235"/>
      <c r="AG675" s="235"/>
      <c r="AH675" s="235"/>
      <c r="AI675" s="235"/>
      <c r="AJ675" s="235"/>
      <c r="AK675" s="235"/>
      <c r="AL675" s="235"/>
      <c r="AM675" s="235"/>
      <c r="AN675" s="235"/>
      <c r="AO675" s="205"/>
      <c r="AP675" s="198"/>
      <c r="AQ675" s="233"/>
      <c r="AR675" s="244"/>
      <c r="AS675" s="198"/>
      <c r="AT675" s="198"/>
      <c r="AU675" s="198"/>
      <c r="AV675" s="198"/>
      <c r="AW675" s="198"/>
      <c r="AX675" s="198"/>
      <c r="AY675" s="198"/>
      <c r="AZ675" s="198"/>
      <c r="BA675" s="198"/>
      <c r="BB675" s="198"/>
      <c r="BC675" s="198"/>
      <c r="BD675" s="198"/>
      <c r="BE675" s="198"/>
      <c r="BF675" s="198"/>
      <c r="BG675" s="198"/>
      <c r="BH675" s="198"/>
      <c r="BI675" s="198"/>
      <c r="BJ675" s="198"/>
      <c r="BK675" s="198"/>
      <c r="BL675" s="198"/>
      <c r="BM675" s="198"/>
      <c r="BN675" s="198"/>
      <c r="BO675" s="198"/>
      <c r="BP675" s="198"/>
      <c r="BQ675" s="198"/>
      <c r="BR675" s="198"/>
      <c r="BS675" s="198"/>
      <c r="BT675" s="198"/>
      <c r="BU675" s="198"/>
    </row>
    <row r="676" spans="1:73" ht="15.75" customHeight="1" x14ac:dyDescent="0.25">
      <c r="A676" s="234"/>
      <c r="B676" s="235"/>
      <c r="C676" s="235"/>
      <c r="D676" s="235"/>
      <c r="E676" s="235"/>
      <c r="F676" s="235"/>
      <c r="G676" s="235"/>
      <c r="H676" s="235"/>
      <c r="I676" s="235"/>
      <c r="J676" s="235"/>
      <c r="K676" s="235"/>
      <c r="L676" s="236"/>
      <c r="M676" s="235"/>
      <c r="N676" s="235"/>
      <c r="O676" s="235"/>
      <c r="P676" s="235"/>
      <c r="Q676" s="235"/>
      <c r="R676" s="235"/>
      <c r="S676" s="235"/>
      <c r="T676" s="235"/>
      <c r="U676" s="235"/>
      <c r="V676" s="236"/>
      <c r="W676" s="235"/>
      <c r="X676" s="235"/>
      <c r="Y676" s="235"/>
      <c r="Z676" s="235"/>
      <c r="AA676" s="235"/>
      <c r="AB676" s="235"/>
      <c r="AC676" s="235"/>
      <c r="AD676" s="235"/>
      <c r="AE676" s="235"/>
      <c r="AF676" s="235"/>
      <c r="AG676" s="235"/>
      <c r="AH676" s="235"/>
      <c r="AI676" s="235"/>
      <c r="AJ676" s="235"/>
      <c r="AK676" s="235"/>
      <c r="AL676" s="235"/>
      <c r="AM676" s="235"/>
      <c r="AN676" s="235"/>
      <c r="AO676" s="205"/>
      <c r="AP676" s="198"/>
      <c r="AQ676" s="233"/>
      <c r="AR676" s="244"/>
      <c r="AS676" s="198"/>
      <c r="AT676" s="198"/>
      <c r="AU676" s="198"/>
      <c r="AV676" s="198"/>
      <c r="AW676" s="198"/>
      <c r="AX676" s="198"/>
      <c r="AY676" s="198"/>
      <c r="AZ676" s="198"/>
      <c r="BA676" s="198"/>
      <c r="BB676" s="198"/>
      <c r="BC676" s="198"/>
      <c r="BD676" s="198"/>
      <c r="BE676" s="198"/>
      <c r="BF676" s="198"/>
      <c r="BG676" s="198"/>
      <c r="BH676" s="198"/>
      <c r="BI676" s="198"/>
      <c r="BJ676" s="198"/>
      <c r="BK676" s="198"/>
      <c r="BL676" s="198"/>
      <c r="BM676" s="198"/>
      <c r="BN676" s="198"/>
      <c r="BO676" s="198"/>
      <c r="BP676" s="198"/>
      <c r="BQ676" s="198"/>
      <c r="BR676" s="198"/>
      <c r="BS676" s="198"/>
      <c r="BT676" s="198"/>
      <c r="BU676" s="198"/>
    </row>
    <row r="677" spans="1:73" ht="15.75" customHeight="1" x14ac:dyDescent="0.25">
      <c r="A677" s="234"/>
      <c r="B677" s="235"/>
      <c r="C677" s="235"/>
      <c r="D677" s="235"/>
      <c r="E677" s="235"/>
      <c r="F677" s="235"/>
      <c r="G677" s="235"/>
      <c r="H677" s="235"/>
      <c r="I677" s="235"/>
      <c r="J677" s="235"/>
      <c r="K677" s="235"/>
      <c r="L677" s="236"/>
      <c r="M677" s="235"/>
      <c r="N677" s="235"/>
      <c r="O677" s="235"/>
      <c r="P677" s="235"/>
      <c r="Q677" s="235"/>
      <c r="R677" s="235"/>
      <c r="S677" s="235"/>
      <c r="T677" s="235"/>
      <c r="U677" s="235"/>
      <c r="V677" s="236"/>
      <c r="W677" s="235"/>
      <c r="X677" s="235"/>
      <c r="Y677" s="235"/>
      <c r="Z677" s="235"/>
      <c r="AA677" s="235"/>
      <c r="AB677" s="235"/>
      <c r="AC677" s="235"/>
      <c r="AD677" s="235"/>
      <c r="AE677" s="235"/>
      <c r="AF677" s="235"/>
      <c r="AG677" s="235"/>
      <c r="AH677" s="235"/>
      <c r="AI677" s="235"/>
      <c r="AJ677" s="235"/>
      <c r="AK677" s="235"/>
      <c r="AL677" s="235"/>
      <c r="AM677" s="235"/>
      <c r="AN677" s="235"/>
      <c r="AO677" s="205"/>
      <c r="AP677" s="198"/>
      <c r="AQ677" s="233"/>
      <c r="AR677" s="244"/>
      <c r="AS677" s="198"/>
      <c r="AT677" s="198"/>
      <c r="AU677" s="198"/>
      <c r="AV677" s="198"/>
      <c r="AW677" s="198"/>
      <c r="AX677" s="198"/>
      <c r="AY677" s="198"/>
      <c r="AZ677" s="198"/>
      <c r="BA677" s="198"/>
      <c r="BB677" s="198"/>
      <c r="BC677" s="198"/>
      <c r="BD677" s="198"/>
      <c r="BE677" s="198"/>
      <c r="BF677" s="198"/>
      <c r="BG677" s="198"/>
      <c r="BH677" s="198"/>
      <c r="BI677" s="198"/>
      <c r="BJ677" s="198"/>
      <c r="BK677" s="198"/>
      <c r="BL677" s="198"/>
      <c r="BM677" s="198"/>
      <c r="BN677" s="198"/>
      <c r="BO677" s="198"/>
      <c r="BP677" s="198"/>
      <c r="BQ677" s="198"/>
      <c r="BR677" s="198"/>
      <c r="BS677" s="198"/>
      <c r="BT677" s="198"/>
      <c r="BU677" s="198"/>
    </row>
    <row r="678" spans="1:73" ht="15.75" customHeight="1" x14ac:dyDescent="0.25">
      <c r="A678" s="234"/>
      <c r="B678" s="235"/>
      <c r="C678" s="235"/>
      <c r="D678" s="235"/>
      <c r="E678" s="235"/>
      <c r="F678" s="235"/>
      <c r="G678" s="235"/>
      <c r="H678" s="235"/>
      <c r="I678" s="235"/>
      <c r="J678" s="235"/>
      <c r="K678" s="235"/>
      <c r="L678" s="236"/>
      <c r="M678" s="235"/>
      <c r="N678" s="235"/>
      <c r="O678" s="235"/>
      <c r="P678" s="235"/>
      <c r="Q678" s="235"/>
      <c r="R678" s="235"/>
      <c r="S678" s="235"/>
      <c r="T678" s="235"/>
      <c r="U678" s="235"/>
      <c r="V678" s="236"/>
      <c r="W678" s="235"/>
      <c r="X678" s="235"/>
      <c r="Y678" s="235"/>
      <c r="Z678" s="235"/>
      <c r="AA678" s="235"/>
      <c r="AB678" s="235"/>
      <c r="AC678" s="235"/>
      <c r="AD678" s="235"/>
      <c r="AE678" s="235"/>
      <c r="AF678" s="235"/>
      <c r="AG678" s="235"/>
      <c r="AH678" s="235"/>
      <c r="AI678" s="235"/>
      <c r="AJ678" s="235"/>
      <c r="AK678" s="235"/>
      <c r="AL678" s="235"/>
      <c r="AM678" s="235"/>
      <c r="AN678" s="235"/>
      <c r="AO678" s="205"/>
      <c r="AP678" s="198"/>
      <c r="AQ678" s="233"/>
      <c r="AR678" s="244"/>
      <c r="AS678" s="198"/>
      <c r="AT678" s="198"/>
      <c r="AU678" s="198"/>
      <c r="AV678" s="198"/>
      <c r="AW678" s="198"/>
      <c r="AX678" s="198"/>
      <c r="AY678" s="198"/>
      <c r="AZ678" s="198"/>
      <c r="BA678" s="198"/>
      <c r="BB678" s="198"/>
      <c r="BC678" s="198"/>
      <c r="BD678" s="198"/>
      <c r="BE678" s="198"/>
      <c r="BF678" s="198"/>
      <c r="BG678" s="198"/>
      <c r="BH678" s="198"/>
      <c r="BI678" s="198"/>
      <c r="BJ678" s="198"/>
      <c r="BK678" s="198"/>
      <c r="BL678" s="198"/>
      <c r="BM678" s="198"/>
      <c r="BN678" s="198"/>
      <c r="BO678" s="198"/>
      <c r="BP678" s="198"/>
      <c r="BQ678" s="198"/>
      <c r="BR678" s="198"/>
      <c r="BS678" s="198"/>
      <c r="BT678" s="198"/>
      <c r="BU678" s="198"/>
    </row>
    <row r="679" spans="1:73" ht="15.75" customHeight="1" x14ac:dyDescent="0.25">
      <c r="A679" s="234"/>
      <c r="B679" s="235"/>
      <c r="C679" s="235"/>
      <c r="D679" s="235"/>
      <c r="E679" s="235"/>
      <c r="F679" s="235"/>
      <c r="G679" s="235"/>
      <c r="H679" s="235"/>
      <c r="I679" s="235"/>
      <c r="J679" s="235"/>
      <c r="K679" s="235"/>
      <c r="L679" s="236"/>
      <c r="M679" s="235"/>
      <c r="N679" s="235"/>
      <c r="O679" s="235"/>
      <c r="P679" s="235"/>
      <c r="Q679" s="235"/>
      <c r="R679" s="235"/>
      <c r="S679" s="235"/>
      <c r="T679" s="235"/>
      <c r="U679" s="235"/>
      <c r="V679" s="236"/>
      <c r="W679" s="235"/>
      <c r="X679" s="235"/>
      <c r="Y679" s="235"/>
      <c r="Z679" s="235"/>
      <c r="AA679" s="235"/>
      <c r="AB679" s="235"/>
      <c r="AC679" s="235"/>
      <c r="AD679" s="235"/>
      <c r="AE679" s="235"/>
      <c r="AF679" s="235"/>
      <c r="AG679" s="235"/>
      <c r="AH679" s="235"/>
      <c r="AI679" s="235"/>
      <c r="AJ679" s="235"/>
      <c r="AK679" s="235"/>
      <c r="AL679" s="235"/>
      <c r="AM679" s="235"/>
      <c r="AN679" s="235"/>
      <c r="AO679" s="205"/>
      <c r="AP679" s="198"/>
      <c r="AQ679" s="233"/>
      <c r="AR679" s="244"/>
      <c r="AS679" s="198"/>
      <c r="AT679" s="198"/>
      <c r="AU679" s="198"/>
      <c r="AV679" s="198"/>
      <c r="AW679" s="198"/>
      <c r="AX679" s="198"/>
      <c r="AY679" s="198"/>
      <c r="AZ679" s="198"/>
      <c r="BA679" s="198"/>
      <c r="BB679" s="198"/>
      <c r="BC679" s="198"/>
      <c r="BD679" s="198"/>
      <c r="BE679" s="198"/>
      <c r="BF679" s="198"/>
      <c r="BG679" s="198"/>
      <c r="BH679" s="198"/>
      <c r="BI679" s="198"/>
      <c r="BJ679" s="198"/>
      <c r="BK679" s="198"/>
      <c r="BL679" s="198"/>
      <c r="BM679" s="198"/>
      <c r="BN679" s="198"/>
      <c r="BO679" s="198"/>
      <c r="BP679" s="198"/>
      <c r="BQ679" s="198"/>
      <c r="BR679" s="198"/>
      <c r="BS679" s="198"/>
      <c r="BT679" s="198"/>
      <c r="BU679" s="198"/>
    </row>
    <row r="680" spans="1:73" ht="15.75" customHeight="1" x14ac:dyDescent="0.25">
      <c r="A680" s="234"/>
      <c r="B680" s="235"/>
      <c r="C680" s="235"/>
      <c r="D680" s="235"/>
      <c r="E680" s="235"/>
      <c r="F680" s="235"/>
      <c r="G680" s="235"/>
      <c r="H680" s="235"/>
      <c r="I680" s="235"/>
      <c r="J680" s="235"/>
      <c r="K680" s="235"/>
      <c r="L680" s="236"/>
      <c r="M680" s="235"/>
      <c r="N680" s="235"/>
      <c r="O680" s="235"/>
      <c r="P680" s="235"/>
      <c r="Q680" s="235"/>
      <c r="R680" s="235"/>
      <c r="S680" s="235"/>
      <c r="T680" s="235"/>
      <c r="U680" s="235"/>
      <c r="V680" s="236"/>
      <c r="W680" s="235"/>
      <c r="X680" s="235"/>
      <c r="Y680" s="235"/>
      <c r="Z680" s="235"/>
      <c r="AA680" s="235"/>
      <c r="AB680" s="235"/>
      <c r="AC680" s="235"/>
      <c r="AD680" s="235"/>
      <c r="AE680" s="235"/>
      <c r="AF680" s="235"/>
      <c r="AG680" s="235"/>
      <c r="AH680" s="235"/>
      <c r="AI680" s="235"/>
      <c r="AJ680" s="235"/>
      <c r="AK680" s="235"/>
      <c r="AL680" s="235"/>
      <c r="AM680" s="235"/>
      <c r="AN680" s="235"/>
      <c r="AO680" s="205"/>
      <c r="AP680" s="198"/>
      <c r="AQ680" s="233"/>
      <c r="AR680" s="244"/>
      <c r="AS680" s="198"/>
      <c r="AT680" s="198"/>
      <c r="AU680" s="198"/>
      <c r="AV680" s="198"/>
      <c r="AW680" s="198"/>
      <c r="AX680" s="198"/>
      <c r="AY680" s="198"/>
      <c r="AZ680" s="198"/>
      <c r="BA680" s="198"/>
      <c r="BB680" s="198"/>
      <c r="BC680" s="198"/>
      <c r="BD680" s="198"/>
      <c r="BE680" s="198"/>
      <c r="BF680" s="198"/>
      <c r="BG680" s="198"/>
      <c r="BH680" s="198"/>
      <c r="BI680" s="198"/>
      <c r="BJ680" s="198"/>
      <c r="BK680" s="198"/>
      <c r="BL680" s="198"/>
      <c r="BM680" s="198"/>
      <c r="BN680" s="198"/>
      <c r="BO680" s="198"/>
      <c r="BP680" s="198"/>
      <c r="BQ680" s="198"/>
      <c r="BR680" s="198"/>
      <c r="BS680" s="198"/>
      <c r="BT680" s="198"/>
      <c r="BU680" s="198"/>
    </row>
    <row r="681" spans="1:73" ht="15.75" customHeight="1" x14ac:dyDescent="0.25">
      <c r="A681" s="234"/>
      <c r="B681" s="235"/>
      <c r="C681" s="235"/>
      <c r="D681" s="235"/>
      <c r="E681" s="235"/>
      <c r="F681" s="235"/>
      <c r="G681" s="235"/>
      <c r="H681" s="235"/>
      <c r="I681" s="235"/>
      <c r="J681" s="235"/>
      <c r="K681" s="235"/>
      <c r="L681" s="236"/>
      <c r="M681" s="235"/>
      <c r="N681" s="235"/>
      <c r="O681" s="235"/>
      <c r="P681" s="235"/>
      <c r="Q681" s="235"/>
      <c r="R681" s="235"/>
      <c r="S681" s="235"/>
      <c r="T681" s="235"/>
      <c r="U681" s="235"/>
      <c r="V681" s="236"/>
      <c r="W681" s="235"/>
      <c r="X681" s="235"/>
      <c r="Y681" s="235"/>
      <c r="Z681" s="235"/>
      <c r="AA681" s="235"/>
      <c r="AB681" s="235"/>
      <c r="AC681" s="235"/>
      <c r="AD681" s="235"/>
      <c r="AE681" s="235"/>
      <c r="AF681" s="235"/>
      <c r="AG681" s="235"/>
      <c r="AH681" s="235"/>
      <c r="AI681" s="235"/>
      <c r="AJ681" s="235"/>
      <c r="AK681" s="235"/>
      <c r="AL681" s="235"/>
      <c r="AM681" s="235"/>
      <c r="AN681" s="235"/>
      <c r="AO681" s="205"/>
      <c r="AP681" s="198"/>
      <c r="AQ681" s="233"/>
      <c r="AR681" s="244"/>
      <c r="AS681" s="198"/>
      <c r="AT681" s="198"/>
      <c r="AU681" s="198"/>
      <c r="AV681" s="198"/>
      <c r="AW681" s="198"/>
      <c r="AX681" s="198"/>
      <c r="AY681" s="198"/>
      <c r="AZ681" s="198"/>
      <c r="BA681" s="198"/>
      <c r="BB681" s="198"/>
      <c r="BC681" s="198"/>
      <c r="BD681" s="198"/>
      <c r="BE681" s="198"/>
      <c r="BF681" s="198"/>
      <c r="BG681" s="198"/>
      <c r="BH681" s="198"/>
      <c r="BI681" s="198"/>
      <c r="BJ681" s="198"/>
      <c r="BK681" s="198"/>
      <c r="BL681" s="198"/>
      <c r="BM681" s="198"/>
      <c r="BN681" s="198"/>
      <c r="BO681" s="198"/>
      <c r="BP681" s="198"/>
      <c r="BQ681" s="198"/>
      <c r="BR681" s="198"/>
      <c r="BS681" s="198"/>
      <c r="BT681" s="198"/>
      <c r="BU681" s="198"/>
    </row>
    <row r="682" spans="1:73" ht="15.75" customHeight="1" x14ac:dyDescent="0.25">
      <c r="A682" s="234"/>
      <c r="B682" s="235"/>
      <c r="C682" s="235"/>
      <c r="D682" s="235"/>
      <c r="E682" s="235"/>
      <c r="F682" s="235"/>
      <c r="G682" s="235"/>
      <c r="H682" s="235"/>
      <c r="I682" s="235"/>
      <c r="J682" s="235"/>
      <c r="K682" s="235"/>
      <c r="L682" s="236"/>
      <c r="M682" s="235"/>
      <c r="N682" s="235"/>
      <c r="O682" s="235"/>
      <c r="P682" s="235"/>
      <c r="Q682" s="235"/>
      <c r="R682" s="235"/>
      <c r="S682" s="235"/>
      <c r="T682" s="235"/>
      <c r="U682" s="235"/>
      <c r="V682" s="236"/>
      <c r="W682" s="235"/>
      <c r="X682" s="235"/>
      <c r="Y682" s="235"/>
      <c r="Z682" s="235"/>
      <c r="AA682" s="235"/>
      <c r="AB682" s="235"/>
      <c r="AC682" s="235"/>
      <c r="AD682" s="235"/>
      <c r="AE682" s="235"/>
      <c r="AF682" s="235"/>
      <c r="AG682" s="235"/>
      <c r="AH682" s="235"/>
      <c r="AI682" s="235"/>
      <c r="AJ682" s="235"/>
      <c r="AK682" s="235"/>
      <c r="AL682" s="235"/>
      <c r="AM682" s="235"/>
      <c r="AN682" s="235"/>
      <c r="AO682" s="205"/>
      <c r="AP682" s="198"/>
      <c r="AQ682" s="233"/>
      <c r="AR682" s="244"/>
      <c r="AS682" s="198"/>
      <c r="AT682" s="198"/>
      <c r="AU682" s="198"/>
      <c r="AV682" s="198"/>
      <c r="AW682" s="198"/>
      <c r="AX682" s="198"/>
      <c r="AY682" s="198"/>
      <c r="AZ682" s="198"/>
      <c r="BA682" s="198"/>
      <c r="BB682" s="198"/>
      <c r="BC682" s="198"/>
      <c r="BD682" s="198"/>
      <c r="BE682" s="198"/>
      <c r="BF682" s="198"/>
      <c r="BG682" s="198"/>
      <c r="BH682" s="198"/>
      <c r="BI682" s="198"/>
      <c r="BJ682" s="198"/>
      <c r="BK682" s="198"/>
      <c r="BL682" s="198"/>
      <c r="BM682" s="198"/>
      <c r="BN682" s="198"/>
      <c r="BO682" s="198"/>
      <c r="BP682" s="198"/>
      <c r="BQ682" s="198"/>
      <c r="BR682" s="198"/>
      <c r="BS682" s="198"/>
      <c r="BT682" s="198"/>
      <c r="BU682" s="198"/>
    </row>
    <row r="683" spans="1:73" ht="15.75" customHeight="1" x14ac:dyDescent="0.25">
      <c r="A683" s="234"/>
      <c r="B683" s="235"/>
      <c r="C683" s="235"/>
      <c r="D683" s="235"/>
      <c r="E683" s="235"/>
      <c r="F683" s="235"/>
      <c r="G683" s="235"/>
      <c r="H683" s="235"/>
      <c r="I683" s="235"/>
      <c r="J683" s="235"/>
      <c r="K683" s="235"/>
      <c r="L683" s="236"/>
      <c r="M683" s="235"/>
      <c r="N683" s="235"/>
      <c r="O683" s="235"/>
      <c r="P683" s="235"/>
      <c r="Q683" s="235"/>
      <c r="R683" s="235"/>
      <c r="S683" s="235"/>
      <c r="T683" s="235"/>
      <c r="U683" s="235"/>
      <c r="V683" s="236"/>
      <c r="W683" s="235"/>
      <c r="X683" s="235"/>
      <c r="Y683" s="235"/>
      <c r="Z683" s="235"/>
      <c r="AA683" s="235"/>
      <c r="AB683" s="235"/>
      <c r="AC683" s="235"/>
      <c r="AD683" s="235"/>
      <c r="AE683" s="235"/>
      <c r="AF683" s="235"/>
      <c r="AG683" s="235"/>
      <c r="AH683" s="235"/>
      <c r="AI683" s="235"/>
      <c r="AJ683" s="235"/>
      <c r="AK683" s="235"/>
      <c r="AL683" s="235"/>
      <c r="AM683" s="235"/>
      <c r="AN683" s="235"/>
      <c r="AO683" s="205"/>
      <c r="AP683" s="198"/>
      <c r="AQ683" s="233"/>
      <c r="AR683" s="244"/>
      <c r="AS683" s="198"/>
      <c r="AT683" s="198"/>
      <c r="AU683" s="198"/>
      <c r="AV683" s="198"/>
      <c r="AW683" s="198"/>
      <c r="AX683" s="198"/>
      <c r="AY683" s="198"/>
      <c r="AZ683" s="198"/>
      <c r="BA683" s="198"/>
      <c r="BB683" s="198"/>
      <c r="BC683" s="198"/>
      <c r="BD683" s="198"/>
      <c r="BE683" s="198"/>
      <c r="BF683" s="198"/>
      <c r="BG683" s="198"/>
      <c r="BH683" s="198"/>
      <c r="BI683" s="198"/>
      <c r="BJ683" s="198"/>
      <c r="BK683" s="198"/>
      <c r="BL683" s="198"/>
      <c r="BM683" s="198"/>
      <c r="BN683" s="198"/>
      <c r="BO683" s="198"/>
      <c r="BP683" s="198"/>
      <c r="BQ683" s="198"/>
      <c r="BR683" s="198"/>
      <c r="BS683" s="198"/>
      <c r="BT683" s="198"/>
      <c r="BU683" s="198"/>
    </row>
    <row r="684" spans="1:73" ht="15.75" customHeight="1" x14ac:dyDescent="0.25">
      <c r="A684" s="234"/>
      <c r="B684" s="235"/>
      <c r="C684" s="235"/>
      <c r="D684" s="235"/>
      <c r="E684" s="235"/>
      <c r="F684" s="235"/>
      <c r="G684" s="235"/>
      <c r="H684" s="235"/>
      <c r="I684" s="235"/>
      <c r="J684" s="235"/>
      <c r="K684" s="235"/>
      <c r="L684" s="236"/>
      <c r="M684" s="235"/>
      <c r="N684" s="235"/>
      <c r="O684" s="235"/>
      <c r="P684" s="235"/>
      <c r="Q684" s="235"/>
      <c r="R684" s="235"/>
      <c r="S684" s="235"/>
      <c r="T684" s="235"/>
      <c r="U684" s="235"/>
      <c r="V684" s="236"/>
      <c r="W684" s="235"/>
      <c r="X684" s="235"/>
      <c r="Y684" s="235"/>
      <c r="Z684" s="235"/>
      <c r="AA684" s="235"/>
      <c r="AB684" s="235"/>
      <c r="AC684" s="235"/>
      <c r="AD684" s="235"/>
      <c r="AE684" s="235"/>
      <c r="AF684" s="235"/>
      <c r="AG684" s="235"/>
      <c r="AH684" s="235"/>
      <c r="AI684" s="235"/>
      <c r="AJ684" s="235"/>
      <c r="AK684" s="235"/>
      <c r="AL684" s="235"/>
      <c r="AM684" s="235"/>
      <c r="AN684" s="235"/>
      <c r="AO684" s="205"/>
      <c r="AP684" s="198"/>
      <c r="AQ684" s="233"/>
      <c r="AR684" s="244"/>
      <c r="AS684" s="198"/>
      <c r="AT684" s="198"/>
      <c r="AU684" s="198"/>
      <c r="AV684" s="198"/>
      <c r="AW684" s="198"/>
      <c r="AX684" s="198"/>
      <c r="AY684" s="198"/>
      <c r="AZ684" s="198"/>
      <c r="BA684" s="198"/>
      <c r="BB684" s="198"/>
      <c r="BC684" s="198"/>
      <c r="BD684" s="198"/>
      <c r="BE684" s="198"/>
      <c r="BF684" s="198"/>
      <c r="BG684" s="198"/>
      <c r="BH684" s="198"/>
      <c r="BI684" s="198"/>
      <c r="BJ684" s="198"/>
      <c r="BK684" s="198"/>
      <c r="BL684" s="198"/>
      <c r="BM684" s="198"/>
      <c r="BN684" s="198"/>
      <c r="BO684" s="198"/>
      <c r="BP684" s="198"/>
      <c r="BQ684" s="198"/>
      <c r="BR684" s="198"/>
      <c r="BS684" s="198"/>
      <c r="BT684" s="198"/>
      <c r="BU684" s="198"/>
    </row>
    <row r="685" spans="1:73" ht="15.75" customHeight="1" x14ac:dyDescent="0.25">
      <c r="A685" s="234"/>
      <c r="B685" s="235"/>
      <c r="C685" s="235"/>
      <c r="D685" s="235"/>
      <c r="E685" s="235"/>
      <c r="F685" s="235"/>
      <c r="G685" s="235"/>
      <c r="H685" s="235"/>
      <c r="I685" s="235"/>
      <c r="J685" s="235"/>
      <c r="K685" s="235"/>
      <c r="L685" s="236"/>
      <c r="M685" s="235"/>
      <c r="N685" s="235"/>
      <c r="O685" s="235"/>
      <c r="P685" s="235"/>
      <c r="Q685" s="235"/>
      <c r="R685" s="235"/>
      <c r="S685" s="235"/>
      <c r="T685" s="235"/>
      <c r="U685" s="235"/>
      <c r="V685" s="236"/>
      <c r="W685" s="235"/>
      <c r="X685" s="235"/>
      <c r="Y685" s="235"/>
      <c r="Z685" s="235"/>
      <c r="AA685" s="235"/>
      <c r="AB685" s="235"/>
      <c r="AC685" s="235"/>
      <c r="AD685" s="235"/>
      <c r="AE685" s="235"/>
      <c r="AF685" s="235"/>
      <c r="AG685" s="235"/>
      <c r="AH685" s="235"/>
      <c r="AI685" s="235"/>
      <c r="AJ685" s="235"/>
      <c r="AK685" s="235"/>
      <c r="AL685" s="235"/>
      <c r="AM685" s="235"/>
      <c r="AN685" s="235"/>
      <c r="AO685" s="205"/>
      <c r="AP685" s="198"/>
      <c r="AQ685" s="233"/>
      <c r="AR685" s="244"/>
      <c r="AS685" s="198"/>
      <c r="AT685" s="198"/>
      <c r="AU685" s="198"/>
      <c r="AV685" s="198"/>
      <c r="AW685" s="198"/>
      <c r="AX685" s="198"/>
      <c r="AY685" s="198"/>
      <c r="AZ685" s="198"/>
      <c r="BA685" s="198"/>
      <c r="BB685" s="198"/>
      <c r="BC685" s="198"/>
      <c r="BD685" s="198"/>
      <c r="BE685" s="198"/>
      <c r="BF685" s="198"/>
      <c r="BG685" s="198"/>
      <c r="BH685" s="198"/>
      <c r="BI685" s="198"/>
      <c r="BJ685" s="198"/>
      <c r="BK685" s="198"/>
      <c r="BL685" s="198"/>
      <c r="BM685" s="198"/>
      <c r="BN685" s="198"/>
      <c r="BO685" s="198"/>
      <c r="BP685" s="198"/>
      <c r="BQ685" s="198"/>
      <c r="BR685" s="198"/>
      <c r="BS685" s="198"/>
      <c r="BT685" s="198"/>
      <c r="BU685" s="198"/>
    </row>
    <row r="686" spans="1:73" ht="15.75" customHeight="1" x14ac:dyDescent="0.25">
      <c r="A686" s="234"/>
      <c r="B686" s="235"/>
      <c r="C686" s="235"/>
      <c r="D686" s="235"/>
      <c r="E686" s="235"/>
      <c r="F686" s="235"/>
      <c r="G686" s="235"/>
      <c r="H686" s="235"/>
      <c r="I686" s="235"/>
      <c r="J686" s="235"/>
      <c r="K686" s="235"/>
      <c r="L686" s="236"/>
      <c r="M686" s="235"/>
      <c r="N686" s="235"/>
      <c r="O686" s="235"/>
      <c r="P686" s="235"/>
      <c r="Q686" s="235"/>
      <c r="R686" s="235"/>
      <c r="S686" s="235"/>
      <c r="T686" s="235"/>
      <c r="U686" s="235"/>
      <c r="V686" s="236"/>
      <c r="W686" s="235"/>
      <c r="X686" s="235"/>
      <c r="Y686" s="235"/>
      <c r="Z686" s="235"/>
      <c r="AA686" s="235"/>
      <c r="AB686" s="235"/>
      <c r="AC686" s="235"/>
      <c r="AD686" s="235"/>
      <c r="AE686" s="235"/>
      <c r="AF686" s="235"/>
      <c r="AG686" s="235"/>
      <c r="AH686" s="235"/>
      <c r="AI686" s="235"/>
      <c r="AJ686" s="235"/>
      <c r="AK686" s="235"/>
      <c r="AL686" s="235"/>
      <c r="AM686" s="235"/>
      <c r="AN686" s="235"/>
      <c r="AO686" s="205"/>
      <c r="AP686" s="198"/>
      <c r="AQ686" s="233"/>
      <c r="AR686" s="244"/>
      <c r="AS686" s="198"/>
      <c r="AT686" s="198"/>
      <c r="AU686" s="198"/>
      <c r="AV686" s="198"/>
      <c r="AW686" s="198"/>
      <c r="AX686" s="198"/>
      <c r="AY686" s="198"/>
      <c r="AZ686" s="198"/>
      <c r="BA686" s="198"/>
      <c r="BB686" s="198"/>
      <c r="BC686" s="198"/>
      <c r="BD686" s="198"/>
      <c r="BE686" s="198"/>
      <c r="BF686" s="198"/>
      <c r="BG686" s="198"/>
      <c r="BH686" s="198"/>
      <c r="BI686" s="198"/>
      <c r="BJ686" s="198"/>
      <c r="BK686" s="198"/>
      <c r="BL686" s="198"/>
      <c r="BM686" s="198"/>
      <c r="BN686" s="198"/>
      <c r="BO686" s="198"/>
      <c r="BP686" s="198"/>
      <c r="BQ686" s="198"/>
      <c r="BR686" s="198"/>
      <c r="BS686" s="198"/>
      <c r="BT686" s="198"/>
      <c r="BU686" s="198"/>
    </row>
    <row r="687" spans="1:73" ht="15.75" customHeight="1" x14ac:dyDescent="0.25">
      <c r="A687" s="234"/>
      <c r="B687" s="235"/>
      <c r="C687" s="235"/>
      <c r="D687" s="235"/>
      <c r="E687" s="235"/>
      <c r="F687" s="235"/>
      <c r="G687" s="235"/>
      <c r="H687" s="235"/>
      <c r="I687" s="235"/>
      <c r="J687" s="235"/>
      <c r="K687" s="235"/>
      <c r="L687" s="236"/>
      <c r="M687" s="235"/>
      <c r="N687" s="235"/>
      <c r="O687" s="235"/>
      <c r="P687" s="235"/>
      <c r="Q687" s="235"/>
      <c r="R687" s="235"/>
      <c r="S687" s="235"/>
      <c r="T687" s="235"/>
      <c r="U687" s="235"/>
      <c r="V687" s="236"/>
      <c r="W687" s="235"/>
      <c r="X687" s="235"/>
      <c r="Y687" s="235"/>
      <c r="Z687" s="235"/>
      <c r="AA687" s="235"/>
      <c r="AB687" s="235"/>
      <c r="AC687" s="235"/>
      <c r="AD687" s="235"/>
      <c r="AE687" s="235"/>
      <c r="AF687" s="235"/>
      <c r="AG687" s="235"/>
      <c r="AH687" s="235"/>
      <c r="AI687" s="235"/>
      <c r="AJ687" s="235"/>
      <c r="AK687" s="235"/>
      <c r="AL687" s="235"/>
      <c r="AM687" s="235"/>
      <c r="AN687" s="235"/>
      <c r="AO687" s="205"/>
      <c r="AP687" s="198"/>
      <c r="AQ687" s="233"/>
      <c r="AR687" s="244"/>
      <c r="AS687" s="198"/>
      <c r="AT687" s="198"/>
      <c r="AU687" s="198"/>
      <c r="AV687" s="198"/>
      <c r="AW687" s="198"/>
      <c r="AX687" s="198"/>
      <c r="AY687" s="198"/>
      <c r="AZ687" s="198"/>
      <c r="BA687" s="198"/>
      <c r="BB687" s="198"/>
      <c r="BC687" s="198"/>
      <c r="BD687" s="198"/>
      <c r="BE687" s="198"/>
      <c r="BF687" s="198"/>
      <c r="BG687" s="198"/>
      <c r="BH687" s="198"/>
      <c r="BI687" s="198"/>
      <c r="BJ687" s="198"/>
      <c r="BK687" s="198"/>
      <c r="BL687" s="198"/>
      <c r="BM687" s="198"/>
      <c r="BN687" s="198"/>
      <c r="BO687" s="198"/>
      <c r="BP687" s="198"/>
      <c r="BQ687" s="198"/>
      <c r="BR687" s="198"/>
      <c r="BS687" s="198"/>
      <c r="BT687" s="198"/>
      <c r="BU687" s="198"/>
    </row>
    <row r="688" spans="1:73" ht="15.75" customHeight="1" x14ac:dyDescent="0.25">
      <c r="A688" s="234"/>
      <c r="B688" s="235"/>
      <c r="C688" s="235"/>
      <c r="D688" s="235"/>
      <c r="E688" s="235"/>
      <c r="F688" s="235"/>
      <c r="G688" s="235"/>
      <c r="H688" s="235"/>
      <c r="I688" s="235"/>
      <c r="J688" s="235"/>
      <c r="K688" s="235"/>
      <c r="L688" s="236"/>
      <c r="M688" s="235"/>
      <c r="N688" s="235"/>
      <c r="O688" s="235"/>
      <c r="P688" s="235"/>
      <c r="Q688" s="235"/>
      <c r="R688" s="235"/>
      <c r="S688" s="235"/>
      <c r="T688" s="235"/>
      <c r="U688" s="235"/>
      <c r="V688" s="236"/>
      <c r="W688" s="235"/>
      <c r="X688" s="235"/>
      <c r="Y688" s="235"/>
      <c r="Z688" s="235"/>
      <c r="AA688" s="235"/>
      <c r="AB688" s="235"/>
      <c r="AC688" s="235"/>
      <c r="AD688" s="235"/>
      <c r="AE688" s="235"/>
      <c r="AF688" s="235"/>
      <c r="AG688" s="235"/>
      <c r="AH688" s="235"/>
      <c r="AI688" s="235"/>
      <c r="AJ688" s="235"/>
      <c r="AK688" s="235"/>
      <c r="AL688" s="235"/>
      <c r="AM688" s="235"/>
      <c r="AN688" s="235"/>
      <c r="AO688" s="205"/>
      <c r="AP688" s="198"/>
      <c r="AQ688" s="233"/>
      <c r="AR688" s="244"/>
      <c r="AS688" s="198"/>
      <c r="AT688" s="198"/>
      <c r="AU688" s="198"/>
      <c r="AV688" s="198"/>
      <c r="AW688" s="198"/>
      <c r="AX688" s="198"/>
      <c r="AY688" s="198"/>
      <c r="AZ688" s="198"/>
      <c r="BA688" s="198"/>
      <c r="BB688" s="198"/>
      <c r="BC688" s="198"/>
      <c r="BD688" s="198"/>
      <c r="BE688" s="198"/>
      <c r="BF688" s="198"/>
      <c r="BG688" s="198"/>
      <c r="BH688" s="198"/>
      <c r="BI688" s="198"/>
      <c r="BJ688" s="198"/>
      <c r="BK688" s="198"/>
      <c r="BL688" s="198"/>
      <c r="BM688" s="198"/>
      <c r="BN688" s="198"/>
      <c r="BO688" s="198"/>
      <c r="BP688" s="198"/>
      <c r="BQ688" s="198"/>
      <c r="BR688" s="198"/>
      <c r="BS688" s="198"/>
      <c r="BT688" s="198"/>
      <c r="BU688" s="198"/>
    </row>
    <row r="689" spans="1:73" ht="15.75" customHeight="1" x14ac:dyDescent="0.25">
      <c r="A689" s="234"/>
      <c r="B689" s="235"/>
      <c r="C689" s="235"/>
      <c r="D689" s="235"/>
      <c r="E689" s="235"/>
      <c r="F689" s="235"/>
      <c r="G689" s="235"/>
      <c r="H689" s="235"/>
      <c r="I689" s="235"/>
      <c r="J689" s="235"/>
      <c r="K689" s="235"/>
      <c r="L689" s="236"/>
      <c r="M689" s="235"/>
      <c r="N689" s="235"/>
      <c r="O689" s="235"/>
      <c r="P689" s="235"/>
      <c r="Q689" s="235"/>
      <c r="R689" s="235"/>
      <c r="S689" s="235"/>
      <c r="T689" s="235"/>
      <c r="U689" s="235"/>
      <c r="V689" s="236"/>
      <c r="W689" s="235"/>
      <c r="X689" s="235"/>
      <c r="Y689" s="235"/>
      <c r="Z689" s="235"/>
      <c r="AA689" s="235"/>
      <c r="AB689" s="235"/>
      <c r="AC689" s="235"/>
      <c r="AD689" s="235"/>
      <c r="AE689" s="235"/>
      <c r="AF689" s="235"/>
      <c r="AG689" s="235"/>
      <c r="AH689" s="235"/>
      <c r="AI689" s="235"/>
      <c r="AJ689" s="235"/>
      <c r="AK689" s="235"/>
      <c r="AL689" s="235"/>
      <c r="AM689" s="235"/>
      <c r="AN689" s="235"/>
      <c r="AO689" s="205"/>
      <c r="AP689" s="198"/>
      <c r="AQ689" s="233"/>
      <c r="AR689" s="244"/>
      <c r="AS689" s="198"/>
      <c r="AT689" s="198"/>
      <c r="AU689" s="198"/>
      <c r="AV689" s="198"/>
      <c r="AW689" s="198"/>
      <c r="AX689" s="198"/>
      <c r="AY689" s="198"/>
      <c r="AZ689" s="198"/>
      <c r="BA689" s="198"/>
      <c r="BB689" s="198"/>
      <c r="BC689" s="198"/>
      <c r="BD689" s="198"/>
      <c r="BE689" s="198"/>
      <c r="BF689" s="198"/>
      <c r="BG689" s="198"/>
      <c r="BH689" s="198"/>
      <c r="BI689" s="198"/>
      <c r="BJ689" s="198"/>
      <c r="BK689" s="198"/>
      <c r="BL689" s="198"/>
      <c r="BM689" s="198"/>
      <c r="BN689" s="198"/>
      <c r="BO689" s="198"/>
      <c r="BP689" s="198"/>
      <c r="BQ689" s="198"/>
      <c r="BR689" s="198"/>
      <c r="BS689" s="198"/>
      <c r="BT689" s="198"/>
      <c r="BU689" s="198"/>
    </row>
    <row r="690" spans="1:73" ht="15.75" customHeight="1" x14ac:dyDescent="0.25">
      <c r="A690" s="234"/>
      <c r="B690" s="235"/>
      <c r="C690" s="235"/>
      <c r="D690" s="235"/>
      <c r="E690" s="235"/>
      <c r="F690" s="235"/>
      <c r="G690" s="235"/>
      <c r="H690" s="235"/>
      <c r="I690" s="235"/>
      <c r="J690" s="235"/>
      <c r="K690" s="235"/>
      <c r="L690" s="236"/>
      <c r="M690" s="235"/>
      <c r="N690" s="235"/>
      <c r="O690" s="235"/>
      <c r="P690" s="235"/>
      <c r="Q690" s="235"/>
      <c r="R690" s="235"/>
      <c r="S690" s="235"/>
      <c r="T690" s="235"/>
      <c r="U690" s="235"/>
      <c r="V690" s="236"/>
      <c r="W690" s="235"/>
      <c r="X690" s="235"/>
      <c r="Y690" s="235"/>
      <c r="Z690" s="235"/>
      <c r="AA690" s="235"/>
      <c r="AB690" s="235"/>
      <c r="AC690" s="235"/>
      <c r="AD690" s="235"/>
      <c r="AE690" s="235"/>
      <c r="AF690" s="235"/>
      <c r="AG690" s="235"/>
      <c r="AH690" s="235"/>
      <c r="AI690" s="235"/>
      <c r="AJ690" s="235"/>
      <c r="AK690" s="235"/>
      <c r="AL690" s="235"/>
      <c r="AM690" s="235"/>
      <c r="AN690" s="235"/>
      <c r="AO690" s="205"/>
      <c r="AP690" s="198"/>
      <c r="AQ690" s="233"/>
      <c r="AR690" s="244"/>
      <c r="AS690" s="198"/>
      <c r="AT690" s="198"/>
      <c r="AU690" s="198"/>
      <c r="AV690" s="198"/>
      <c r="AW690" s="198"/>
      <c r="AX690" s="198"/>
      <c r="AY690" s="198"/>
      <c r="AZ690" s="198"/>
      <c r="BA690" s="198"/>
      <c r="BB690" s="198"/>
      <c r="BC690" s="198"/>
      <c r="BD690" s="198"/>
      <c r="BE690" s="198"/>
      <c r="BF690" s="198"/>
      <c r="BG690" s="198"/>
      <c r="BH690" s="198"/>
      <c r="BI690" s="198"/>
      <c r="BJ690" s="198"/>
      <c r="BK690" s="198"/>
      <c r="BL690" s="198"/>
      <c r="BM690" s="198"/>
      <c r="BN690" s="198"/>
      <c r="BO690" s="198"/>
      <c r="BP690" s="198"/>
      <c r="BQ690" s="198"/>
      <c r="BR690" s="198"/>
      <c r="BS690" s="198"/>
      <c r="BT690" s="198"/>
      <c r="BU690" s="198"/>
    </row>
    <row r="691" spans="1:73" ht="15.75" customHeight="1" x14ac:dyDescent="0.25">
      <c r="A691" s="234"/>
      <c r="B691" s="235"/>
      <c r="C691" s="235"/>
      <c r="D691" s="235"/>
      <c r="E691" s="235"/>
      <c r="F691" s="235"/>
      <c r="G691" s="235"/>
      <c r="H691" s="235"/>
      <c r="I691" s="235"/>
      <c r="J691" s="235"/>
      <c r="K691" s="235"/>
      <c r="L691" s="236"/>
      <c r="M691" s="235"/>
      <c r="N691" s="235"/>
      <c r="O691" s="235"/>
      <c r="P691" s="235"/>
      <c r="Q691" s="235"/>
      <c r="R691" s="235"/>
      <c r="S691" s="235"/>
      <c r="T691" s="235"/>
      <c r="U691" s="235"/>
      <c r="V691" s="236"/>
      <c r="W691" s="235"/>
      <c r="X691" s="235"/>
      <c r="Y691" s="235"/>
      <c r="Z691" s="235"/>
      <c r="AA691" s="235"/>
      <c r="AB691" s="235"/>
      <c r="AC691" s="235"/>
      <c r="AD691" s="235"/>
      <c r="AE691" s="235"/>
      <c r="AF691" s="235"/>
      <c r="AG691" s="235"/>
      <c r="AH691" s="235"/>
      <c r="AI691" s="235"/>
      <c r="AJ691" s="235"/>
      <c r="AK691" s="235"/>
      <c r="AL691" s="235"/>
      <c r="AM691" s="235"/>
      <c r="AN691" s="235"/>
      <c r="AO691" s="205"/>
      <c r="AP691" s="198"/>
      <c r="AQ691" s="233"/>
      <c r="AR691" s="244"/>
      <c r="AS691" s="198"/>
      <c r="AT691" s="198"/>
      <c r="AU691" s="198"/>
      <c r="AV691" s="198"/>
      <c r="AW691" s="198"/>
      <c r="AX691" s="198"/>
      <c r="AY691" s="198"/>
      <c r="AZ691" s="198"/>
      <c r="BA691" s="198"/>
      <c r="BB691" s="198"/>
      <c r="BC691" s="198"/>
      <c r="BD691" s="198"/>
      <c r="BE691" s="198"/>
      <c r="BF691" s="198"/>
      <c r="BG691" s="198"/>
      <c r="BH691" s="198"/>
      <c r="BI691" s="198"/>
      <c r="BJ691" s="198"/>
      <c r="BK691" s="198"/>
      <c r="BL691" s="198"/>
      <c r="BM691" s="198"/>
      <c r="BN691" s="198"/>
      <c r="BO691" s="198"/>
      <c r="BP691" s="198"/>
      <c r="BQ691" s="198"/>
      <c r="BR691" s="198"/>
      <c r="BS691" s="198"/>
      <c r="BT691" s="198"/>
      <c r="BU691" s="198"/>
    </row>
    <row r="692" spans="1:73" ht="15.75" customHeight="1" x14ac:dyDescent="0.25">
      <c r="A692" s="234"/>
      <c r="B692" s="235"/>
      <c r="C692" s="235"/>
      <c r="D692" s="235"/>
      <c r="E692" s="235"/>
      <c r="F692" s="235"/>
      <c r="G692" s="235"/>
      <c r="H692" s="235"/>
      <c r="I692" s="235"/>
      <c r="J692" s="235"/>
      <c r="K692" s="235"/>
      <c r="L692" s="236"/>
      <c r="M692" s="235"/>
      <c r="N692" s="235"/>
      <c r="O692" s="235"/>
      <c r="P692" s="235"/>
      <c r="Q692" s="235"/>
      <c r="R692" s="235"/>
      <c r="S692" s="235"/>
      <c r="T692" s="235"/>
      <c r="U692" s="235"/>
      <c r="V692" s="236"/>
      <c r="W692" s="235"/>
      <c r="X692" s="235"/>
      <c r="Y692" s="235"/>
      <c r="Z692" s="235"/>
      <c r="AA692" s="235"/>
      <c r="AB692" s="235"/>
      <c r="AC692" s="235"/>
      <c r="AD692" s="235"/>
      <c r="AE692" s="235"/>
      <c r="AF692" s="235"/>
      <c r="AG692" s="235"/>
      <c r="AH692" s="235"/>
      <c r="AI692" s="235"/>
      <c r="AJ692" s="235"/>
      <c r="AK692" s="235"/>
      <c r="AL692" s="235"/>
      <c r="AM692" s="235"/>
      <c r="AN692" s="235"/>
      <c r="AO692" s="205"/>
      <c r="AP692" s="198"/>
      <c r="AQ692" s="233"/>
      <c r="AR692" s="244"/>
      <c r="AS692" s="198"/>
      <c r="AT692" s="198"/>
      <c r="AU692" s="198"/>
      <c r="AV692" s="198"/>
      <c r="AW692" s="198"/>
      <c r="AX692" s="198"/>
      <c r="AY692" s="198"/>
      <c r="AZ692" s="198"/>
      <c r="BA692" s="198"/>
      <c r="BB692" s="198"/>
      <c r="BC692" s="198"/>
      <c r="BD692" s="198"/>
      <c r="BE692" s="198"/>
      <c r="BF692" s="198"/>
      <c r="BG692" s="198"/>
      <c r="BH692" s="198"/>
      <c r="BI692" s="198"/>
      <c r="BJ692" s="198"/>
      <c r="BK692" s="198"/>
      <c r="BL692" s="198"/>
      <c r="BM692" s="198"/>
      <c r="BN692" s="198"/>
      <c r="BO692" s="198"/>
      <c r="BP692" s="198"/>
      <c r="BQ692" s="198"/>
      <c r="BR692" s="198"/>
      <c r="BS692" s="198"/>
      <c r="BT692" s="198"/>
      <c r="BU692" s="198"/>
    </row>
    <row r="693" spans="1:73" ht="15.75" customHeight="1" x14ac:dyDescent="0.25">
      <c r="A693" s="234"/>
      <c r="B693" s="235"/>
      <c r="C693" s="235"/>
      <c r="D693" s="235"/>
      <c r="E693" s="235"/>
      <c r="F693" s="235"/>
      <c r="G693" s="235"/>
      <c r="H693" s="235"/>
      <c r="I693" s="235"/>
      <c r="J693" s="235"/>
      <c r="K693" s="235"/>
      <c r="L693" s="236"/>
      <c r="M693" s="235"/>
      <c r="N693" s="235"/>
      <c r="O693" s="235"/>
      <c r="P693" s="235"/>
      <c r="Q693" s="235"/>
      <c r="R693" s="235"/>
      <c r="S693" s="235"/>
      <c r="T693" s="235"/>
      <c r="U693" s="235"/>
      <c r="V693" s="236"/>
      <c r="W693" s="235"/>
      <c r="X693" s="235"/>
      <c r="Y693" s="235"/>
      <c r="Z693" s="235"/>
      <c r="AA693" s="235"/>
      <c r="AB693" s="235"/>
      <c r="AC693" s="235"/>
      <c r="AD693" s="235"/>
      <c r="AE693" s="235"/>
      <c r="AF693" s="235"/>
      <c r="AG693" s="235"/>
      <c r="AH693" s="235"/>
      <c r="AI693" s="235"/>
      <c r="AJ693" s="235"/>
      <c r="AK693" s="235"/>
      <c r="AL693" s="235"/>
      <c r="AM693" s="235"/>
      <c r="AN693" s="235"/>
      <c r="AO693" s="205"/>
      <c r="AP693" s="198"/>
      <c r="AQ693" s="233"/>
      <c r="AR693" s="244"/>
      <c r="AS693" s="198"/>
      <c r="AT693" s="198"/>
      <c r="AU693" s="198"/>
      <c r="AV693" s="198"/>
      <c r="AW693" s="198"/>
      <c r="AX693" s="198"/>
      <c r="AY693" s="198"/>
      <c r="AZ693" s="198"/>
      <c r="BA693" s="198"/>
      <c r="BB693" s="198"/>
      <c r="BC693" s="198"/>
      <c r="BD693" s="198"/>
      <c r="BE693" s="198"/>
      <c r="BF693" s="198"/>
      <c r="BG693" s="198"/>
      <c r="BH693" s="198"/>
      <c r="BI693" s="198"/>
      <c r="BJ693" s="198"/>
      <c r="BK693" s="198"/>
      <c r="BL693" s="198"/>
      <c r="BM693" s="198"/>
      <c r="BN693" s="198"/>
      <c r="BO693" s="198"/>
      <c r="BP693" s="198"/>
      <c r="BQ693" s="198"/>
      <c r="BR693" s="198"/>
      <c r="BS693" s="198"/>
      <c r="BT693" s="198"/>
      <c r="BU693" s="198"/>
    </row>
    <row r="694" spans="1:73" ht="15.75" customHeight="1" x14ac:dyDescent="0.25">
      <c r="A694" s="234"/>
      <c r="B694" s="235"/>
      <c r="C694" s="235"/>
      <c r="D694" s="235"/>
      <c r="E694" s="235"/>
      <c r="F694" s="235"/>
      <c r="G694" s="235"/>
      <c r="H694" s="235"/>
      <c r="I694" s="235"/>
      <c r="J694" s="235"/>
      <c r="K694" s="235"/>
      <c r="L694" s="236"/>
      <c r="M694" s="235"/>
      <c r="N694" s="235"/>
      <c r="O694" s="235"/>
      <c r="P694" s="235"/>
      <c r="Q694" s="235"/>
      <c r="R694" s="235"/>
      <c r="S694" s="235"/>
      <c r="T694" s="235"/>
      <c r="U694" s="235"/>
      <c r="V694" s="236"/>
      <c r="W694" s="235"/>
      <c r="X694" s="235"/>
      <c r="Y694" s="235"/>
      <c r="Z694" s="235"/>
      <c r="AA694" s="235"/>
      <c r="AB694" s="235"/>
      <c r="AC694" s="235"/>
      <c r="AD694" s="235"/>
      <c r="AE694" s="235"/>
      <c r="AF694" s="235"/>
      <c r="AG694" s="235"/>
      <c r="AH694" s="235"/>
      <c r="AI694" s="235"/>
      <c r="AJ694" s="235"/>
      <c r="AK694" s="235"/>
      <c r="AL694" s="235"/>
      <c r="AM694" s="235"/>
      <c r="AN694" s="235"/>
      <c r="AO694" s="205"/>
      <c r="AP694" s="198"/>
      <c r="AQ694" s="233"/>
      <c r="AR694" s="244"/>
      <c r="AS694" s="198"/>
      <c r="AT694" s="198"/>
      <c r="AU694" s="198"/>
      <c r="AV694" s="198"/>
      <c r="AW694" s="198"/>
      <c r="AX694" s="198"/>
      <c r="AY694" s="198"/>
      <c r="AZ694" s="198"/>
      <c r="BA694" s="198"/>
      <c r="BB694" s="198"/>
      <c r="BC694" s="198"/>
      <c r="BD694" s="198"/>
      <c r="BE694" s="198"/>
      <c r="BF694" s="198"/>
      <c r="BG694" s="198"/>
      <c r="BH694" s="198"/>
      <c r="BI694" s="198"/>
      <c r="BJ694" s="198"/>
      <c r="BK694" s="198"/>
      <c r="BL694" s="198"/>
      <c r="BM694" s="198"/>
      <c r="BN694" s="198"/>
      <c r="BO694" s="198"/>
      <c r="BP694" s="198"/>
      <c r="BQ694" s="198"/>
      <c r="BR694" s="198"/>
      <c r="BS694" s="198"/>
      <c r="BT694" s="198"/>
      <c r="BU694" s="198"/>
    </row>
    <row r="695" spans="1:73" ht="15.75" customHeight="1" x14ac:dyDescent="0.25">
      <c r="A695" s="234"/>
      <c r="B695" s="235"/>
      <c r="C695" s="235"/>
      <c r="D695" s="235"/>
      <c r="E695" s="235"/>
      <c r="F695" s="235"/>
      <c r="G695" s="235"/>
      <c r="H695" s="235"/>
      <c r="I695" s="235"/>
      <c r="J695" s="235"/>
      <c r="K695" s="235"/>
      <c r="L695" s="236"/>
      <c r="M695" s="235"/>
      <c r="N695" s="235"/>
      <c r="O695" s="235"/>
      <c r="P695" s="235"/>
      <c r="Q695" s="235"/>
      <c r="R695" s="235"/>
      <c r="S695" s="235"/>
      <c r="T695" s="235"/>
      <c r="U695" s="235"/>
      <c r="V695" s="236"/>
      <c r="W695" s="235"/>
      <c r="X695" s="235"/>
      <c r="Y695" s="235"/>
      <c r="Z695" s="235"/>
      <c r="AA695" s="235"/>
      <c r="AB695" s="235"/>
      <c r="AC695" s="235"/>
      <c r="AD695" s="235"/>
      <c r="AE695" s="235"/>
      <c r="AF695" s="235"/>
      <c r="AG695" s="235"/>
      <c r="AH695" s="235"/>
      <c r="AI695" s="235"/>
      <c r="AJ695" s="235"/>
      <c r="AK695" s="235"/>
      <c r="AL695" s="235"/>
      <c r="AM695" s="235"/>
      <c r="AN695" s="235"/>
      <c r="AO695" s="205"/>
      <c r="AP695" s="198"/>
      <c r="AQ695" s="233"/>
      <c r="AR695" s="244"/>
      <c r="AS695" s="198"/>
      <c r="AT695" s="198"/>
      <c r="AU695" s="198"/>
      <c r="AV695" s="198"/>
      <c r="AW695" s="198"/>
      <c r="AX695" s="198"/>
      <c r="AY695" s="198"/>
      <c r="AZ695" s="198"/>
      <c r="BA695" s="198"/>
      <c r="BB695" s="198"/>
      <c r="BC695" s="198"/>
      <c r="BD695" s="198"/>
      <c r="BE695" s="198"/>
      <c r="BF695" s="198"/>
      <c r="BG695" s="198"/>
      <c r="BH695" s="198"/>
      <c r="BI695" s="198"/>
      <c r="BJ695" s="198"/>
      <c r="BK695" s="198"/>
      <c r="BL695" s="198"/>
      <c r="BM695" s="198"/>
      <c r="BN695" s="198"/>
      <c r="BO695" s="198"/>
      <c r="BP695" s="198"/>
      <c r="BQ695" s="198"/>
      <c r="BR695" s="198"/>
      <c r="BS695" s="198"/>
      <c r="BT695" s="198"/>
      <c r="BU695" s="198"/>
    </row>
    <row r="696" spans="1:73" ht="15.75" customHeight="1" x14ac:dyDescent="0.25">
      <c r="A696" s="234"/>
      <c r="B696" s="235"/>
      <c r="C696" s="235"/>
      <c r="D696" s="235"/>
      <c r="E696" s="235"/>
      <c r="F696" s="235"/>
      <c r="G696" s="235"/>
      <c r="H696" s="235"/>
      <c r="I696" s="235"/>
      <c r="J696" s="235"/>
      <c r="K696" s="235"/>
      <c r="L696" s="236"/>
      <c r="M696" s="235"/>
      <c r="N696" s="235"/>
      <c r="O696" s="235"/>
      <c r="P696" s="235"/>
      <c r="Q696" s="235"/>
      <c r="R696" s="235"/>
      <c r="S696" s="235"/>
      <c r="T696" s="235"/>
      <c r="U696" s="235"/>
      <c r="V696" s="236"/>
      <c r="W696" s="235"/>
      <c r="X696" s="235"/>
      <c r="Y696" s="235"/>
      <c r="Z696" s="235"/>
      <c r="AA696" s="235"/>
      <c r="AB696" s="235"/>
      <c r="AC696" s="235"/>
      <c r="AD696" s="235"/>
      <c r="AE696" s="235"/>
      <c r="AF696" s="235"/>
      <c r="AG696" s="235"/>
      <c r="AH696" s="235"/>
      <c r="AI696" s="235"/>
      <c r="AJ696" s="235"/>
      <c r="AK696" s="235"/>
      <c r="AL696" s="235"/>
      <c r="AM696" s="235"/>
      <c r="AN696" s="235"/>
      <c r="AO696" s="205"/>
      <c r="AP696" s="198"/>
      <c r="AQ696" s="233"/>
      <c r="AR696" s="244"/>
      <c r="AS696" s="198"/>
      <c r="AT696" s="198"/>
      <c r="AU696" s="198"/>
      <c r="AV696" s="198"/>
      <c r="AW696" s="198"/>
      <c r="AX696" s="198"/>
      <c r="AY696" s="198"/>
      <c r="AZ696" s="198"/>
      <c r="BA696" s="198"/>
      <c r="BB696" s="198"/>
      <c r="BC696" s="198"/>
      <c r="BD696" s="198"/>
      <c r="BE696" s="198"/>
      <c r="BF696" s="198"/>
      <c r="BG696" s="198"/>
      <c r="BH696" s="198"/>
      <c r="BI696" s="198"/>
      <c r="BJ696" s="198"/>
      <c r="BK696" s="198"/>
      <c r="BL696" s="198"/>
      <c r="BM696" s="198"/>
      <c r="BN696" s="198"/>
      <c r="BO696" s="198"/>
      <c r="BP696" s="198"/>
      <c r="BQ696" s="198"/>
      <c r="BR696" s="198"/>
      <c r="BS696" s="198"/>
      <c r="BT696" s="198"/>
      <c r="BU696" s="198"/>
    </row>
    <row r="697" spans="1:73" ht="15.75" customHeight="1" x14ac:dyDescent="0.25">
      <c r="A697" s="234"/>
      <c r="B697" s="235"/>
      <c r="C697" s="235"/>
      <c r="D697" s="235"/>
      <c r="E697" s="235"/>
      <c r="F697" s="235"/>
      <c r="G697" s="235"/>
      <c r="H697" s="235"/>
      <c r="I697" s="235"/>
      <c r="J697" s="235"/>
      <c r="K697" s="235"/>
      <c r="L697" s="236"/>
      <c r="M697" s="235"/>
      <c r="N697" s="235"/>
      <c r="O697" s="235"/>
      <c r="P697" s="235"/>
      <c r="Q697" s="235"/>
      <c r="R697" s="235"/>
      <c r="S697" s="235"/>
      <c r="T697" s="235"/>
      <c r="U697" s="235"/>
      <c r="V697" s="236"/>
      <c r="W697" s="235"/>
      <c r="X697" s="235"/>
      <c r="Y697" s="235"/>
      <c r="Z697" s="235"/>
      <c r="AA697" s="235"/>
      <c r="AB697" s="235"/>
      <c r="AC697" s="235"/>
      <c r="AD697" s="235"/>
      <c r="AE697" s="235"/>
      <c r="AF697" s="235"/>
      <c r="AG697" s="235"/>
      <c r="AH697" s="235"/>
      <c r="AI697" s="235"/>
      <c r="AJ697" s="235"/>
      <c r="AK697" s="235"/>
      <c r="AL697" s="235"/>
      <c r="AM697" s="235"/>
      <c r="AN697" s="235"/>
      <c r="AO697" s="205"/>
      <c r="AP697" s="198"/>
      <c r="AQ697" s="233"/>
      <c r="AR697" s="244"/>
      <c r="AS697" s="198"/>
      <c r="AT697" s="198"/>
      <c r="AU697" s="198"/>
      <c r="AV697" s="198"/>
      <c r="AW697" s="198"/>
      <c r="AX697" s="198"/>
      <c r="AY697" s="198"/>
      <c r="AZ697" s="198"/>
      <c r="BA697" s="198"/>
      <c r="BB697" s="198"/>
      <c r="BC697" s="198"/>
      <c r="BD697" s="198"/>
      <c r="BE697" s="198"/>
      <c r="BF697" s="198"/>
      <c r="BG697" s="198"/>
      <c r="BH697" s="198"/>
      <c r="BI697" s="198"/>
      <c r="BJ697" s="198"/>
      <c r="BK697" s="198"/>
      <c r="BL697" s="198"/>
      <c r="BM697" s="198"/>
      <c r="BN697" s="198"/>
      <c r="BO697" s="198"/>
      <c r="BP697" s="198"/>
      <c r="BQ697" s="198"/>
      <c r="BR697" s="198"/>
      <c r="BS697" s="198"/>
      <c r="BT697" s="198"/>
      <c r="BU697" s="198"/>
    </row>
    <row r="698" spans="1:73" ht="15.75" customHeight="1" x14ac:dyDescent="0.25">
      <c r="A698" s="234"/>
      <c r="B698" s="235"/>
      <c r="C698" s="235"/>
      <c r="D698" s="235"/>
      <c r="E698" s="235"/>
      <c r="F698" s="235"/>
      <c r="G698" s="235"/>
      <c r="H698" s="235"/>
      <c r="I698" s="235"/>
      <c r="J698" s="235"/>
      <c r="K698" s="235"/>
      <c r="L698" s="236"/>
      <c r="M698" s="235"/>
      <c r="N698" s="235"/>
      <c r="O698" s="235"/>
      <c r="P698" s="235"/>
      <c r="Q698" s="235"/>
      <c r="R698" s="235"/>
      <c r="S698" s="235"/>
      <c r="T698" s="235"/>
      <c r="U698" s="235"/>
      <c r="V698" s="236"/>
      <c r="W698" s="235"/>
      <c r="X698" s="235"/>
      <c r="Y698" s="235"/>
      <c r="Z698" s="235"/>
      <c r="AA698" s="235"/>
      <c r="AB698" s="235"/>
      <c r="AC698" s="235"/>
      <c r="AD698" s="235"/>
      <c r="AE698" s="235"/>
      <c r="AF698" s="235"/>
      <c r="AG698" s="235"/>
      <c r="AH698" s="235"/>
      <c r="AI698" s="235"/>
      <c r="AJ698" s="235"/>
      <c r="AK698" s="235"/>
      <c r="AL698" s="235"/>
      <c r="AM698" s="235"/>
      <c r="AN698" s="235"/>
      <c r="AO698" s="205"/>
      <c r="AP698" s="198"/>
      <c r="AQ698" s="233"/>
      <c r="AR698" s="244"/>
      <c r="AS698" s="198"/>
      <c r="AT698" s="198"/>
      <c r="AU698" s="198"/>
      <c r="AV698" s="198"/>
      <c r="AW698" s="198"/>
      <c r="AX698" s="198"/>
      <c r="AY698" s="198"/>
      <c r="AZ698" s="198"/>
      <c r="BA698" s="198"/>
      <c r="BB698" s="198"/>
      <c r="BC698" s="198"/>
      <c r="BD698" s="198"/>
      <c r="BE698" s="198"/>
      <c r="BF698" s="198"/>
      <c r="BG698" s="198"/>
      <c r="BH698" s="198"/>
      <c r="BI698" s="198"/>
      <c r="BJ698" s="198"/>
      <c r="BK698" s="198"/>
      <c r="BL698" s="198"/>
      <c r="BM698" s="198"/>
      <c r="BN698" s="198"/>
      <c r="BO698" s="198"/>
      <c r="BP698" s="198"/>
      <c r="BQ698" s="198"/>
      <c r="BR698" s="198"/>
      <c r="BS698" s="198"/>
      <c r="BT698" s="198"/>
      <c r="BU698" s="198"/>
    </row>
    <row r="699" spans="1:73" ht="15.75" customHeight="1" x14ac:dyDescent="0.25">
      <c r="A699" s="234"/>
      <c r="B699" s="235"/>
      <c r="C699" s="235"/>
      <c r="D699" s="235"/>
      <c r="E699" s="235"/>
      <c r="F699" s="235"/>
      <c r="G699" s="235"/>
      <c r="H699" s="235"/>
      <c r="I699" s="235"/>
      <c r="J699" s="235"/>
      <c r="K699" s="235"/>
      <c r="L699" s="236"/>
      <c r="M699" s="235"/>
      <c r="N699" s="235"/>
      <c r="O699" s="235"/>
      <c r="P699" s="235"/>
      <c r="Q699" s="235"/>
      <c r="R699" s="235"/>
      <c r="S699" s="235"/>
      <c r="T699" s="235"/>
      <c r="U699" s="235"/>
      <c r="V699" s="236"/>
      <c r="W699" s="235"/>
      <c r="X699" s="235"/>
      <c r="Y699" s="235"/>
      <c r="Z699" s="235"/>
      <c r="AA699" s="235"/>
      <c r="AB699" s="235"/>
      <c r="AC699" s="235"/>
      <c r="AD699" s="235"/>
      <c r="AE699" s="235"/>
      <c r="AF699" s="235"/>
      <c r="AG699" s="235"/>
      <c r="AH699" s="235"/>
      <c r="AI699" s="235"/>
      <c r="AJ699" s="235"/>
      <c r="AK699" s="235"/>
      <c r="AL699" s="235"/>
      <c r="AM699" s="235"/>
      <c r="AN699" s="235"/>
      <c r="AO699" s="205"/>
      <c r="AP699" s="198"/>
      <c r="AQ699" s="233"/>
      <c r="AR699" s="244"/>
      <c r="AS699" s="198"/>
      <c r="AT699" s="198"/>
      <c r="AU699" s="198"/>
      <c r="AV699" s="198"/>
      <c r="AW699" s="198"/>
      <c r="AX699" s="198"/>
      <c r="AY699" s="198"/>
      <c r="AZ699" s="198"/>
      <c r="BA699" s="198"/>
      <c r="BB699" s="198"/>
      <c r="BC699" s="198"/>
      <c r="BD699" s="198"/>
      <c r="BE699" s="198"/>
      <c r="BF699" s="198"/>
      <c r="BG699" s="198"/>
      <c r="BH699" s="198"/>
      <c r="BI699" s="198"/>
      <c r="BJ699" s="198"/>
      <c r="BK699" s="198"/>
      <c r="BL699" s="198"/>
      <c r="BM699" s="198"/>
      <c r="BN699" s="198"/>
      <c r="BO699" s="198"/>
      <c r="BP699" s="198"/>
      <c r="BQ699" s="198"/>
      <c r="BR699" s="198"/>
      <c r="BS699" s="198"/>
      <c r="BT699" s="198"/>
      <c r="BU699" s="198"/>
    </row>
    <row r="700" spans="1:73" ht="15.75" customHeight="1" x14ac:dyDescent="0.25">
      <c r="A700" s="234"/>
      <c r="B700" s="235"/>
      <c r="C700" s="235"/>
      <c r="D700" s="235"/>
      <c r="E700" s="235"/>
      <c r="F700" s="235"/>
      <c r="G700" s="235"/>
      <c r="H700" s="235"/>
      <c r="I700" s="235"/>
      <c r="J700" s="235"/>
      <c r="K700" s="235"/>
      <c r="L700" s="236"/>
      <c r="M700" s="235"/>
      <c r="N700" s="235"/>
      <c r="O700" s="235"/>
      <c r="P700" s="235"/>
      <c r="Q700" s="235"/>
      <c r="R700" s="235"/>
      <c r="S700" s="235"/>
      <c r="T700" s="235"/>
      <c r="U700" s="235"/>
      <c r="V700" s="236"/>
      <c r="W700" s="235"/>
      <c r="X700" s="235"/>
      <c r="Y700" s="235"/>
      <c r="Z700" s="235"/>
      <c r="AA700" s="235"/>
      <c r="AB700" s="235"/>
      <c r="AC700" s="235"/>
      <c r="AD700" s="235"/>
      <c r="AE700" s="235"/>
      <c r="AF700" s="235"/>
      <c r="AG700" s="235"/>
      <c r="AH700" s="235"/>
      <c r="AI700" s="235"/>
      <c r="AJ700" s="235"/>
      <c r="AK700" s="235"/>
      <c r="AL700" s="235"/>
      <c r="AM700" s="235"/>
      <c r="AN700" s="235"/>
      <c r="AO700" s="205"/>
      <c r="AP700" s="198"/>
      <c r="AQ700" s="233"/>
      <c r="AR700" s="244"/>
      <c r="AS700" s="198"/>
      <c r="AT700" s="198"/>
      <c r="AU700" s="198"/>
      <c r="AV700" s="198"/>
      <c r="AW700" s="198"/>
      <c r="AX700" s="198"/>
      <c r="AY700" s="198"/>
      <c r="AZ700" s="198"/>
      <c r="BA700" s="198"/>
      <c r="BB700" s="198"/>
      <c r="BC700" s="198"/>
      <c r="BD700" s="198"/>
      <c r="BE700" s="198"/>
      <c r="BF700" s="198"/>
      <c r="BG700" s="198"/>
      <c r="BH700" s="198"/>
      <c r="BI700" s="198"/>
      <c r="BJ700" s="198"/>
      <c r="BK700" s="198"/>
      <c r="BL700" s="198"/>
      <c r="BM700" s="198"/>
      <c r="BN700" s="198"/>
      <c r="BO700" s="198"/>
      <c r="BP700" s="198"/>
      <c r="BQ700" s="198"/>
      <c r="BR700" s="198"/>
      <c r="BS700" s="198"/>
      <c r="BT700" s="198"/>
      <c r="BU700" s="198"/>
    </row>
    <row r="701" spans="1:73" ht="15.75" customHeight="1" x14ac:dyDescent="0.25">
      <c r="A701" s="234"/>
      <c r="B701" s="235"/>
      <c r="C701" s="235"/>
      <c r="D701" s="235"/>
      <c r="E701" s="235"/>
      <c r="F701" s="235"/>
      <c r="G701" s="235"/>
      <c r="H701" s="235"/>
      <c r="I701" s="235"/>
      <c r="J701" s="235"/>
      <c r="K701" s="235"/>
      <c r="L701" s="236"/>
      <c r="M701" s="235"/>
      <c r="N701" s="235"/>
      <c r="O701" s="235"/>
      <c r="P701" s="235"/>
      <c r="Q701" s="235"/>
      <c r="R701" s="235"/>
      <c r="S701" s="235"/>
      <c r="T701" s="235"/>
      <c r="U701" s="235"/>
      <c r="V701" s="236"/>
      <c r="W701" s="235"/>
      <c r="X701" s="235"/>
      <c r="Y701" s="235"/>
      <c r="Z701" s="235"/>
      <c r="AA701" s="235"/>
      <c r="AB701" s="235"/>
      <c r="AC701" s="235"/>
      <c r="AD701" s="235"/>
      <c r="AE701" s="235"/>
      <c r="AF701" s="235"/>
      <c r="AG701" s="235"/>
      <c r="AH701" s="235"/>
      <c r="AI701" s="235"/>
      <c r="AJ701" s="235"/>
      <c r="AK701" s="235"/>
      <c r="AL701" s="235"/>
      <c r="AM701" s="235"/>
      <c r="AN701" s="235"/>
      <c r="AO701" s="205"/>
      <c r="AP701" s="198"/>
      <c r="AQ701" s="233"/>
      <c r="AR701" s="244"/>
      <c r="AS701" s="198"/>
      <c r="AT701" s="198"/>
      <c r="AU701" s="198"/>
      <c r="AV701" s="198"/>
      <c r="AW701" s="198"/>
      <c r="AX701" s="198"/>
      <c r="AY701" s="198"/>
      <c r="AZ701" s="198"/>
      <c r="BA701" s="198"/>
      <c r="BB701" s="198"/>
      <c r="BC701" s="198"/>
      <c r="BD701" s="198"/>
      <c r="BE701" s="198"/>
      <c r="BF701" s="198"/>
      <c r="BG701" s="198"/>
      <c r="BH701" s="198"/>
      <c r="BI701" s="198"/>
      <c r="BJ701" s="198"/>
      <c r="BK701" s="198"/>
      <c r="BL701" s="198"/>
      <c r="BM701" s="198"/>
      <c r="BN701" s="198"/>
      <c r="BO701" s="198"/>
      <c r="BP701" s="198"/>
      <c r="BQ701" s="198"/>
      <c r="BR701" s="198"/>
      <c r="BS701" s="198"/>
      <c r="BT701" s="198"/>
      <c r="BU701" s="198"/>
    </row>
    <row r="702" spans="1:73" ht="15.75" customHeight="1" x14ac:dyDescent="0.25">
      <c r="A702" s="234"/>
      <c r="B702" s="235"/>
      <c r="C702" s="235"/>
      <c r="D702" s="235"/>
      <c r="E702" s="235"/>
      <c r="F702" s="235"/>
      <c r="G702" s="235"/>
      <c r="H702" s="235"/>
      <c r="I702" s="235"/>
      <c r="J702" s="235"/>
      <c r="K702" s="235"/>
      <c r="L702" s="236"/>
      <c r="M702" s="235"/>
      <c r="N702" s="235"/>
      <c r="O702" s="235"/>
      <c r="P702" s="235"/>
      <c r="Q702" s="235"/>
      <c r="R702" s="235"/>
      <c r="S702" s="235"/>
      <c r="T702" s="235"/>
      <c r="U702" s="235"/>
      <c r="V702" s="236"/>
      <c r="W702" s="235"/>
      <c r="X702" s="235"/>
      <c r="Y702" s="235"/>
      <c r="Z702" s="235"/>
      <c r="AA702" s="235"/>
      <c r="AB702" s="235"/>
      <c r="AC702" s="235"/>
      <c r="AD702" s="235"/>
      <c r="AE702" s="235"/>
      <c r="AF702" s="235"/>
      <c r="AG702" s="235"/>
      <c r="AH702" s="235"/>
      <c r="AI702" s="235"/>
      <c r="AJ702" s="235"/>
      <c r="AK702" s="235"/>
      <c r="AL702" s="235"/>
      <c r="AM702" s="235"/>
      <c r="AN702" s="235"/>
      <c r="AO702" s="205"/>
      <c r="AP702" s="198"/>
      <c r="AQ702" s="233"/>
      <c r="AR702" s="244"/>
      <c r="AS702" s="198"/>
      <c r="AT702" s="198"/>
      <c r="AU702" s="198"/>
      <c r="AV702" s="198"/>
      <c r="AW702" s="198"/>
      <c r="AX702" s="198"/>
      <c r="AY702" s="198"/>
      <c r="AZ702" s="198"/>
      <c r="BA702" s="198"/>
      <c r="BB702" s="198"/>
      <c r="BC702" s="198"/>
      <c r="BD702" s="198"/>
      <c r="BE702" s="198"/>
      <c r="BF702" s="198"/>
      <c r="BG702" s="198"/>
      <c r="BH702" s="198"/>
      <c r="BI702" s="198"/>
      <c r="BJ702" s="198"/>
      <c r="BK702" s="198"/>
      <c r="BL702" s="198"/>
      <c r="BM702" s="198"/>
      <c r="BN702" s="198"/>
      <c r="BO702" s="198"/>
      <c r="BP702" s="198"/>
      <c r="BQ702" s="198"/>
      <c r="BR702" s="198"/>
      <c r="BS702" s="198"/>
      <c r="BT702" s="198"/>
      <c r="BU702" s="198"/>
    </row>
    <row r="703" spans="1:73" ht="15.75" customHeight="1" x14ac:dyDescent="0.25">
      <c r="A703" s="234"/>
      <c r="B703" s="235"/>
      <c r="C703" s="235"/>
      <c r="D703" s="235"/>
      <c r="E703" s="235"/>
      <c r="F703" s="235"/>
      <c r="G703" s="235"/>
      <c r="H703" s="235"/>
      <c r="I703" s="235"/>
      <c r="J703" s="235"/>
      <c r="K703" s="235"/>
      <c r="L703" s="236"/>
      <c r="M703" s="235"/>
      <c r="N703" s="235"/>
      <c r="O703" s="235"/>
      <c r="P703" s="235"/>
      <c r="Q703" s="235"/>
      <c r="R703" s="235"/>
      <c r="S703" s="235"/>
      <c r="T703" s="235"/>
      <c r="U703" s="235"/>
      <c r="V703" s="236"/>
      <c r="W703" s="235"/>
      <c r="X703" s="235"/>
      <c r="Y703" s="235"/>
      <c r="Z703" s="235"/>
      <c r="AA703" s="235"/>
      <c r="AB703" s="235"/>
      <c r="AC703" s="235"/>
      <c r="AD703" s="235"/>
      <c r="AE703" s="235"/>
      <c r="AF703" s="235"/>
      <c r="AG703" s="235"/>
      <c r="AH703" s="235"/>
      <c r="AI703" s="235"/>
      <c r="AJ703" s="235"/>
      <c r="AK703" s="235"/>
      <c r="AL703" s="235"/>
      <c r="AM703" s="235"/>
      <c r="AN703" s="235"/>
      <c r="AO703" s="205"/>
      <c r="AP703" s="198"/>
      <c r="AQ703" s="233"/>
      <c r="AR703" s="244"/>
      <c r="AS703" s="198"/>
      <c r="AT703" s="198"/>
      <c r="AU703" s="198"/>
      <c r="AV703" s="198"/>
      <c r="AW703" s="198"/>
      <c r="AX703" s="198"/>
      <c r="AY703" s="198"/>
      <c r="AZ703" s="198"/>
      <c r="BA703" s="198"/>
      <c r="BB703" s="198"/>
      <c r="BC703" s="198"/>
      <c r="BD703" s="198"/>
      <c r="BE703" s="198"/>
      <c r="BF703" s="198"/>
      <c r="BG703" s="198"/>
      <c r="BH703" s="198"/>
      <c r="BI703" s="198"/>
      <c r="BJ703" s="198"/>
      <c r="BK703" s="198"/>
      <c r="BL703" s="198"/>
      <c r="BM703" s="198"/>
      <c r="BN703" s="198"/>
      <c r="BO703" s="198"/>
      <c r="BP703" s="198"/>
      <c r="BQ703" s="198"/>
      <c r="BR703" s="198"/>
      <c r="BS703" s="198"/>
      <c r="BT703" s="198"/>
      <c r="BU703" s="198"/>
    </row>
    <row r="704" spans="1:73" ht="15.75" customHeight="1" x14ac:dyDescent="0.25">
      <c r="A704" s="234"/>
      <c r="B704" s="235"/>
      <c r="C704" s="235"/>
      <c r="D704" s="235"/>
      <c r="E704" s="235"/>
      <c r="F704" s="235"/>
      <c r="G704" s="235"/>
      <c r="H704" s="235"/>
      <c r="I704" s="235"/>
      <c r="J704" s="235"/>
      <c r="K704" s="235"/>
      <c r="L704" s="236"/>
      <c r="M704" s="235"/>
      <c r="N704" s="235"/>
      <c r="O704" s="235"/>
      <c r="P704" s="235"/>
      <c r="Q704" s="235"/>
      <c r="R704" s="235"/>
      <c r="S704" s="235"/>
      <c r="T704" s="235"/>
      <c r="U704" s="235"/>
      <c r="V704" s="236"/>
      <c r="W704" s="235"/>
      <c r="X704" s="235"/>
      <c r="Y704" s="235"/>
      <c r="Z704" s="235"/>
      <c r="AA704" s="235"/>
      <c r="AB704" s="235"/>
      <c r="AC704" s="235"/>
      <c r="AD704" s="235"/>
      <c r="AE704" s="235"/>
      <c r="AF704" s="235"/>
      <c r="AG704" s="235"/>
      <c r="AH704" s="235"/>
      <c r="AI704" s="235"/>
      <c r="AJ704" s="235"/>
      <c r="AK704" s="235"/>
      <c r="AL704" s="235"/>
      <c r="AM704" s="235"/>
      <c r="AN704" s="235"/>
      <c r="AO704" s="205"/>
      <c r="AP704" s="198"/>
      <c r="AQ704" s="233"/>
      <c r="AR704" s="244"/>
      <c r="AS704" s="198"/>
      <c r="AT704" s="198"/>
      <c r="AU704" s="198"/>
      <c r="AV704" s="198"/>
      <c r="AW704" s="198"/>
      <c r="AX704" s="198"/>
      <c r="AY704" s="198"/>
      <c r="AZ704" s="198"/>
      <c r="BA704" s="198"/>
      <c r="BB704" s="198"/>
      <c r="BC704" s="198"/>
      <c r="BD704" s="198"/>
      <c r="BE704" s="198"/>
      <c r="BF704" s="198"/>
      <c r="BG704" s="198"/>
      <c r="BH704" s="198"/>
      <c r="BI704" s="198"/>
      <c r="BJ704" s="198"/>
      <c r="BK704" s="198"/>
      <c r="BL704" s="198"/>
      <c r="BM704" s="198"/>
      <c r="BN704" s="198"/>
      <c r="BO704" s="198"/>
      <c r="BP704" s="198"/>
      <c r="BQ704" s="198"/>
      <c r="BR704" s="198"/>
      <c r="BS704" s="198"/>
      <c r="BT704" s="198"/>
      <c r="BU704" s="198"/>
    </row>
    <row r="705" spans="1:73" ht="15.75" customHeight="1" x14ac:dyDescent="0.25">
      <c r="A705" s="234"/>
      <c r="B705" s="235"/>
      <c r="C705" s="235"/>
      <c r="D705" s="235"/>
      <c r="E705" s="235"/>
      <c r="F705" s="235"/>
      <c r="G705" s="235"/>
      <c r="H705" s="235"/>
      <c r="I705" s="235"/>
      <c r="J705" s="235"/>
      <c r="K705" s="235"/>
      <c r="L705" s="236"/>
      <c r="M705" s="235"/>
      <c r="N705" s="235"/>
      <c r="O705" s="235"/>
      <c r="P705" s="235"/>
      <c r="Q705" s="235"/>
      <c r="R705" s="235"/>
      <c r="S705" s="235"/>
      <c r="T705" s="235"/>
      <c r="U705" s="235"/>
      <c r="V705" s="236"/>
      <c r="W705" s="235"/>
      <c r="X705" s="235"/>
      <c r="Y705" s="235"/>
      <c r="Z705" s="235"/>
      <c r="AA705" s="235"/>
      <c r="AB705" s="235"/>
      <c r="AC705" s="235"/>
      <c r="AD705" s="235"/>
      <c r="AE705" s="235"/>
      <c r="AF705" s="235"/>
      <c r="AG705" s="235"/>
      <c r="AH705" s="235"/>
      <c r="AI705" s="235"/>
      <c r="AJ705" s="235"/>
      <c r="AK705" s="235"/>
      <c r="AL705" s="235"/>
      <c r="AM705" s="235"/>
      <c r="AN705" s="235"/>
      <c r="AO705" s="205"/>
      <c r="AP705" s="198"/>
      <c r="AQ705" s="233"/>
      <c r="AR705" s="244"/>
      <c r="AS705" s="198"/>
      <c r="AT705" s="198"/>
      <c r="AU705" s="198"/>
      <c r="AV705" s="198"/>
      <c r="AW705" s="198"/>
      <c r="AX705" s="198"/>
      <c r="AY705" s="198"/>
      <c r="AZ705" s="198"/>
      <c r="BA705" s="198"/>
      <c r="BB705" s="198"/>
      <c r="BC705" s="198"/>
      <c r="BD705" s="198"/>
      <c r="BE705" s="198"/>
      <c r="BF705" s="198"/>
      <c r="BG705" s="198"/>
      <c r="BH705" s="198"/>
      <c r="BI705" s="198"/>
      <c r="BJ705" s="198"/>
      <c r="BK705" s="198"/>
      <c r="BL705" s="198"/>
      <c r="BM705" s="198"/>
      <c r="BN705" s="198"/>
      <c r="BO705" s="198"/>
      <c r="BP705" s="198"/>
      <c r="BQ705" s="198"/>
      <c r="BR705" s="198"/>
      <c r="BS705" s="198"/>
      <c r="BT705" s="198"/>
      <c r="BU705" s="198"/>
    </row>
    <row r="706" spans="1:73" ht="15.75" customHeight="1" x14ac:dyDescent="0.25">
      <c r="A706" s="234"/>
      <c r="B706" s="235"/>
      <c r="C706" s="235"/>
      <c r="D706" s="235"/>
      <c r="E706" s="235"/>
      <c r="F706" s="235"/>
      <c r="G706" s="235"/>
      <c r="H706" s="235"/>
      <c r="I706" s="235"/>
      <c r="J706" s="235"/>
      <c r="K706" s="235"/>
      <c r="L706" s="236"/>
      <c r="M706" s="235"/>
      <c r="N706" s="235"/>
      <c r="O706" s="235"/>
      <c r="P706" s="235"/>
      <c r="Q706" s="235"/>
      <c r="R706" s="235"/>
      <c r="S706" s="235"/>
      <c r="T706" s="235"/>
      <c r="U706" s="235"/>
      <c r="V706" s="236"/>
      <c r="W706" s="235"/>
      <c r="X706" s="235"/>
      <c r="Y706" s="235"/>
      <c r="Z706" s="235"/>
      <c r="AA706" s="235"/>
      <c r="AB706" s="235"/>
      <c r="AC706" s="235"/>
      <c r="AD706" s="235"/>
      <c r="AE706" s="235"/>
      <c r="AF706" s="235"/>
      <c r="AG706" s="235"/>
      <c r="AH706" s="235"/>
      <c r="AI706" s="235"/>
      <c r="AJ706" s="235"/>
      <c r="AK706" s="235"/>
      <c r="AL706" s="235"/>
      <c r="AM706" s="235"/>
      <c r="AN706" s="235"/>
      <c r="AO706" s="205"/>
      <c r="AP706" s="198"/>
      <c r="AQ706" s="233"/>
      <c r="AR706" s="244"/>
      <c r="AS706" s="198"/>
      <c r="AT706" s="198"/>
      <c r="AU706" s="198"/>
      <c r="AV706" s="198"/>
      <c r="AW706" s="198"/>
      <c r="AX706" s="198"/>
      <c r="AY706" s="198"/>
      <c r="AZ706" s="198"/>
      <c r="BA706" s="198"/>
      <c r="BB706" s="198"/>
      <c r="BC706" s="198"/>
      <c r="BD706" s="198"/>
      <c r="BE706" s="198"/>
      <c r="BF706" s="198"/>
      <c r="BG706" s="198"/>
      <c r="BH706" s="198"/>
      <c r="BI706" s="198"/>
      <c r="BJ706" s="198"/>
      <c r="BK706" s="198"/>
      <c r="BL706" s="198"/>
      <c r="BM706" s="198"/>
      <c r="BN706" s="198"/>
      <c r="BO706" s="198"/>
      <c r="BP706" s="198"/>
      <c r="BQ706" s="198"/>
      <c r="BR706" s="198"/>
      <c r="BS706" s="198"/>
      <c r="BT706" s="198"/>
      <c r="BU706" s="198"/>
    </row>
    <row r="707" spans="1:73" ht="15.75" customHeight="1" x14ac:dyDescent="0.25">
      <c r="A707" s="234"/>
      <c r="B707" s="235"/>
      <c r="C707" s="235"/>
      <c r="D707" s="235"/>
      <c r="E707" s="235"/>
      <c r="F707" s="235"/>
      <c r="G707" s="235"/>
      <c r="H707" s="235"/>
      <c r="I707" s="235"/>
      <c r="J707" s="235"/>
      <c r="K707" s="235"/>
      <c r="L707" s="236"/>
      <c r="M707" s="235"/>
      <c r="N707" s="235"/>
      <c r="O707" s="235"/>
      <c r="P707" s="235"/>
      <c r="Q707" s="235"/>
      <c r="R707" s="235"/>
      <c r="S707" s="235"/>
      <c r="T707" s="235"/>
      <c r="U707" s="235"/>
      <c r="V707" s="236"/>
      <c r="W707" s="235"/>
      <c r="X707" s="235"/>
      <c r="Y707" s="235"/>
      <c r="Z707" s="235"/>
      <c r="AA707" s="235"/>
      <c r="AB707" s="235"/>
      <c r="AC707" s="235"/>
      <c r="AD707" s="235"/>
      <c r="AE707" s="235"/>
      <c r="AF707" s="235"/>
      <c r="AG707" s="235"/>
      <c r="AH707" s="235"/>
      <c r="AI707" s="235"/>
      <c r="AJ707" s="235"/>
      <c r="AK707" s="235"/>
      <c r="AL707" s="235"/>
      <c r="AM707" s="235"/>
      <c r="AN707" s="235"/>
      <c r="AO707" s="205"/>
      <c r="AP707" s="198"/>
      <c r="AQ707" s="233"/>
      <c r="AR707" s="244"/>
      <c r="AS707" s="198"/>
      <c r="AT707" s="198"/>
      <c r="AU707" s="198"/>
      <c r="AV707" s="198"/>
      <c r="AW707" s="198"/>
      <c r="AX707" s="198"/>
      <c r="AY707" s="198"/>
      <c r="AZ707" s="198"/>
      <c r="BA707" s="198"/>
      <c r="BB707" s="198"/>
      <c r="BC707" s="198"/>
      <c r="BD707" s="198"/>
      <c r="BE707" s="198"/>
      <c r="BF707" s="198"/>
      <c r="BG707" s="198"/>
      <c r="BH707" s="198"/>
      <c r="BI707" s="198"/>
      <c r="BJ707" s="198"/>
      <c r="BK707" s="198"/>
      <c r="BL707" s="198"/>
      <c r="BM707" s="198"/>
      <c r="BN707" s="198"/>
      <c r="BO707" s="198"/>
      <c r="BP707" s="198"/>
      <c r="BQ707" s="198"/>
      <c r="BR707" s="198"/>
      <c r="BS707" s="198"/>
      <c r="BT707" s="198"/>
      <c r="BU707" s="198"/>
    </row>
    <row r="708" spans="1:73" ht="15.75" customHeight="1" x14ac:dyDescent="0.25">
      <c r="A708" s="234"/>
      <c r="B708" s="235"/>
      <c r="C708" s="235"/>
      <c r="D708" s="235"/>
      <c r="E708" s="235"/>
      <c r="F708" s="235"/>
      <c r="G708" s="235"/>
      <c r="H708" s="235"/>
      <c r="I708" s="235"/>
      <c r="J708" s="235"/>
      <c r="K708" s="235"/>
      <c r="L708" s="236"/>
      <c r="M708" s="235"/>
      <c r="N708" s="235"/>
      <c r="O708" s="235"/>
      <c r="P708" s="235"/>
      <c r="Q708" s="235"/>
      <c r="R708" s="235"/>
      <c r="S708" s="235"/>
      <c r="T708" s="235"/>
      <c r="U708" s="235"/>
      <c r="V708" s="236"/>
      <c r="W708" s="235"/>
      <c r="X708" s="235"/>
      <c r="Y708" s="235"/>
      <c r="Z708" s="235"/>
      <c r="AA708" s="235"/>
      <c r="AB708" s="235"/>
      <c r="AC708" s="235"/>
      <c r="AD708" s="235"/>
      <c r="AE708" s="235"/>
      <c r="AF708" s="235"/>
      <c r="AG708" s="235"/>
      <c r="AH708" s="235"/>
      <c r="AI708" s="235"/>
      <c r="AJ708" s="235"/>
      <c r="AK708" s="235"/>
      <c r="AL708" s="235"/>
      <c r="AM708" s="235"/>
      <c r="AN708" s="235"/>
      <c r="AO708" s="205"/>
      <c r="AP708" s="198"/>
      <c r="AQ708" s="233"/>
      <c r="AR708" s="244"/>
      <c r="AS708" s="198"/>
      <c r="AT708" s="198"/>
      <c r="AU708" s="198"/>
      <c r="AV708" s="198"/>
      <c r="AW708" s="198"/>
      <c r="AX708" s="198"/>
      <c r="AY708" s="198"/>
      <c r="AZ708" s="198"/>
      <c r="BA708" s="198"/>
      <c r="BB708" s="198"/>
      <c r="BC708" s="198"/>
      <c r="BD708" s="198"/>
      <c r="BE708" s="198"/>
      <c r="BF708" s="198"/>
      <c r="BG708" s="198"/>
      <c r="BH708" s="198"/>
      <c r="BI708" s="198"/>
      <c r="BJ708" s="198"/>
      <c r="BK708" s="198"/>
      <c r="BL708" s="198"/>
      <c r="BM708" s="198"/>
      <c r="BN708" s="198"/>
      <c r="BO708" s="198"/>
      <c r="BP708" s="198"/>
      <c r="BQ708" s="198"/>
      <c r="BR708" s="198"/>
      <c r="BS708" s="198"/>
      <c r="BT708" s="198"/>
      <c r="BU708" s="198"/>
    </row>
    <row r="709" spans="1:73" ht="15.75" customHeight="1" x14ac:dyDescent="0.25">
      <c r="A709" s="234"/>
      <c r="B709" s="235"/>
      <c r="C709" s="235"/>
      <c r="D709" s="235"/>
      <c r="E709" s="235"/>
      <c r="F709" s="235"/>
      <c r="G709" s="235"/>
      <c r="H709" s="235"/>
      <c r="I709" s="235"/>
      <c r="J709" s="235"/>
      <c r="K709" s="235"/>
      <c r="L709" s="236"/>
      <c r="M709" s="235"/>
      <c r="N709" s="235"/>
      <c r="O709" s="235"/>
      <c r="P709" s="235"/>
      <c r="Q709" s="235"/>
      <c r="R709" s="235"/>
      <c r="S709" s="235"/>
      <c r="T709" s="235"/>
      <c r="U709" s="235"/>
      <c r="V709" s="236"/>
      <c r="W709" s="235"/>
      <c r="X709" s="235"/>
      <c r="Y709" s="235"/>
      <c r="Z709" s="235"/>
      <c r="AA709" s="235"/>
      <c r="AB709" s="235"/>
      <c r="AC709" s="235"/>
      <c r="AD709" s="235"/>
      <c r="AE709" s="235"/>
      <c r="AF709" s="235"/>
      <c r="AG709" s="235"/>
      <c r="AH709" s="235"/>
      <c r="AI709" s="235"/>
      <c r="AJ709" s="235"/>
      <c r="AK709" s="235"/>
      <c r="AL709" s="235"/>
      <c r="AM709" s="235"/>
      <c r="AN709" s="235"/>
      <c r="AO709" s="205"/>
      <c r="AP709" s="198"/>
      <c r="AQ709" s="233"/>
      <c r="AR709" s="244"/>
      <c r="AS709" s="198"/>
      <c r="AT709" s="198"/>
      <c r="AU709" s="198"/>
      <c r="AV709" s="198"/>
      <c r="AW709" s="198"/>
      <c r="AX709" s="198"/>
      <c r="AY709" s="198"/>
      <c r="AZ709" s="198"/>
      <c r="BA709" s="198"/>
      <c r="BB709" s="198"/>
      <c r="BC709" s="198"/>
      <c r="BD709" s="198"/>
      <c r="BE709" s="198"/>
      <c r="BF709" s="198"/>
      <c r="BG709" s="198"/>
      <c r="BH709" s="198"/>
      <c r="BI709" s="198"/>
      <c r="BJ709" s="198"/>
      <c r="BK709" s="198"/>
      <c r="BL709" s="198"/>
      <c r="BM709" s="198"/>
      <c r="BN709" s="198"/>
      <c r="BO709" s="198"/>
      <c r="BP709" s="198"/>
      <c r="BQ709" s="198"/>
      <c r="BR709" s="198"/>
      <c r="BS709" s="198"/>
      <c r="BT709" s="198"/>
      <c r="BU709" s="198"/>
    </row>
    <row r="710" spans="1:73" ht="15.75" customHeight="1" x14ac:dyDescent="0.25">
      <c r="A710" s="234"/>
      <c r="B710" s="235"/>
      <c r="C710" s="235"/>
      <c r="D710" s="235"/>
      <c r="E710" s="235"/>
      <c r="F710" s="235"/>
      <c r="G710" s="235"/>
      <c r="H710" s="235"/>
      <c r="I710" s="235"/>
      <c r="J710" s="235"/>
      <c r="K710" s="235"/>
      <c r="L710" s="236"/>
      <c r="M710" s="235"/>
      <c r="N710" s="235"/>
      <c r="O710" s="235"/>
      <c r="P710" s="235"/>
      <c r="Q710" s="235"/>
      <c r="R710" s="235"/>
      <c r="S710" s="235"/>
      <c r="T710" s="235"/>
      <c r="U710" s="235"/>
      <c r="V710" s="236"/>
      <c r="W710" s="235"/>
      <c r="X710" s="235"/>
      <c r="Y710" s="235"/>
      <c r="Z710" s="235"/>
      <c r="AA710" s="235"/>
      <c r="AB710" s="235"/>
      <c r="AC710" s="235"/>
      <c r="AD710" s="235"/>
      <c r="AE710" s="235"/>
      <c r="AF710" s="235"/>
      <c r="AG710" s="235"/>
      <c r="AH710" s="235"/>
      <c r="AI710" s="235"/>
      <c r="AJ710" s="235"/>
      <c r="AK710" s="235"/>
      <c r="AL710" s="235"/>
      <c r="AM710" s="235"/>
      <c r="AN710" s="235"/>
      <c r="AO710" s="205"/>
      <c r="AP710" s="198"/>
      <c r="AQ710" s="233"/>
      <c r="AR710" s="244"/>
      <c r="AS710" s="198"/>
      <c r="AT710" s="198"/>
      <c r="AU710" s="198"/>
      <c r="AV710" s="198"/>
      <c r="AW710" s="198"/>
      <c r="AX710" s="198"/>
      <c r="AY710" s="198"/>
      <c r="AZ710" s="198"/>
      <c r="BA710" s="198"/>
      <c r="BB710" s="198"/>
      <c r="BC710" s="198"/>
      <c r="BD710" s="198"/>
      <c r="BE710" s="198"/>
      <c r="BF710" s="198"/>
      <c r="BG710" s="198"/>
      <c r="BH710" s="198"/>
      <c r="BI710" s="198"/>
      <c r="BJ710" s="198"/>
      <c r="BK710" s="198"/>
      <c r="BL710" s="198"/>
      <c r="BM710" s="198"/>
      <c r="BN710" s="198"/>
      <c r="BO710" s="198"/>
      <c r="BP710" s="198"/>
      <c r="BQ710" s="198"/>
      <c r="BR710" s="198"/>
      <c r="BS710" s="198"/>
      <c r="BT710" s="198"/>
      <c r="BU710" s="198"/>
    </row>
    <row r="711" spans="1:73" ht="15.75" customHeight="1" x14ac:dyDescent="0.25">
      <c r="A711" s="234"/>
      <c r="B711" s="235"/>
      <c r="C711" s="235"/>
      <c r="D711" s="235"/>
      <c r="E711" s="235"/>
      <c r="F711" s="235"/>
      <c r="G711" s="235"/>
      <c r="H711" s="235"/>
      <c r="I711" s="235"/>
      <c r="J711" s="235"/>
      <c r="K711" s="235"/>
      <c r="L711" s="236"/>
      <c r="M711" s="235"/>
      <c r="N711" s="235"/>
      <c r="O711" s="235"/>
      <c r="P711" s="235"/>
      <c r="Q711" s="235"/>
      <c r="R711" s="235"/>
      <c r="S711" s="235"/>
      <c r="T711" s="235"/>
      <c r="U711" s="235"/>
      <c r="V711" s="236"/>
      <c r="W711" s="235"/>
      <c r="X711" s="235"/>
      <c r="Y711" s="235"/>
      <c r="Z711" s="235"/>
      <c r="AA711" s="235"/>
      <c r="AB711" s="235"/>
      <c r="AC711" s="235"/>
      <c r="AD711" s="235"/>
      <c r="AE711" s="235"/>
      <c r="AF711" s="235"/>
      <c r="AG711" s="235"/>
      <c r="AH711" s="235"/>
      <c r="AI711" s="235"/>
      <c r="AJ711" s="235"/>
      <c r="AK711" s="235"/>
      <c r="AL711" s="235"/>
      <c r="AM711" s="235"/>
      <c r="AN711" s="235"/>
      <c r="AO711" s="205"/>
      <c r="AP711" s="198"/>
      <c r="AQ711" s="233"/>
      <c r="AR711" s="244"/>
      <c r="AS711" s="198"/>
      <c r="AT711" s="198"/>
      <c r="AU711" s="198"/>
      <c r="AV711" s="198"/>
      <c r="AW711" s="198"/>
      <c r="AX711" s="198"/>
      <c r="AY711" s="198"/>
      <c r="AZ711" s="198"/>
      <c r="BA711" s="198"/>
      <c r="BB711" s="198"/>
      <c r="BC711" s="198"/>
      <c r="BD711" s="198"/>
      <c r="BE711" s="198"/>
      <c r="BF711" s="198"/>
      <c r="BG711" s="198"/>
      <c r="BH711" s="198"/>
      <c r="BI711" s="198"/>
      <c r="BJ711" s="198"/>
      <c r="BK711" s="198"/>
      <c r="BL711" s="198"/>
      <c r="BM711" s="198"/>
      <c r="BN711" s="198"/>
      <c r="BO711" s="198"/>
      <c r="BP711" s="198"/>
      <c r="BQ711" s="198"/>
      <c r="BR711" s="198"/>
      <c r="BS711" s="198"/>
      <c r="BT711" s="198"/>
      <c r="BU711" s="198"/>
    </row>
    <row r="712" spans="1:73" ht="15.75" customHeight="1" x14ac:dyDescent="0.25">
      <c r="A712" s="234"/>
      <c r="B712" s="235"/>
      <c r="C712" s="235"/>
      <c r="D712" s="235"/>
      <c r="E712" s="235"/>
      <c r="F712" s="235"/>
      <c r="G712" s="235"/>
      <c r="H712" s="235"/>
      <c r="I712" s="235"/>
      <c r="J712" s="235"/>
      <c r="K712" s="235"/>
      <c r="L712" s="236"/>
      <c r="M712" s="235"/>
      <c r="N712" s="235"/>
      <c r="O712" s="235"/>
      <c r="P712" s="235"/>
      <c r="Q712" s="235"/>
      <c r="R712" s="235"/>
      <c r="S712" s="235"/>
      <c r="T712" s="235"/>
      <c r="U712" s="235"/>
      <c r="V712" s="236"/>
      <c r="W712" s="235"/>
      <c r="X712" s="235"/>
      <c r="Y712" s="235"/>
      <c r="Z712" s="235"/>
      <c r="AA712" s="235"/>
      <c r="AB712" s="235"/>
      <c r="AC712" s="235"/>
      <c r="AD712" s="235"/>
      <c r="AE712" s="235"/>
      <c r="AF712" s="235"/>
      <c r="AG712" s="235"/>
      <c r="AH712" s="235"/>
      <c r="AI712" s="235"/>
      <c r="AJ712" s="235"/>
      <c r="AK712" s="235"/>
      <c r="AL712" s="235"/>
      <c r="AM712" s="235"/>
      <c r="AN712" s="235"/>
      <c r="AO712" s="205"/>
      <c r="AP712" s="198"/>
      <c r="AQ712" s="233"/>
      <c r="AR712" s="244"/>
      <c r="AS712" s="198"/>
      <c r="AT712" s="198"/>
      <c r="AU712" s="198"/>
      <c r="AV712" s="198"/>
      <c r="AW712" s="198"/>
      <c r="AX712" s="198"/>
      <c r="AY712" s="198"/>
      <c r="AZ712" s="198"/>
      <c r="BA712" s="198"/>
      <c r="BB712" s="198"/>
      <c r="BC712" s="198"/>
      <c r="BD712" s="198"/>
      <c r="BE712" s="198"/>
      <c r="BF712" s="198"/>
      <c r="BG712" s="198"/>
      <c r="BH712" s="198"/>
      <c r="BI712" s="198"/>
      <c r="BJ712" s="198"/>
      <c r="BK712" s="198"/>
      <c r="BL712" s="198"/>
      <c r="BM712" s="198"/>
      <c r="BN712" s="198"/>
      <c r="BO712" s="198"/>
      <c r="BP712" s="198"/>
      <c r="BQ712" s="198"/>
      <c r="BR712" s="198"/>
      <c r="BS712" s="198"/>
      <c r="BT712" s="198"/>
      <c r="BU712" s="198"/>
    </row>
    <row r="713" spans="1:73" ht="15.75" customHeight="1" x14ac:dyDescent="0.25">
      <c r="A713" s="234"/>
      <c r="B713" s="235"/>
      <c r="C713" s="235"/>
      <c r="D713" s="235"/>
      <c r="E713" s="235"/>
      <c r="F713" s="235"/>
      <c r="G713" s="235"/>
      <c r="H713" s="235"/>
      <c r="I713" s="235"/>
      <c r="J713" s="235"/>
      <c r="K713" s="235"/>
      <c r="L713" s="236"/>
      <c r="M713" s="235"/>
      <c r="N713" s="235"/>
      <c r="O713" s="235"/>
      <c r="P713" s="235"/>
      <c r="Q713" s="235"/>
      <c r="R713" s="235"/>
      <c r="S713" s="235"/>
      <c r="T713" s="235"/>
      <c r="U713" s="235"/>
      <c r="V713" s="236"/>
      <c r="W713" s="235"/>
      <c r="X713" s="235"/>
      <c r="Y713" s="235"/>
      <c r="Z713" s="235"/>
      <c r="AA713" s="235"/>
      <c r="AB713" s="235"/>
      <c r="AC713" s="235"/>
      <c r="AD713" s="235"/>
      <c r="AE713" s="235"/>
      <c r="AF713" s="235"/>
      <c r="AG713" s="235"/>
      <c r="AH713" s="235"/>
      <c r="AI713" s="235"/>
      <c r="AJ713" s="235"/>
      <c r="AK713" s="235"/>
      <c r="AL713" s="235"/>
      <c r="AM713" s="235"/>
      <c r="AN713" s="235"/>
      <c r="AO713" s="205"/>
      <c r="AP713" s="198"/>
      <c r="AQ713" s="233"/>
      <c r="AR713" s="244"/>
      <c r="AS713" s="198"/>
      <c r="AT713" s="198"/>
      <c r="AU713" s="198"/>
      <c r="AV713" s="198"/>
      <c r="AW713" s="198"/>
      <c r="AX713" s="198"/>
      <c r="AY713" s="198"/>
      <c r="AZ713" s="198"/>
      <c r="BA713" s="198"/>
      <c r="BB713" s="198"/>
      <c r="BC713" s="198"/>
      <c r="BD713" s="198"/>
      <c r="BE713" s="198"/>
      <c r="BF713" s="198"/>
      <c r="BG713" s="198"/>
      <c r="BH713" s="198"/>
      <c r="BI713" s="198"/>
      <c r="BJ713" s="198"/>
      <c r="BK713" s="198"/>
      <c r="BL713" s="198"/>
      <c r="BM713" s="198"/>
      <c r="BN713" s="198"/>
      <c r="BO713" s="198"/>
      <c r="BP713" s="198"/>
      <c r="BQ713" s="198"/>
      <c r="BR713" s="198"/>
      <c r="BS713" s="198"/>
      <c r="BT713" s="198"/>
      <c r="BU713" s="198"/>
    </row>
    <row r="714" spans="1:73" ht="15.75" customHeight="1" x14ac:dyDescent="0.25">
      <c r="A714" s="234"/>
      <c r="B714" s="235"/>
      <c r="C714" s="235"/>
      <c r="D714" s="235"/>
      <c r="E714" s="235"/>
      <c r="F714" s="235"/>
      <c r="G714" s="235"/>
      <c r="H714" s="235"/>
      <c r="I714" s="235"/>
      <c r="J714" s="235"/>
      <c r="K714" s="235"/>
      <c r="L714" s="236"/>
      <c r="M714" s="235"/>
      <c r="N714" s="235"/>
      <c r="O714" s="235"/>
      <c r="P714" s="235"/>
      <c r="Q714" s="235"/>
      <c r="R714" s="235"/>
      <c r="S714" s="235"/>
      <c r="T714" s="235"/>
      <c r="U714" s="235"/>
      <c r="V714" s="236"/>
      <c r="W714" s="235"/>
      <c r="X714" s="235"/>
      <c r="Y714" s="235"/>
      <c r="Z714" s="235"/>
      <c r="AA714" s="235"/>
      <c r="AB714" s="235"/>
      <c r="AC714" s="235"/>
      <c r="AD714" s="235"/>
      <c r="AE714" s="235"/>
      <c r="AF714" s="235"/>
      <c r="AG714" s="235"/>
      <c r="AH714" s="235"/>
      <c r="AI714" s="235"/>
      <c r="AJ714" s="235"/>
      <c r="AK714" s="235"/>
      <c r="AL714" s="235"/>
      <c r="AM714" s="235"/>
      <c r="AN714" s="235"/>
      <c r="AO714" s="205"/>
      <c r="AP714" s="198"/>
      <c r="AQ714" s="233"/>
      <c r="AR714" s="244"/>
      <c r="AS714" s="198"/>
      <c r="AT714" s="198"/>
      <c r="AU714" s="198"/>
      <c r="AV714" s="198"/>
      <c r="AW714" s="198"/>
      <c r="AX714" s="198"/>
      <c r="AY714" s="198"/>
      <c r="AZ714" s="198"/>
      <c r="BA714" s="198"/>
      <c r="BB714" s="198"/>
      <c r="BC714" s="198"/>
      <c r="BD714" s="198"/>
      <c r="BE714" s="198"/>
      <c r="BF714" s="198"/>
      <c r="BG714" s="198"/>
      <c r="BH714" s="198"/>
      <c r="BI714" s="198"/>
      <c r="BJ714" s="198"/>
      <c r="BK714" s="198"/>
      <c r="BL714" s="198"/>
      <c r="BM714" s="198"/>
      <c r="BN714" s="198"/>
      <c r="BO714" s="198"/>
      <c r="BP714" s="198"/>
      <c r="BQ714" s="198"/>
      <c r="BR714" s="198"/>
      <c r="BS714" s="198"/>
      <c r="BT714" s="198"/>
      <c r="BU714" s="198"/>
    </row>
    <row r="715" spans="1:73" ht="15.75" customHeight="1" x14ac:dyDescent="0.25">
      <c r="A715" s="234"/>
      <c r="B715" s="235"/>
      <c r="C715" s="235"/>
      <c r="D715" s="235"/>
      <c r="E715" s="235"/>
      <c r="F715" s="235"/>
      <c r="G715" s="235"/>
      <c r="H715" s="235"/>
      <c r="I715" s="235"/>
      <c r="J715" s="235"/>
      <c r="K715" s="235"/>
      <c r="L715" s="236"/>
      <c r="M715" s="235"/>
      <c r="N715" s="235"/>
      <c r="O715" s="235"/>
      <c r="P715" s="235"/>
      <c r="Q715" s="235"/>
      <c r="R715" s="235"/>
      <c r="S715" s="235"/>
      <c r="T715" s="235"/>
      <c r="U715" s="235"/>
      <c r="V715" s="236"/>
      <c r="W715" s="235"/>
      <c r="X715" s="235"/>
      <c r="Y715" s="235"/>
      <c r="Z715" s="235"/>
      <c r="AA715" s="235"/>
      <c r="AB715" s="235"/>
      <c r="AC715" s="235"/>
      <c r="AD715" s="235"/>
      <c r="AE715" s="235"/>
      <c r="AF715" s="235"/>
      <c r="AG715" s="235"/>
      <c r="AH715" s="235"/>
      <c r="AI715" s="235"/>
      <c r="AJ715" s="235"/>
      <c r="AK715" s="235"/>
      <c r="AL715" s="235"/>
      <c r="AM715" s="235"/>
      <c r="AN715" s="235"/>
      <c r="AO715" s="205"/>
      <c r="AP715" s="198"/>
      <c r="AQ715" s="233"/>
      <c r="AR715" s="244"/>
      <c r="AS715" s="198"/>
      <c r="AT715" s="198"/>
      <c r="AU715" s="198"/>
      <c r="AV715" s="198"/>
      <c r="AW715" s="198"/>
      <c r="AX715" s="198"/>
      <c r="AY715" s="198"/>
      <c r="AZ715" s="198"/>
      <c r="BA715" s="198"/>
      <c r="BB715" s="198"/>
      <c r="BC715" s="198"/>
      <c r="BD715" s="198"/>
      <c r="BE715" s="198"/>
      <c r="BF715" s="198"/>
      <c r="BG715" s="198"/>
      <c r="BH715" s="198"/>
      <c r="BI715" s="198"/>
      <c r="BJ715" s="198"/>
      <c r="BK715" s="198"/>
      <c r="BL715" s="198"/>
      <c r="BM715" s="198"/>
      <c r="BN715" s="198"/>
      <c r="BO715" s="198"/>
      <c r="BP715" s="198"/>
      <c r="BQ715" s="198"/>
      <c r="BR715" s="198"/>
      <c r="BS715" s="198"/>
      <c r="BT715" s="198"/>
      <c r="BU715" s="198"/>
    </row>
    <row r="716" spans="1:73" ht="15.75" customHeight="1" x14ac:dyDescent="0.25">
      <c r="A716" s="234"/>
      <c r="B716" s="235"/>
      <c r="C716" s="235"/>
      <c r="D716" s="235"/>
      <c r="E716" s="235"/>
      <c r="F716" s="235"/>
      <c r="G716" s="235"/>
      <c r="H716" s="235"/>
      <c r="I716" s="235"/>
      <c r="J716" s="235"/>
      <c r="K716" s="235"/>
      <c r="L716" s="236"/>
      <c r="M716" s="235"/>
      <c r="N716" s="235"/>
      <c r="O716" s="235"/>
      <c r="P716" s="235"/>
      <c r="Q716" s="235"/>
      <c r="R716" s="235"/>
      <c r="S716" s="235"/>
      <c r="T716" s="235"/>
      <c r="U716" s="235"/>
      <c r="V716" s="236"/>
      <c r="W716" s="235"/>
      <c r="X716" s="235"/>
      <c r="Y716" s="235"/>
      <c r="Z716" s="235"/>
      <c r="AA716" s="235"/>
      <c r="AB716" s="235"/>
      <c r="AC716" s="235"/>
      <c r="AD716" s="235"/>
      <c r="AE716" s="235"/>
      <c r="AF716" s="235"/>
      <c r="AG716" s="235"/>
      <c r="AH716" s="235"/>
      <c r="AI716" s="235"/>
      <c r="AJ716" s="235"/>
      <c r="AK716" s="235"/>
      <c r="AL716" s="235"/>
      <c r="AM716" s="235"/>
      <c r="AN716" s="235"/>
      <c r="AO716" s="205"/>
      <c r="AP716" s="198"/>
      <c r="AQ716" s="233"/>
      <c r="AR716" s="244"/>
      <c r="AS716" s="198"/>
      <c r="AT716" s="198"/>
      <c r="AU716" s="198"/>
      <c r="AV716" s="198"/>
      <c r="AW716" s="198"/>
      <c r="AX716" s="198"/>
      <c r="AY716" s="198"/>
      <c r="AZ716" s="198"/>
      <c r="BA716" s="198"/>
      <c r="BB716" s="198"/>
      <c r="BC716" s="198"/>
      <c r="BD716" s="198"/>
      <c r="BE716" s="198"/>
      <c r="BF716" s="198"/>
      <c r="BG716" s="198"/>
      <c r="BH716" s="198"/>
      <c r="BI716" s="198"/>
      <c r="BJ716" s="198"/>
      <c r="BK716" s="198"/>
      <c r="BL716" s="198"/>
      <c r="BM716" s="198"/>
      <c r="BN716" s="198"/>
      <c r="BO716" s="198"/>
      <c r="BP716" s="198"/>
      <c r="BQ716" s="198"/>
      <c r="BR716" s="198"/>
      <c r="BS716" s="198"/>
      <c r="BT716" s="198"/>
      <c r="BU716" s="198"/>
    </row>
    <row r="717" spans="1:73" ht="15.75" customHeight="1" x14ac:dyDescent="0.25">
      <c r="A717" s="234"/>
      <c r="B717" s="235"/>
      <c r="C717" s="235"/>
      <c r="D717" s="235"/>
      <c r="E717" s="235"/>
      <c r="F717" s="235"/>
      <c r="G717" s="235"/>
      <c r="H717" s="235"/>
      <c r="I717" s="235"/>
      <c r="J717" s="235"/>
      <c r="K717" s="235"/>
      <c r="L717" s="236"/>
      <c r="M717" s="235"/>
      <c r="N717" s="235"/>
      <c r="O717" s="235"/>
      <c r="P717" s="235"/>
      <c r="Q717" s="235"/>
      <c r="R717" s="235"/>
      <c r="S717" s="235"/>
      <c r="T717" s="235"/>
      <c r="U717" s="235"/>
      <c r="V717" s="236"/>
      <c r="W717" s="235"/>
      <c r="X717" s="235"/>
      <c r="Y717" s="235"/>
      <c r="Z717" s="235"/>
      <c r="AA717" s="235"/>
      <c r="AB717" s="235"/>
      <c r="AC717" s="235"/>
      <c r="AD717" s="235"/>
      <c r="AE717" s="235"/>
      <c r="AF717" s="235"/>
      <c r="AG717" s="235"/>
      <c r="AH717" s="235"/>
      <c r="AI717" s="235"/>
      <c r="AJ717" s="235"/>
      <c r="AK717" s="235"/>
      <c r="AL717" s="235"/>
      <c r="AM717" s="235"/>
      <c r="AN717" s="235"/>
      <c r="AO717" s="205"/>
      <c r="AP717" s="198"/>
      <c r="AQ717" s="233"/>
      <c r="AR717" s="244"/>
      <c r="AS717" s="198"/>
      <c r="AT717" s="198"/>
      <c r="AU717" s="198"/>
      <c r="AV717" s="198"/>
      <c r="AW717" s="198"/>
      <c r="AX717" s="198"/>
      <c r="AY717" s="198"/>
      <c r="AZ717" s="198"/>
      <c r="BA717" s="198"/>
      <c r="BB717" s="198"/>
      <c r="BC717" s="198"/>
      <c r="BD717" s="198"/>
      <c r="BE717" s="198"/>
      <c r="BF717" s="198"/>
      <c r="BG717" s="198"/>
      <c r="BH717" s="198"/>
      <c r="BI717" s="198"/>
      <c r="BJ717" s="198"/>
      <c r="BK717" s="198"/>
      <c r="BL717" s="198"/>
      <c r="BM717" s="198"/>
      <c r="BN717" s="198"/>
      <c r="BO717" s="198"/>
      <c r="BP717" s="198"/>
      <c r="BQ717" s="198"/>
      <c r="BR717" s="198"/>
      <c r="BS717" s="198"/>
      <c r="BT717" s="198"/>
      <c r="BU717" s="198"/>
    </row>
    <row r="718" spans="1:73" ht="15.75" customHeight="1" x14ac:dyDescent="0.25">
      <c r="A718" s="234"/>
      <c r="B718" s="235"/>
      <c r="C718" s="235"/>
      <c r="D718" s="235"/>
      <c r="E718" s="235"/>
      <c r="F718" s="235"/>
      <c r="G718" s="235"/>
      <c r="H718" s="235"/>
      <c r="I718" s="235"/>
      <c r="J718" s="235"/>
      <c r="K718" s="235"/>
      <c r="L718" s="236"/>
      <c r="M718" s="235"/>
      <c r="N718" s="235"/>
      <c r="O718" s="235"/>
      <c r="P718" s="235"/>
      <c r="Q718" s="235"/>
      <c r="R718" s="235"/>
      <c r="S718" s="235"/>
      <c r="T718" s="235"/>
      <c r="U718" s="235"/>
      <c r="V718" s="236"/>
      <c r="W718" s="235"/>
      <c r="X718" s="235"/>
      <c r="Y718" s="235"/>
      <c r="Z718" s="235"/>
      <c r="AA718" s="235"/>
      <c r="AB718" s="235"/>
      <c r="AC718" s="235"/>
      <c r="AD718" s="235"/>
      <c r="AE718" s="235"/>
      <c r="AF718" s="235"/>
      <c r="AG718" s="235"/>
      <c r="AH718" s="235"/>
      <c r="AI718" s="235"/>
      <c r="AJ718" s="235"/>
      <c r="AK718" s="235"/>
      <c r="AL718" s="235"/>
      <c r="AM718" s="235"/>
      <c r="AN718" s="235"/>
      <c r="AO718" s="205"/>
      <c r="AP718" s="198"/>
      <c r="AQ718" s="233"/>
      <c r="AR718" s="244"/>
      <c r="AS718" s="198"/>
      <c r="AT718" s="198"/>
      <c r="AU718" s="198"/>
      <c r="AV718" s="198"/>
      <c r="AW718" s="198"/>
      <c r="AX718" s="198"/>
      <c r="AY718" s="198"/>
      <c r="AZ718" s="198"/>
      <c r="BA718" s="198"/>
      <c r="BB718" s="198"/>
      <c r="BC718" s="198"/>
      <c r="BD718" s="198"/>
      <c r="BE718" s="198"/>
      <c r="BF718" s="198"/>
      <c r="BG718" s="198"/>
      <c r="BH718" s="198"/>
      <c r="BI718" s="198"/>
      <c r="BJ718" s="198"/>
      <c r="BK718" s="198"/>
      <c r="BL718" s="198"/>
      <c r="BM718" s="198"/>
      <c r="BN718" s="198"/>
      <c r="BO718" s="198"/>
      <c r="BP718" s="198"/>
      <c r="BQ718" s="198"/>
      <c r="BR718" s="198"/>
      <c r="BS718" s="198"/>
      <c r="BT718" s="198"/>
      <c r="BU718" s="198"/>
    </row>
    <row r="719" spans="1:73" ht="15.75" customHeight="1" x14ac:dyDescent="0.25">
      <c r="A719" s="234"/>
      <c r="B719" s="235"/>
      <c r="C719" s="235"/>
      <c r="D719" s="235"/>
      <c r="E719" s="235"/>
      <c r="F719" s="235"/>
      <c r="G719" s="235"/>
      <c r="H719" s="235"/>
      <c r="I719" s="235"/>
      <c r="J719" s="235"/>
      <c r="K719" s="235"/>
      <c r="L719" s="236"/>
      <c r="M719" s="235"/>
      <c r="N719" s="235"/>
      <c r="O719" s="235"/>
      <c r="P719" s="235"/>
      <c r="Q719" s="235"/>
      <c r="R719" s="235"/>
      <c r="S719" s="235"/>
      <c r="T719" s="235"/>
      <c r="U719" s="235"/>
      <c r="V719" s="236"/>
      <c r="W719" s="235"/>
      <c r="X719" s="235"/>
      <c r="Y719" s="235"/>
      <c r="Z719" s="235"/>
      <c r="AA719" s="235"/>
      <c r="AB719" s="235"/>
      <c r="AC719" s="235"/>
      <c r="AD719" s="235"/>
      <c r="AE719" s="235"/>
      <c r="AF719" s="235"/>
      <c r="AG719" s="235"/>
      <c r="AH719" s="235"/>
      <c r="AI719" s="235"/>
      <c r="AJ719" s="235"/>
      <c r="AK719" s="235"/>
      <c r="AL719" s="235"/>
      <c r="AM719" s="235"/>
      <c r="AN719" s="235"/>
      <c r="AO719" s="205"/>
      <c r="AP719" s="198"/>
      <c r="AQ719" s="233"/>
      <c r="AR719" s="244"/>
      <c r="AS719" s="198"/>
      <c r="AT719" s="198"/>
      <c r="AU719" s="198"/>
      <c r="AV719" s="198"/>
      <c r="AW719" s="198"/>
      <c r="AX719" s="198"/>
      <c r="AY719" s="198"/>
      <c r="AZ719" s="198"/>
      <c r="BA719" s="198"/>
      <c r="BB719" s="198"/>
      <c r="BC719" s="198"/>
      <c r="BD719" s="198"/>
      <c r="BE719" s="198"/>
      <c r="BF719" s="198"/>
      <c r="BG719" s="198"/>
      <c r="BH719" s="198"/>
      <c r="BI719" s="198"/>
      <c r="BJ719" s="198"/>
      <c r="BK719" s="198"/>
      <c r="BL719" s="198"/>
      <c r="BM719" s="198"/>
      <c r="BN719" s="198"/>
      <c r="BO719" s="198"/>
      <c r="BP719" s="198"/>
      <c r="BQ719" s="198"/>
      <c r="BR719" s="198"/>
      <c r="BS719" s="198"/>
      <c r="BT719" s="198"/>
      <c r="BU719" s="198"/>
    </row>
    <row r="720" spans="1:73" ht="15.75" customHeight="1" x14ac:dyDescent="0.25">
      <c r="A720" s="234"/>
      <c r="B720" s="235"/>
      <c r="C720" s="235"/>
      <c r="D720" s="235"/>
      <c r="E720" s="235"/>
      <c r="F720" s="235"/>
      <c r="G720" s="235"/>
      <c r="H720" s="235"/>
      <c r="I720" s="235"/>
      <c r="J720" s="235"/>
      <c r="K720" s="235"/>
      <c r="L720" s="236"/>
      <c r="M720" s="235"/>
      <c r="N720" s="235"/>
      <c r="O720" s="235"/>
      <c r="P720" s="235"/>
      <c r="Q720" s="235"/>
      <c r="R720" s="235"/>
      <c r="S720" s="235"/>
      <c r="T720" s="235"/>
      <c r="U720" s="235"/>
      <c r="V720" s="236"/>
      <c r="W720" s="235"/>
      <c r="X720" s="235"/>
      <c r="Y720" s="235"/>
      <c r="Z720" s="235"/>
      <c r="AA720" s="235"/>
      <c r="AB720" s="235"/>
      <c r="AC720" s="235"/>
      <c r="AD720" s="235"/>
      <c r="AE720" s="235"/>
      <c r="AF720" s="235"/>
      <c r="AG720" s="235"/>
      <c r="AH720" s="235"/>
      <c r="AI720" s="235"/>
      <c r="AJ720" s="235"/>
      <c r="AK720" s="235"/>
      <c r="AL720" s="235"/>
      <c r="AM720" s="235"/>
      <c r="AN720" s="235"/>
      <c r="AO720" s="205"/>
      <c r="AP720" s="198"/>
      <c r="AQ720" s="233"/>
      <c r="AR720" s="244"/>
      <c r="AS720" s="198"/>
      <c r="AT720" s="198"/>
      <c r="AU720" s="198"/>
      <c r="AV720" s="198"/>
      <c r="AW720" s="198"/>
      <c r="AX720" s="198"/>
      <c r="AY720" s="198"/>
      <c r="AZ720" s="198"/>
      <c r="BA720" s="198"/>
      <c r="BB720" s="198"/>
      <c r="BC720" s="198"/>
      <c r="BD720" s="198"/>
      <c r="BE720" s="198"/>
      <c r="BF720" s="198"/>
      <c r="BG720" s="198"/>
      <c r="BH720" s="198"/>
      <c r="BI720" s="198"/>
      <c r="BJ720" s="198"/>
      <c r="BK720" s="198"/>
      <c r="BL720" s="198"/>
      <c r="BM720" s="198"/>
      <c r="BN720" s="198"/>
      <c r="BO720" s="198"/>
      <c r="BP720" s="198"/>
      <c r="BQ720" s="198"/>
      <c r="BR720" s="198"/>
      <c r="BS720" s="198"/>
      <c r="BT720" s="198"/>
      <c r="BU720" s="198"/>
    </row>
    <row r="721" spans="1:73" ht="15.75" customHeight="1" x14ac:dyDescent="0.25">
      <c r="A721" s="234"/>
      <c r="B721" s="235"/>
      <c r="C721" s="235"/>
      <c r="D721" s="235"/>
      <c r="E721" s="235"/>
      <c r="F721" s="235"/>
      <c r="G721" s="235"/>
      <c r="H721" s="235"/>
      <c r="I721" s="235"/>
      <c r="J721" s="235"/>
      <c r="K721" s="235"/>
      <c r="L721" s="236"/>
      <c r="M721" s="235"/>
      <c r="N721" s="235"/>
      <c r="O721" s="235"/>
      <c r="P721" s="235"/>
      <c r="Q721" s="235"/>
      <c r="R721" s="235"/>
      <c r="S721" s="235"/>
      <c r="T721" s="235"/>
      <c r="U721" s="235"/>
      <c r="V721" s="236"/>
      <c r="W721" s="235"/>
      <c r="X721" s="235"/>
      <c r="Y721" s="235"/>
      <c r="Z721" s="235"/>
      <c r="AA721" s="235"/>
      <c r="AB721" s="235"/>
      <c r="AC721" s="235"/>
      <c r="AD721" s="235"/>
      <c r="AE721" s="235"/>
      <c r="AF721" s="235"/>
      <c r="AG721" s="235"/>
      <c r="AH721" s="235"/>
      <c r="AI721" s="235"/>
      <c r="AJ721" s="235"/>
      <c r="AK721" s="235"/>
      <c r="AL721" s="235"/>
      <c r="AM721" s="235"/>
      <c r="AN721" s="235"/>
      <c r="AO721" s="205"/>
      <c r="AP721" s="198"/>
      <c r="AQ721" s="233"/>
      <c r="AR721" s="244"/>
      <c r="AS721" s="198"/>
      <c r="AT721" s="198"/>
      <c r="AU721" s="198"/>
      <c r="AV721" s="198"/>
      <c r="AW721" s="198"/>
      <c r="AX721" s="198"/>
      <c r="AY721" s="198"/>
      <c r="AZ721" s="198"/>
      <c r="BA721" s="198"/>
      <c r="BB721" s="198"/>
      <c r="BC721" s="198"/>
      <c r="BD721" s="198"/>
      <c r="BE721" s="198"/>
      <c r="BF721" s="198"/>
      <c r="BG721" s="198"/>
      <c r="BH721" s="198"/>
      <c r="BI721" s="198"/>
      <c r="BJ721" s="198"/>
      <c r="BK721" s="198"/>
      <c r="BL721" s="198"/>
      <c r="BM721" s="198"/>
      <c r="BN721" s="198"/>
      <c r="BO721" s="198"/>
      <c r="BP721" s="198"/>
      <c r="BQ721" s="198"/>
      <c r="BR721" s="198"/>
      <c r="BS721" s="198"/>
      <c r="BT721" s="198"/>
      <c r="BU721" s="198"/>
    </row>
    <row r="722" spans="1:73" ht="15.75" customHeight="1" x14ac:dyDescent="0.25">
      <c r="A722" s="234"/>
      <c r="B722" s="235"/>
      <c r="C722" s="235"/>
      <c r="D722" s="235"/>
      <c r="E722" s="235"/>
      <c r="F722" s="235"/>
      <c r="G722" s="235"/>
      <c r="H722" s="235"/>
      <c r="I722" s="235"/>
      <c r="J722" s="235"/>
      <c r="K722" s="235"/>
      <c r="L722" s="236"/>
      <c r="M722" s="235"/>
      <c r="N722" s="235"/>
      <c r="O722" s="235"/>
      <c r="P722" s="235"/>
      <c r="Q722" s="235"/>
      <c r="R722" s="235"/>
      <c r="S722" s="235"/>
      <c r="T722" s="235"/>
      <c r="U722" s="235"/>
      <c r="V722" s="236"/>
      <c r="W722" s="235"/>
      <c r="X722" s="235"/>
      <c r="Y722" s="235"/>
      <c r="Z722" s="235"/>
      <c r="AA722" s="235"/>
      <c r="AB722" s="235"/>
      <c r="AC722" s="235"/>
      <c r="AD722" s="235"/>
      <c r="AE722" s="235"/>
      <c r="AF722" s="235"/>
      <c r="AG722" s="235"/>
      <c r="AH722" s="235"/>
      <c r="AI722" s="235"/>
      <c r="AJ722" s="235"/>
      <c r="AK722" s="235"/>
      <c r="AL722" s="235"/>
      <c r="AM722" s="235"/>
      <c r="AN722" s="235"/>
      <c r="AO722" s="205"/>
      <c r="AP722" s="198"/>
      <c r="AQ722" s="233"/>
      <c r="AR722" s="244"/>
      <c r="AS722" s="198"/>
      <c r="AT722" s="198"/>
      <c r="AU722" s="198"/>
      <c r="AV722" s="198"/>
      <c r="AW722" s="198"/>
      <c r="AX722" s="198"/>
      <c r="AY722" s="198"/>
      <c r="AZ722" s="198"/>
      <c r="BA722" s="198"/>
      <c r="BB722" s="198"/>
      <c r="BC722" s="198"/>
      <c r="BD722" s="198"/>
      <c r="BE722" s="198"/>
      <c r="BF722" s="198"/>
      <c r="BG722" s="198"/>
      <c r="BH722" s="198"/>
      <c r="BI722" s="198"/>
      <c r="BJ722" s="198"/>
      <c r="BK722" s="198"/>
      <c r="BL722" s="198"/>
      <c r="BM722" s="198"/>
      <c r="BN722" s="198"/>
      <c r="BO722" s="198"/>
      <c r="BP722" s="198"/>
      <c r="BQ722" s="198"/>
      <c r="BR722" s="198"/>
      <c r="BS722" s="198"/>
      <c r="BT722" s="198"/>
      <c r="BU722" s="198"/>
    </row>
    <row r="723" spans="1:73" ht="15.75" customHeight="1" x14ac:dyDescent="0.25">
      <c r="A723" s="234"/>
      <c r="B723" s="235"/>
      <c r="C723" s="235"/>
      <c r="D723" s="235"/>
      <c r="E723" s="235"/>
      <c r="F723" s="235"/>
      <c r="G723" s="235"/>
      <c r="H723" s="235"/>
      <c r="I723" s="235"/>
      <c r="J723" s="235"/>
      <c r="K723" s="235"/>
      <c r="L723" s="236"/>
      <c r="M723" s="235"/>
      <c r="N723" s="235"/>
      <c r="O723" s="235"/>
      <c r="P723" s="235"/>
      <c r="Q723" s="235"/>
      <c r="R723" s="235"/>
      <c r="S723" s="235"/>
      <c r="T723" s="235"/>
      <c r="U723" s="235"/>
      <c r="V723" s="236"/>
      <c r="W723" s="235"/>
      <c r="X723" s="235"/>
      <c r="Y723" s="235"/>
      <c r="Z723" s="235"/>
      <c r="AA723" s="235"/>
      <c r="AB723" s="235"/>
      <c r="AC723" s="235"/>
      <c r="AD723" s="235"/>
      <c r="AE723" s="235"/>
      <c r="AF723" s="235"/>
      <c r="AG723" s="235"/>
      <c r="AH723" s="235"/>
      <c r="AI723" s="235"/>
      <c r="AJ723" s="235"/>
      <c r="AK723" s="235"/>
      <c r="AL723" s="235"/>
      <c r="AM723" s="235"/>
      <c r="AN723" s="235"/>
      <c r="AO723" s="205"/>
      <c r="AP723" s="198"/>
      <c r="AQ723" s="233"/>
      <c r="AR723" s="244"/>
      <c r="AS723" s="198"/>
      <c r="AT723" s="198"/>
      <c r="AU723" s="198"/>
      <c r="AV723" s="198"/>
      <c r="AW723" s="198"/>
      <c r="AX723" s="198"/>
      <c r="AY723" s="198"/>
      <c r="AZ723" s="198"/>
      <c r="BA723" s="198"/>
      <c r="BB723" s="198"/>
      <c r="BC723" s="198"/>
      <c r="BD723" s="198"/>
      <c r="BE723" s="198"/>
      <c r="BF723" s="198"/>
      <c r="BG723" s="198"/>
      <c r="BH723" s="198"/>
      <c r="BI723" s="198"/>
      <c r="BJ723" s="198"/>
      <c r="BK723" s="198"/>
      <c r="BL723" s="198"/>
      <c r="BM723" s="198"/>
      <c r="BN723" s="198"/>
      <c r="BO723" s="198"/>
      <c r="BP723" s="198"/>
      <c r="BQ723" s="198"/>
      <c r="BR723" s="198"/>
      <c r="BS723" s="198"/>
      <c r="BT723" s="198"/>
      <c r="BU723" s="198"/>
    </row>
    <row r="724" spans="1:73" ht="15.75" customHeight="1" x14ac:dyDescent="0.25">
      <c r="A724" s="234"/>
      <c r="B724" s="235"/>
      <c r="C724" s="235"/>
      <c r="D724" s="235"/>
      <c r="E724" s="235"/>
      <c r="F724" s="235"/>
      <c r="G724" s="235"/>
      <c r="H724" s="235"/>
      <c r="I724" s="235"/>
      <c r="J724" s="235"/>
      <c r="K724" s="235"/>
      <c r="L724" s="236"/>
      <c r="M724" s="235"/>
      <c r="N724" s="235"/>
      <c r="O724" s="235"/>
      <c r="P724" s="235"/>
      <c r="Q724" s="235"/>
      <c r="R724" s="235"/>
      <c r="S724" s="235"/>
      <c r="T724" s="235"/>
      <c r="U724" s="235"/>
      <c r="V724" s="236"/>
      <c r="W724" s="235"/>
      <c r="X724" s="235"/>
      <c r="Y724" s="235"/>
      <c r="Z724" s="235"/>
      <c r="AA724" s="235"/>
      <c r="AB724" s="235"/>
      <c r="AC724" s="235"/>
      <c r="AD724" s="235"/>
      <c r="AE724" s="235"/>
      <c r="AF724" s="235"/>
      <c r="AG724" s="235"/>
      <c r="AH724" s="235"/>
      <c r="AI724" s="235"/>
      <c r="AJ724" s="235"/>
      <c r="AK724" s="235"/>
      <c r="AL724" s="235"/>
      <c r="AM724" s="235"/>
      <c r="AN724" s="235"/>
      <c r="AO724" s="205"/>
      <c r="AP724" s="198"/>
      <c r="AQ724" s="233"/>
      <c r="AR724" s="244"/>
      <c r="AS724" s="198"/>
      <c r="AT724" s="198"/>
      <c r="AU724" s="198"/>
      <c r="AV724" s="198"/>
      <c r="AW724" s="198"/>
      <c r="AX724" s="198"/>
      <c r="AY724" s="198"/>
      <c r="AZ724" s="198"/>
      <c r="BA724" s="198"/>
      <c r="BB724" s="198"/>
      <c r="BC724" s="198"/>
      <c r="BD724" s="198"/>
      <c r="BE724" s="198"/>
      <c r="BF724" s="198"/>
      <c r="BG724" s="198"/>
      <c r="BH724" s="198"/>
      <c r="BI724" s="198"/>
      <c r="BJ724" s="198"/>
      <c r="BK724" s="198"/>
      <c r="BL724" s="198"/>
      <c r="BM724" s="198"/>
      <c r="BN724" s="198"/>
      <c r="BO724" s="198"/>
      <c r="BP724" s="198"/>
      <c r="BQ724" s="198"/>
      <c r="BR724" s="198"/>
      <c r="BS724" s="198"/>
      <c r="BT724" s="198"/>
      <c r="BU724" s="198"/>
    </row>
    <row r="725" spans="1:73" ht="15.75" customHeight="1" x14ac:dyDescent="0.25">
      <c r="A725" s="234"/>
      <c r="B725" s="235"/>
      <c r="C725" s="235"/>
      <c r="D725" s="235"/>
      <c r="E725" s="235"/>
      <c r="F725" s="235"/>
      <c r="G725" s="235"/>
      <c r="H725" s="235"/>
      <c r="I725" s="235"/>
      <c r="J725" s="235"/>
      <c r="K725" s="235"/>
      <c r="L725" s="236"/>
      <c r="M725" s="235"/>
      <c r="N725" s="235"/>
      <c r="O725" s="235"/>
      <c r="P725" s="235"/>
      <c r="Q725" s="235"/>
      <c r="R725" s="235"/>
      <c r="S725" s="235"/>
      <c r="T725" s="235"/>
      <c r="U725" s="235"/>
      <c r="V725" s="236"/>
      <c r="W725" s="235"/>
      <c r="X725" s="235"/>
      <c r="Y725" s="235"/>
      <c r="Z725" s="235"/>
      <c r="AA725" s="235"/>
      <c r="AB725" s="235"/>
      <c r="AC725" s="235"/>
      <c r="AD725" s="235"/>
      <c r="AE725" s="235"/>
      <c r="AF725" s="235"/>
      <c r="AG725" s="235"/>
      <c r="AH725" s="235"/>
      <c r="AI725" s="235"/>
      <c r="AJ725" s="235"/>
      <c r="AK725" s="235"/>
      <c r="AL725" s="235"/>
      <c r="AM725" s="235"/>
      <c r="AN725" s="235"/>
      <c r="AO725" s="205"/>
      <c r="AP725" s="198"/>
      <c r="AQ725" s="233"/>
      <c r="AR725" s="244"/>
      <c r="AS725" s="198"/>
      <c r="AT725" s="198"/>
      <c r="AU725" s="198"/>
      <c r="AV725" s="198"/>
      <c r="AW725" s="198"/>
      <c r="AX725" s="198"/>
      <c r="AY725" s="198"/>
      <c r="AZ725" s="198"/>
      <c r="BA725" s="198"/>
      <c r="BB725" s="198"/>
      <c r="BC725" s="198"/>
      <c r="BD725" s="198"/>
      <c r="BE725" s="198"/>
      <c r="BF725" s="198"/>
      <c r="BG725" s="198"/>
      <c r="BH725" s="198"/>
      <c r="BI725" s="198"/>
      <c r="BJ725" s="198"/>
      <c r="BK725" s="198"/>
      <c r="BL725" s="198"/>
      <c r="BM725" s="198"/>
      <c r="BN725" s="198"/>
      <c r="BO725" s="198"/>
      <c r="BP725" s="198"/>
      <c r="BQ725" s="198"/>
      <c r="BR725" s="198"/>
      <c r="BS725" s="198"/>
      <c r="BT725" s="198"/>
      <c r="BU725" s="198"/>
    </row>
    <row r="726" spans="1:73" ht="15.75" customHeight="1" x14ac:dyDescent="0.25">
      <c r="A726" s="234"/>
      <c r="B726" s="235"/>
      <c r="C726" s="235"/>
      <c r="D726" s="235"/>
      <c r="E726" s="235"/>
      <c r="F726" s="235"/>
      <c r="G726" s="235"/>
      <c r="H726" s="235"/>
      <c r="I726" s="235"/>
      <c r="J726" s="235"/>
      <c r="K726" s="235"/>
      <c r="L726" s="236"/>
      <c r="M726" s="235"/>
      <c r="N726" s="235"/>
      <c r="O726" s="235"/>
      <c r="P726" s="235"/>
      <c r="Q726" s="235"/>
      <c r="R726" s="235"/>
      <c r="S726" s="235"/>
      <c r="T726" s="235"/>
      <c r="U726" s="235"/>
      <c r="V726" s="236"/>
      <c r="W726" s="235"/>
      <c r="X726" s="235"/>
      <c r="Y726" s="235"/>
      <c r="Z726" s="235"/>
      <c r="AA726" s="235"/>
      <c r="AB726" s="235"/>
      <c r="AC726" s="235"/>
      <c r="AD726" s="235"/>
      <c r="AE726" s="235"/>
      <c r="AF726" s="235"/>
      <c r="AG726" s="235"/>
      <c r="AH726" s="235"/>
      <c r="AI726" s="235"/>
      <c r="AJ726" s="235"/>
      <c r="AK726" s="235"/>
      <c r="AL726" s="235"/>
      <c r="AM726" s="235"/>
      <c r="AN726" s="235"/>
      <c r="AO726" s="205"/>
      <c r="AP726" s="198"/>
      <c r="AQ726" s="233"/>
      <c r="AR726" s="244"/>
      <c r="AS726" s="198"/>
      <c r="AT726" s="198"/>
      <c r="AU726" s="198"/>
      <c r="AV726" s="198"/>
      <c r="AW726" s="198"/>
      <c r="AX726" s="198"/>
      <c r="AY726" s="198"/>
      <c r="AZ726" s="198"/>
      <c r="BA726" s="198"/>
      <c r="BB726" s="198"/>
      <c r="BC726" s="198"/>
      <c r="BD726" s="198"/>
      <c r="BE726" s="198"/>
      <c r="BF726" s="198"/>
      <c r="BG726" s="198"/>
      <c r="BH726" s="198"/>
      <c r="BI726" s="198"/>
      <c r="BJ726" s="198"/>
      <c r="BK726" s="198"/>
      <c r="BL726" s="198"/>
      <c r="BM726" s="198"/>
      <c r="BN726" s="198"/>
      <c r="BO726" s="198"/>
      <c r="BP726" s="198"/>
      <c r="BQ726" s="198"/>
      <c r="BR726" s="198"/>
      <c r="BS726" s="198"/>
      <c r="BT726" s="198"/>
      <c r="BU726" s="198"/>
    </row>
    <row r="727" spans="1:73" ht="15.75" customHeight="1" x14ac:dyDescent="0.25">
      <c r="A727" s="234"/>
      <c r="B727" s="235"/>
      <c r="C727" s="235"/>
      <c r="D727" s="235"/>
      <c r="E727" s="235"/>
      <c r="F727" s="235"/>
      <c r="G727" s="235"/>
      <c r="H727" s="235"/>
      <c r="I727" s="235"/>
      <c r="J727" s="235"/>
      <c r="K727" s="235"/>
      <c r="L727" s="236"/>
      <c r="M727" s="235"/>
      <c r="N727" s="235"/>
      <c r="O727" s="235"/>
      <c r="P727" s="235"/>
      <c r="Q727" s="235"/>
      <c r="R727" s="235"/>
      <c r="S727" s="235"/>
      <c r="T727" s="235"/>
      <c r="U727" s="235"/>
      <c r="V727" s="236"/>
      <c r="W727" s="235"/>
      <c r="X727" s="235"/>
      <c r="Y727" s="235"/>
      <c r="Z727" s="235"/>
      <c r="AA727" s="235"/>
      <c r="AB727" s="235"/>
      <c r="AC727" s="235"/>
      <c r="AD727" s="235"/>
      <c r="AE727" s="235"/>
      <c r="AF727" s="235"/>
      <c r="AG727" s="235"/>
      <c r="AH727" s="235"/>
      <c r="AI727" s="235"/>
      <c r="AJ727" s="235"/>
      <c r="AK727" s="235"/>
      <c r="AL727" s="235"/>
      <c r="AM727" s="235"/>
      <c r="AN727" s="235"/>
      <c r="AO727" s="205"/>
      <c r="AP727" s="198"/>
      <c r="AQ727" s="233"/>
      <c r="AR727" s="244"/>
      <c r="AS727" s="198"/>
      <c r="AT727" s="198"/>
      <c r="AU727" s="198"/>
      <c r="AV727" s="198"/>
      <c r="AW727" s="198"/>
      <c r="AX727" s="198"/>
      <c r="AY727" s="198"/>
      <c r="AZ727" s="198"/>
      <c r="BA727" s="198"/>
      <c r="BB727" s="198"/>
      <c r="BC727" s="198"/>
      <c r="BD727" s="198"/>
      <c r="BE727" s="198"/>
      <c r="BF727" s="198"/>
      <c r="BG727" s="198"/>
      <c r="BH727" s="198"/>
      <c r="BI727" s="198"/>
      <c r="BJ727" s="198"/>
      <c r="BK727" s="198"/>
      <c r="BL727" s="198"/>
      <c r="BM727" s="198"/>
      <c r="BN727" s="198"/>
      <c r="BO727" s="198"/>
      <c r="BP727" s="198"/>
      <c r="BQ727" s="198"/>
      <c r="BR727" s="198"/>
      <c r="BS727" s="198"/>
      <c r="BT727" s="198"/>
      <c r="BU727" s="198"/>
    </row>
    <row r="728" spans="1:73" ht="15.75" customHeight="1" x14ac:dyDescent="0.25">
      <c r="A728" s="234"/>
      <c r="B728" s="235"/>
      <c r="C728" s="235"/>
      <c r="D728" s="235"/>
      <c r="E728" s="235"/>
      <c r="F728" s="235"/>
      <c r="G728" s="235"/>
      <c r="H728" s="235"/>
      <c r="I728" s="235"/>
      <c r="J728" s="235"/>
      <c r="K728" s="235"/>
      <c r="L728" s="236"/>
      <c r="M728" s="235"/>
      <c r="N728" s="235"/>
      <c r="O728" s="235"/>
      <c r="P728" s="235"/>
      <c r="Q728" s="235"/>
      <c r="R728" s="235"/>
      <c r="S728" s="235"/>
      <c r="T728" s="235"/>
      <c r="U728" s="235"/>
      <c r="V728" s="236"/>
      <c r="W728" s="235"/>
      <c r="X728" s="235"/>
      <c r="Y728" s="235"/>
      <c r="Z728" s="235"/>
      <c r="AA728" s="235"/>
      <c r="AB728" s="235"/>
      <c r="AC728" s="235"/>
      <c r="AD728" s="235"/>
      <c r="AE728" s="235"/>
      <c r="AF728" s="235"/>
      <c r="AG728" s="235"/>
      <c r="AH728" s="235"/>
      <c r="AI728" s="235"/>
      <c r="AJ728" s="235"/>
      <c r="AK728" s="235"/>
      <c r="AL728" s="235"/>
      <c r="AM728" s="235"/>
      <c r="AN728" s="235"/>
      <c r="AO728" s="205"/>
      <c r="AP728" s="198"/>
      <c r="AQ728" s="233"/>
      <c r="AR728" s="244"/>
      <c r="AS728" s="198"/>
      <c r="AT728" s="198"/>
      <c r="AU728" s="198"/>
      <c r="AV728" s="198"/>
      <c r="AW728" s="198"/>
      <c r="AX728" s="198"/>
      <c r="AY728" s="198"/>
      <c r="AZ728" s="198"/>
      <c r="BA728" s="198"/>
      <c r="BB728" s="198"/>
      <c r="BC728" s="198"/>
      <c r="BD728" s="198"/>
      <c r="BE728" s="198"/>
      <c r="BF728" s="198"/>
      <c r="BG728" s="198"/>
      <c r="BH728" s="198"/>
      <c r="BI728" s="198"/>
      <c r="BJ728" s="198"/>
      <c r="BK728" s="198"/>
      <c r="BL728" s="198"/>
      <c r="BM728" s="198"/>
      <c r="BN728" s="198"/>
      <c r="BO728" s="198"/>
      <c r="BP728" s="198"/>
      <c r="BQ728" s="198"/>
      <c r="BR728" s="198"/>
      <c r="BS728" s="198"/>
      <c r="BT728" s="198"/>
      <c r="BU728" s="198"/>
    </row>
    <row r="729" spans="1:73" ht="15.75" customHeight="1" x14ac:dyDescent="0.25">
      <c r="A729" s="234"/>
      <c r="B729" s="235"/>
      <c r="C729" s="235"/>
      <c r="D729" s="235"/>
      <c r="E729" s="235"/>
      <c r="F729" s="235"/>
      <c r="G729" s="235"/>
      <c r="H729" s="235"/>
      <c r="I729" s="235"/>
      <c r="J729" s="235"/>
      <c r="K729" s="235"/>
      <c r="L729" s="236"/>
      <c r="M729" s="235"/>
      <c r="N729" s="235"/>
      <c r="O729" s="235"/>
      <c r="P729" s="235"/>
      <c r="Q729" s="235"/>
      <c r="R729" s="235"/>
      <c r="S729" s="235"/>
      <c r="T729" s="235"/>
      <c r="U729" s="235"/>
      <c r="V729" s="236"/>
      <c r="W729" s="235"/>
      <c r="X729" s="235"/>
      <c r="Y729" s="235"/>
      <c r="Z729" s="235"/>
      <c r="AA729" s="235"/>
      <c r="AB729" s="235"/>
      <c r="AC729" s="235"/>
      <c r="AD729" s="235"/>
      <c r="AE729" s="235"/>
      <c r="AF729" s="235"/>
      <c r="AG729" s="235"/>
      <c r="AH729" s="235"/>
      <c r="AI729" s="235"/>
      <c r="AJ729" s="235"/>
      <c r="AK729" s="235"/>
      <c r="AL729" s="235"/>
      <c r="AM729" s="235"/>
      <c r="AN729" s="235"/>
      <c r="AO729" s="205"/>
      <c r="AP729" s="198"/>
      <c r="AQ729" s="233"/>
      <c r="AR729" s="244"/>
      <c r="AS729" s="198"/>
      <c r="AT729" s="198"/>
      <c r="AU729" s="198"/>
      <c r="AV729" s="198"/>
      <c r="AW729" s="198"/>
      <c r="AX729" s="198"/>
      <c r="AY729" s="198"/>
      <c r="AZ729" s="198"/>
      <c r="BA729" s="198"/>
      <c r="BB729" s="198"/>
      <c r="BC729" s="198"/>
      <c r="BD729" s="198"/>
      <c r="BE729" s="198"/>
      <c r="BF729" s="198"/>
      <c r="BG729" s="198"/>
      <c r="BH729" s="198"/>
      <c r="BI729" s="198"/>
      <c r="BJ729" s="198"/>
      <c r="BK729" s="198"/>
      <c r="BL729" s="198"/>
      <c r="BM729" s="198"/>
      <c r="BN729" s="198"/>
      <c r="BO729" s="198"/>
      <c r="BP729" s="198"/>
      <c r="BQ729" s="198"/>
      <c r="BR729" s="198"/>
      <c r="BS729" s="198"/>
      <c r="BT729" s="198"/>
      <c r="BU729" s="198"/>
    </row>
    <row r="730" spans="1:73" ht="15.75" customHeight="1" x14ac:dyDescent="0.25">
      <c r="A730" s="234"/>
      <c r="B730" s="235"/>
      <c r="C730" s="235"/>
      <c r="D730" s="235"/>
      <c r="E730" s="235"/>
      <c r="F730" s="235"/>
      <c r="G730" s="235"/>
      <c r="H730" s="235"/>
      <c r="I730" s="235"/>
      <c r="J730" s="235"/>
      <c r="K730" s="235"/>
      <c r="L730" s="236"/>
      <c r="M730" s="235"/>
      <c r="N730" s="235"/>
      <c r="O730" s="235"/>
      <c r="P730" s="235"/>
      <c r="Q730" s="235"/>
      <c r="R730" s="235"/>
      <c r="S730" s="235"/>
      <c r="T730" s="235"/>
      <c r="U730" s="235"/>
      <c r="V730" s="236"/>
      <c r="W730" s="235"/>
      <c r="X730" s="235"/>
      <c r="Y730" s="235"/>
      <c r="Z730" s="235"/>
      <c r="AA730" s="235"/>
      <c r="AB730" s="235"/>
      <c r="AC730" s="235"/>
      <c r="AD730" s="235"/>
      <c r="AE730" s="235"/>
      <c r="AF730" s="235"/>
      <c r="AG730" s="235"/>
      <c r="AH730" s="235"/>
      <c r="AI730" s="235"/>
      <c r="AJ730" s="235"/>
      <c r="AK730" s="235"/>
      <c r="AL730" s="235"/>
      <c r="AM730" s="235"/>
      <c r="AN730" s="235"/>
      <c r="AO730" s="205"/>
      <c r="AP730" s="198"/>
      <c r="AQ730" s="233"/>
      <c r="AR730" s="244"/>
      <c r="AS730" s="198"/>
      <c r="AT730" s="198"/>
      <c r="AU730" s="198"/>
      <c r="AV730" s="198"/>
      <c r="AW730" s="198"/>
      <c r="AX730" s="198"/>
      <c r="AY730" s="198"/>
      <c r="AZ730" s="198"/>
      <c r="BA730" s="198"/>
      <c r="BB730" s="198"/>
      <c r="BC730" s="198"/>
      <c r="BD730" s="198"/>
      <c r="BE730" s="198"/>
      <c r="BF730" s="198"/>
      <c r="BG730" s="198"/>
      <c r="BH730" s="198"/>
      <c r="BI730" s="198"/>
      <c r="BJ730" s="198"/>
      <c r="BK730" s="198"/>
      <c r="BL730" s="198"/>
      <c r="BM730" s="198"/>
      <c r="BN730" s="198"/>
      <c r="BO730" s="198"/>
      <c r="BP730" s="198"/>
      <c r="BQ730" s="198"/>
      <c r="BR730" s="198"/>
      <c r="BS730" s="198"/>
      <c r="BT730" s="198"/>
      <c r="BU730" s="198"/>
    </row>
    <row r="731" spans="1:73" ht="15.75" customHeight="1" x14ac:dyDescent="0.25">
      <c r="A731" s="234"/>
      <c r="B731" s="235"/>
      <c r="C731" s="235"/>
      <c r="D731" s="235"/>
      <c r="E731" s="235"/>
      <c r="F731" s="235"/>
      <c r="G731" s="235"/>
      <c r="H731" s="235"/>
      <c r="I731" s="235"/>
      <c r="J731" s="235"/>
      <c r="K731" s="235"/>
      <c r="L731" s="236"/>
      <c r="M731" s="235"/>
      <c r="N731" s="235"/>
      <c r="O731" s="235"/>
      <c r="P731" s="235"/>
      <c r="Q731" s="235"/>
      <c r="R731" s="235"/>
      <c r="S731" s="235"/>
      <c r="T731" s="235"/>
      <c r="U731" s="235"/>
      <c r="V731" s="236"/>
      <c r="W731" s="235"/>
      <c r="X731" s="235"/>
      <c r="Y731" s="235"/>
      <c r="Z731" s="235"/>
      <c r="AA731" s="235"/>
      <c r="AB731" s="235"/>
      <c r="AC731" s="235"/>
      <c r="AD731" s="235"/>
      <c r="AE731" s="235"/>
      <c r="AF731" s="235"/>
      <c r="AG731" s="235"/>
      <c r="AH731" s="235"/>
      <c r="AI731" s="235"/>
      <c r="AJ731" s="235"/>
      <c r="AK731" s="235"/>
      <c r="AL731" s="235"/>
      <c r="AM731" s="235"/>
      <c r="AN731" s="235"/>
      <c r="AO731" s="205"/>
      <c r="AP731" s="198"/>
      <c r="AQ731" s="233"/>
      <c r="AR731" s="244"/>
      <c r="AS731" s="198"/>
      <c r="AT731" s="198"/>
      <c r="AU731" s="198"/>
      <c r="AV731" s="198"/>
      <c r="AW731" s="198"/>
      <c r="AX731" s="198"/>
      <c r="AY731" s="198"/>
      <c r="AZ731" s="198"/>
      <c r="BA731" s="198"/>
      <c r="BB731" s="198"/>
      <c r="BC731" s="198"/>
      <c r="BD731" s="198"/>
      <c r="BE731" s="198"/>
      <c r="BF731" s="198"/>
      <c r="BG731" s="198"/>
      <c r="BH731" s="198"/>
      <c r="BI731" s="198"/>
      <c r="BJ731" s="198"/>
      <c r="BK731" s="198"/>
      <c r="BL731" s="198"/>
      <c r="BM731" s="198"/>
      <c r="BN731" s="198"/>
      <c r="BO731" s="198"/>
      <c r="BP731" s="198"/>
      <c r="BQ731" s="198"/>
      <c r="BR731" s="198"/>
      <c r="BS731" s="198"/>
      <c r="BT731" s="198"/>
      <c r="BU731" s="198"/>
    </row>
    <row r="732" spans="1:73" ht="15.75" customHeight="1" x14ac:dyDescent="0.25">
      <c r="A732" s="234"/>
      <c r="B732" s="235"/>
      <c r="C732" s="235"/>
      <c r="D732" s="235"/>
      <c r="E732" s="235"/>
      <c r="F732" s="235"/>
      <c r="G732" s="235"/>
      <c r="H732" s="235"/>
      <c r="I732" s="235"/>
      <c r="J732" s="235"/>
      <c r="K732" s="235"/>
      <c r="L732" s="236"/>
      <c r="M732" s="235"/>
      <c r="N732" s="235"/>
      <c r="O732" s="235"/>
      <c r="P732" s="235"/>
      <c r="Q732" s="235"/>
      <c r="R732" s="235"/>
      <c r="S732" s="235"/>
      <c r="T732" s="235"/>
      <c r="U732" s="235"/>
      <c r="V732" s="236"/>
      <c r="W732" s="235"/>
      <c r="X732" s="235"/>
      <c r="Y732" s="235"/>
      <c r="Z732" s="235"/>
      <c r="AA732" s="235"/>
      <c r="AB732" s="235"/>
      <c r="AC732" s="235"/>
      <c r="AD732" s="235"/>
      <c r="AE732" s="235"/>
      <c r="AF732" s="235"/>
      <c r="AG732" s="235"/>
      <c r="AH732" s="235"/>
      <c r="AI732" s="235"/>
      <c r="AJ732" s="235"/>
      <c r="AK732" s="235"/>
      <c r="AL732" s="235"/>
      <c r="AM732" s="235"/>
      <c r="AN732" s="235"/>
      <c r="AO732" s="205"/>
      <c r="AP732" s="198"/>
      <c r="AQ732" s="233"/>
      <c r="AR732" s="244"/>
      <c r="AS732" s="198"/>
      <c r="AT732" s="198"/>
      <c r="AU732" s="198"/>
      <c r="AV732" s="198"/>
      <c r="AW732" s="198"/>
      <c r="AX732" s="198"/>
      <c r="AY732" s="198"/>
      <c r="AZ732" s="198"/>
      <c r="BA732" s="198"/>
      <c r="BB732" s="198"/>
      <c r="BC732" s="198"/>
      <c r="BD732" s="198"/>
      <c r="BE732" s="198"/>
      <c r="BF732" s="198"/>
      <c r="BG732" s="198"/>
      <c r="BH732" s="198"/>
      <c r="BI732" s="198"/>
      <c r="BJ732" s="198"/>
      <c r="BK732" s="198"/>
      <c r="BL732" s="198"/>
      <c r="BM732" s="198"/>
      <c r="BN732" s="198"/>
      <c r="BO732" s="198"/>
      <c r="BP732" s="198"/>
      <c r="BQ732" s="198"/>
      <c r="BR732" s="198"/>
      <c r="BS732" s="198"/>
      <c r="BT732" s="198"/>
      <c r="BU732" s="198"/>
    </row>
    <row r="733" spans="1:73" ht="15.75" customHeight="1" x14ac:dyDescent="0.25">
      <c r="A733" s="234"/>
      <c r="B733" s="235"/>
      <c r="C733" s="235"/>
      <c r="D733" s="235"/>
      <c r="E733" s="235"/>
      <c r="F733" s="235"/>
      <c r="G733" s="235"/>
      <c r="H733" s="235"/>
      <c r="I733" s="235"/>
      <c r="J733" s="235"/>
      <c r="K733" s="235"/>
      <c r="L733" s="236"/>
      <c r="M733" s="235"/>
      <c r="N733" s="235"/>
      <c r="O733" s="235"/>
      <c r="P733" s="235"/>
      <c r="Q733" s="235"/>
      <c r="R733" s="235"/>
      <c r="S733" s="235"/>
      <c r="T733" s="235"/>
      <c r="U733" s="235"/>
      <c r="V733" s="236"/>
      <c r="W733" s="235"/>
      <c r="X733" s="235"/>
      <c r="Y733" s="235"/>
      <c r="Z733" s="235"/>
      <c r="AA733" s="235"/>
      <c r="AB733" s="235"/>
      <c r="AC733" s="235"/>
      <c r="AD733" s="235"/>
      <c r="AE733" s="235"/>
      <c r="AF733" s="235"/>
      <c r="AG733" s="235"/>
      <c r="AH733" s="235"/>
      <c r="AI733" s="235"/>
      <c r="AJ733" s="235"/>
      <c r="AK733" s="235"/>
      <c r="AL733" s="235"/>
      <c r="AM733" s="235"/>
      <c r="AN733" s="235"/>
      <c r="AO733" s="205"/>
      <c r="AP733" s="198"/>
      <c r="AQ733" s="233"/>
      <c r="AR733" s="244"/>
      <c r="AS733" s="198"/>
      <c r="AT733" s="198"/>
      <c r="AU733" s="198"/>
      <c r="AV733" s="198"/>
      <c r="AW733" s="198"/>
      <c r="AX733" s="198"/>
      <c r="AY733" s="198"/>
      <c r="AZ733" s="198"/>
      <c r="BA733" s="198"/>
      <c r="BB733" s="198"/>
      <c r="BC733" s="198"/>
      <c r="BD733" s="198"/>
      <c r="BE733" s="198"/>
      <c r="BF733" s="198"/>
      <c r="BG733" s="198"/>
      <c r="BH733" s="198"/>
      <c r="BI733" s="198"/>
      <c r="BJ733" s="198"/>
      <c r="BK733" s="198"/>
      <c r="BL733" s="198"/>
      <c r="BM733" s="198"/>
      <c r="BN733" s="198"/>
      <c r="BO733" s="198"/>
      <c r="BP733" s="198"/>
      <c r="BQ733" s="198"/>
      <c r="BR733" s="198"/>
      <c r="BS733" s="198"/>
      <c r="BT733" s="198"/>
      <c r="BU733" s="198"/>
    </row>
    <row r="734" spans="1:73" ht="15.75" customHeight="1" x14ac:dyDescent="0.25">
      <c r="A734" s="234"/>
      <c r="B734" s="235"/>
      <c r="C734" s="235"/>
      <c r="D734" s="235"/>
      <c r="E734" s="235"/>
      <c r="F734" s="235"/>
      <c r="G734" s="235"/>
      <c r="H734" s="235"/>
      <c r="I734" s="235"/>
      <c r="J734" s="235"/>
      <c r="K734" s="235"/>
      <c r="L734" s="236"/>
      <c r="M734" s="235"/>
      <c r="N734" s="235"/>
      <c r="O734" s="235"/>
      <c r="P734" s="235"/>
      <c r="Q734" s="235"/>
      <c r="R734" s="235"/>
      <c r="S734" s="235"/>
      <c r="T734" s="235"/>
      <c r="U734" s="235"/>
      <c r="V734" s="236"/>
      <c r="W734" s="235"/>
      <c r="X734" s="235"/>
      <c r="Y734" s="235"/>
      <c r="Z734" s="235"/>
      <c r="AA734" s="235"/>
      <c r="AB734" s="235"/>
      <c r="AC734" s="235"/>
      <c r="AD734" s="235"/>
      <c r="AE734" s="235"/>
      <c r="AF734" s="235"/>
      <c r="AG734" s="235"/>
      <c r="AH734" s="235"/>
      <c r="AI734" s="235"/>
      <c r="AJ734" s="235"/>
      <c r="AK734" s="235"/>
      <c r="AL734" s="235"/>
      <c r="AM734" s="235"/>
      <c r="AN734" s="235"/>
      <c r="AO734" s="205"/>
      <c r="AP734" s="198"/>
      <c r="AQ734" s="233"/>
      <c r="AR734" s="244"/>
      <c r="AS734" s="198"/>
      <c r="AT734" s="198"/>
      <c r="AU734" s="198"/>
      <c r="AV734" s="198"/>
      <c r="AW734" s="198"/>
      <c r="AX734" s="198"/>
      <c r="AY734" s="198"/>
      <c r="AZ734" s="198"/>
      <c r="BA734" s="198"/>
      <c r="BB734" s="198"/>
      <c r="BC734" s="198"/>
      <c r="BD734" s="198"/>
      <c r="BE734" s="198"/>
      <c r="BF734" s="198"/>
      <c r="BG734" s="198"/>
      <c r="BH734" s="198"/>
      <c r="BI734" s="198"/>
      <c r="BJ734" s="198"/>
      <c r="BK734" s="198"/>
      <c r="BL734" s="198"/>
      <c r="BM734" s="198"/>
      <c r="BN734" s="198"/>
      <c r="BO734" s="198"/>
      <c r="BP734" s="198"/>
      <c r="BQ734" s="198"/>
      <c r="BR734" s="198"/>
      <c r="BS734" s="198"/>
      <c r="BT734" s="198"/>
      <c r="BU734" s="198"/>
    </row>
    <row r="735" spans="1:73" ht="15.75" customHeight="1" x14ac:dyDescent="0.25">
      <c r="A735" s="234"/>
      <c r="B735" s="235"/>
      <c r="C735" s="235"/>
      <c r="D735" s="235"/>
      <c r="E735" s="235"/>
      <c r="F735" s="235"/>
      <c r="G735" s="235"/>
      <c r="H735" s="235"/>
      <c r="I735" s="235"/>
      <c r="J735" s="235"/>
      <c r="K735" s="235"/>
      <c r="L735" s="236"/>
      <c r="M735" s="235"/>
      <c r="N735" s="235"/>
      <c r="O735" s="235"/>
      <c r="P735" s="235"/>
      <c r="Q735" s="235"/>
      <c r="R735" s="235"/>
      <c r="S735" s="235"/>
      <c r="T735" s="235"/>
      <c r="U735" s="235"/>
      <c r="V735" s="236"/>
      <c r="W735" s="235"/>
      <c r="X735" s="235"/>
      <c r="Y735" s="235"/>
      <c r="Z735" s="235"/>
      <c r="AA735" s="235"/>
      <c r="AB735" s="235"/>
      <c r="AC735" s="235"/>
      <c r="AD735" s="235"/>
      <c r="AE735" s="235"/>
      <c r="AF735" s="235"/>
      <c r="AG735" s="235"/>
      <c r="AH735" s="235"/>
      <c r="AI735" s="235"/>
      <c r="AJ735" s="235"/>
      <c r="AK735" s="235"/>
      <c r="AL735" s="235"/>
      <c r="AM735" s="235"/>
      <c r="AN735" s="235"/>
      <c r="AO735" s="205"/>
      <c r="AP735" s="198"/>
      <c r="AQ735" s="233"/>
      <c r="AR735" s="244"/>
      <c r="AS735" s="198"/>
      <c r="AT735" s="198"/>
      <c r="AU735" s="198"/>
      <c r="AV735" s="198"/>
      <c r="AW735" s="198"/>
      <c r="AX735" s="198"/>
      <c r="AY735" s="198"/>
      <c r="AZ735" s="198"/>
      <c r="BA735" s="198"/>
      <c r="BB735" s="198"/>
      <c r="BC735" s="198"/>
      <c r="BD735" s="198"/>
      <c r="BE735" s="198"/>
      <c r="BF735" s="198"/>
      <c r="BG735" s="198"/>
      <c r="BH735" s="198"/>
      <c r="BI735" s="198"/>
      <c r="BJ735" s="198"/>
      <c r="BK735" s="198"/>
      <c r="BL735" s="198"/>
      <c r="BM735" s="198"/>
      <c r="BN735" s="198"/>
      <c r="BO735" s="198"/>
      <c r="BP735" s="198"/>
      <c r="BQ735" s="198"/>
      <c r="BR735" s="198"/>
      <c r="BS735" s="198"/>
      <c r="BT735" s="198"/>
      <c r="BU735" s="198"/>
    </row>
    <row r="736" spans="1:73" ht="15.75" customHeight="1" x14ac:dyDescent="0.25">
      <c r="A736" s="234"/>
      <c r="B736" s="235"/>
      <c r="C736" s="235"/>
      <c r="D736" s="235"/>
      <c r="E736" s="235"/>
      <c r="F736" s="235"/>
      <c r="G736" s="235"/>
      <c r="H736" s="235"/>
      <c r="I736" s="235"/>
      <c r="J736" s="235"/>
      <c r="K736" s="235"/>
      <c r="L736" s="236"/>
      <c r="M736" s="235"/>
      <c r="N736" s="235"/>
      <c r="O736" s="235"/>
      <c r="P736" s="235"/>
      <c r="Q736" s="235"/>
      <c r="R736" s="235"/>
      <c r="S736" s="235"/>
      <c r="T736" s="235"/>
      <c r="U736" s="235"/>
      <c r="V736" s="236"/>
      <c r="W736" s="235"/>
      <c r="X736" s="235"/>
      <c r="Y736" s="235"/>
      <c r="Z736" s="235"/>
      <c r="AA736" s="235"/>
      <c r="AB736" s="235"/>
      <c r="AC736" s="235"/>
      <c r="AD736" s="235"/>
      <c r="AE736" s="235"/>
      <c r="AF736" s="235"/>
      <c r="AG736" s="235"/>
      <c r="AH736" s="235"/>
      <c r="AI736" s="235"/>
      <c r="AJ736" s="235"/>
      <c r="AK736" s="235"/>
      <c r="AL736" s="235"/>
      <c r="AM736" s="235"/>
      <c r="AN736" s="235"/>
      <c r="AO736" s="205"/>
      <c r="AP736" s="198"/>
      <c r="AQ736" s="233"/>
      <c r="AR736" s="244"/>
      <c r="AS736" s="198"/>
      <c r="AT736" s="198"/>
      <c r="AU736" s="198"/>
      <c r="AV736" s="198"/>
      <c r="AW736" s="198"/>
      <c r="AX736" s="198"/>
      <c r="AY736" s="198"/>
      <c r="AZ736" s="198"/>
      <c r="BA736" s="198"/>
      <c r="BB736" s="198"/>
      <c r="BC736" s="198"/>
      <c r="BD736" s="198"/>
      <c r="BE736" s="198"/>
      <c r="BF736" s="198"/>
      <c r="BG736" s="198"/>
      <c r="BH736" s="198"/>
      <c r="BI736" s="198"/>
      <c r="BJ736" s="198"/>
      <c r="BK736" s="198"/>
      <c r="BL736" s="198"/>
      <c r="BM736" s="198"/>
      <c r="BN736" s="198"/>
      <c r="BO736" s="198"/>
      <c r="BP736" s="198"/>
      <c r="BQ736" s="198"/>
      <c r="BR736" s="198"/>
      <c r="BS736" s="198"/>
      <c r="BT736" s="198"/>
      <c r="BU736" s="198"/>
    </row>
    <row r="737" spans="1:73" ht="15.75" customHeight="1" x14ac:dyDescent="0.25">
      <c r="A737" s="234"/>
      <c r="B737" s="235"/>
      <c r="C737" s="235"/>
      <c r="D737" s="235"/>
      <c r="E737" s="235"/>
      <c r="F737" s="235"/>
      <c r="G737" s="235"/>
      <c r="H737" s="235"/>
      <c r="I737" s="235"/>
      <c r="J737" s="235"/>
      <c r="K737" s="235"/>
      <c r="L737" s="236"/>
      <c r="M737" s="235"/>
      <c r="N737" s="235"/>
      <c r="O737" s="235"/>
      <c r="P737" s="235"/>
      <c r="Q737" s="235"/>
      <c r="R737" s="235"/>
      <c r="S737" s="235"/>
      <c r="T737" s="235"/>
      <c r="U737" s="235"/>
      <c r="V737" s="236"/>
      <c r="W737" s="235"/>
      <c r="X737" s="235"/>
      <c r="Y737" s="235"/>
      <c r="Z737" s="235"/>
      <c r="AA737" s="235"/>
      <c r="AB737" s="235"/>
      <c r="AC737" s="235"/>
      <c r="AD737" s="235"/>
      <c r="AE737" s="235"/>
      <c r="AF737" s="235"/>
      <c r="AG737" s="235"/>
      <c r="AH737" s="235"/>
      <c r="AI737" s="235"/>
      <c r="AJ737" s="235"/>
      <c r="AK737" s="235"/>
      <c r="AL737" s="235"/>
      <c r="AM737" s="235"/>
      <c r="AN737" s="235"/>
      <c r="AO737" s="205"/>
      <c r="AP737" s="198"/>
      <c r="AQ737" s="233"/>
      <c r="AR737" s="244"/>
      <c r="AS737" s="198"/>
      <c r="AT737" s="198"/>
      <c r="AU737" s="198"/>
      <c r="AV737" s="198"/>
      <c r="AW737" s="198"/>
      <c r="AX737" s="198"/>
      <c r="AY737" s="198"/>
      <c r="AZ737" s="198"/>
      <c r="BA737" s="198"/>
      <c r="BB737" s="198"/>
      <c r="BC737" s="198"/>
      <c r="BD737" s="198"/>
      <c r="BE737" s="198"/>
      <c r="BF737" s="198"/>
      <c r="BG737" s="198"/>
      <c r="BH737" s="198"/>
      <c r="BI737" s="198"/>
      <c r="BJ737" s="198"/>
      <c r="BK737" s="198"/>
      <c r="BL737" s="198"/>
      <c r="BM737" s="198"/>
      <c r="BN737" s="198"/>
      <c r="BO737" s="198"/>
      <c r="BP737" s="198"/>
      <c r="BQ737" s="198"/>
      <c r="BR737" s="198"/>
      <c r="BS737" s="198"/>
      <c r="BT737" s="198"/>
      <c r="BU737" s="198"/>
    </row>
    <row r="738" spans="1:73" ht="15.75" customHeight="1" x14ac:dyDescent="0.25">
      <c r="A738" s="234"/>
      <c r="B738" s="235"/>
      <c r="C738" s="235"/>
      <c r="D738" s="235"/>
      <c r="E738" s="235"/>
      <c r="F738" s="235"/>
      <c r="G738" s="235"/>
      <c r="H738" s="235"/>
      <c r="I738" s="235"/>
      <c r="J738" s="235"/>
      <c r="K738" s="235"/>
      <c r="L738" s="236"/>
      <c r="M738" s="235"/>
      <c r="N738" s="235"/>
      <c r="O738" s="235"/>
      <c r="P738" s="235"/>
      <c r="Q738" s="235"/>
      <c r="R738" s="235"/>
      <c r="S738" s="235"/>
      <c r="T738" s="235"/>
      <c r="U738" s="235"/>
      <c r="V738" s="236"/>
      <c r="W738" s="235"/>
      <c r="X738" s="235"/>
      <c r="Y738" s="235"/>
      <c r="Z738" s="235"/>
      <c r="AA738" s="235"/>
      <c r="AB738" s="235"/>
      <c r="AC738" s="235"/>
      <c r="AD738" s="235"/>
      <c r="AE738" s="235"/>
      <c r="AF738" s="235"/>
      <c r="AG738" s="235"/>
      <c r="AH738" s="235"/>
      <c r="AI738" s="235"/>
      <c r="AJ738" s="235"/>
      <c r="AK738" s="235"/>
      <c r="AL738" s="235"/>
      <c r="AM738" s="235"/>
      <c r="AN738" s="235"/>
      <c r="AO738" s="205"/>
      <c r="AP738" s="198"/>
      <c r="AQ738" s="233"/>
      <c r="AR738" s="244"/>
      <c r="AS738" s="198"/>
      <c r="AT738" s="198"/>
      <c r="AU738" s="198"/>
      <c r="AV738" s="198"/>
      <c r="AW738" s="198"/>
      <c r="AX738" s="198"/>
      <c r="AY738" s="198"/>
      <c r="AZ738" s="198"/>
      <c r="BA738" s="198"/>
      <c r="BB738" s="198"/>
      <c r="BC738" s="198"/>
      <c r="BD738" s="198"/>
      <c r="BE738" s="198"/>
      <c r="BF738" s="198"/>
      <c r="BG738" s="198"/>
      <c r="BH738" s="198"/>
      <c r="BI738" s="198"/>
      <c r="BJ738" s="198"/>
      <c r="BK738" s="198"/>
      <c r="BL738" s="198"/>
      <c r="BM738" s="198"/>
      <c r="BN738" s="198"/>
      <c r="BO738" s="198"/>
      <c r="BP738" s="198"/>
      <c r="BQ738" s="198"/>
      <c r="BR738" s="198"/>
      <c r="BS738" s="198"/>
      <c r="BT738" s="198"/>
      <c r="BU738" s="198"/>
    </row>
    <row r="739" spans="1:73" ht="15.75" customHeight="1" x14ac:dyDescent="0.25">
      <c r="A739" s="234"/>
      <c r="B739" s="235"/>
      <c r="C739" s="235"/>
      <c r="D739" s="235"/>
      <c r="E739" s="235"/>
      <c r="F739" s="235"/>
      <c r="G739" s="235"/>
      <c r="H739" s="235"/>
      <c r="I739" s="235"/>
      <c r="J739" s="235"/>
      <c r="K739" s="235"/>
      <c r="L739" s="236"/>
      <c r="M739" s="235"/>
      <c r="N739" s="235"/>
      <c r="O739" s="235"/>
      <c r="P739" s="235"/>
      <c r="Q739" s="235"/>
      <c r="R739" s="235"/>
      <c r="S739" s="235"/>
      <c r="T739" s="235"/>
      <c r="U739" s="235"/>
      <c r="V739" s="236"/>
      <c r="W739" s="235"/>
      <c r="X739" s="235"/>
      <c r="Y739" s="235"/>
      <c r="Z739" s="235"/>
      <c r="AA739" s="235"/>
      <c r="AB739" s="235"/>
      <c r="AC739" s="235"/>
      <c r="AD739" s="235"/>
      <c r="AE739" s="235"/>
      <c r="AF739" s="235"/>
      <c r="AG739" s="235"/>
      <c r="AH739" s="235"/>
      <c r="AI739" s="235"/>
      <c r="AJ739" s="235"/>
      <c r="AK739" s="235"/>
      <c r="AL739" s="235"/>
      <c r="AM739" s="235"/>
      <c r="AN739" s="235"/>
      <c r="AO739" s="205"/>
      <c r="AP739" s="198"/>
      <c r="AQ739" s="233"/>
      <c r="AR739" s="244"/>
      <c r="AS739" s="198"/>
      <c r="AT739" s="198"/>
      <c r="AU739" s="198"/>
      <c r="AV739" s="198"/>
      <c r="AW739" s="198"/>
      <c r="AX739" s="198"/>
      <c r="AY739" s="198"/>
      <c r="AZ739" s="198"/>
      <c r="BA739" s="198"/>
      <c r="BB739" s="198"/>
      <c r="BC739" s="198"/>
      <c r="BD739" s="198"/>
      <c r="BE739" s="198"/>
      <c r="BF739" s="198"/>
      <c r="BG739" s="198"/>
      <c r="BH739" s="198"/>
      <c r="BI739" s="198"/>
      <c r="BJ739" s="198"/>
      <c r="BK739" s="198"/>
      <c r="BL739" s="198"/>
      <c r="BM739" s="198"/>
      <c r="BN739" s="198"/>
      <c r="BO739" s="198"/>
      <c r="BP739" s="198"/>
      <c r="BQ739" s="198"/>
      <c r="BR739" s="198"/>
      <c r="BS739" s="198"/>
      <c r="BT739" s="198"/>
      <c r="BU739" s="198"/>
    </row>
    <row r="740" spans="1:73" ht="15.75" customHeight="1" x14ac:dyDescent="0.25">
      <c r="A740" s="234"/>
      <c r="B740" s="235"/>
      <c r="C740" s="235"/>
      <c r="D740" s="235"/>
      <c r="E740" s="235"/>
      <c r="F740" s="235"/>
      <c r="G740" s="235"/>
      <c r="H740" s="235"/>
      <c r="I740" s="235"/>
      <c r="J740" s="235"/>
      <c r="K740" s="235"/>
      <c r="L740" s="236"/>
      <c r="M740" s="235"/>
      <c r="N740" s="235"/>
      <c r="O740" s="235"/>
      <c r="P740" s="235"/>
      <c r="Q740" s="235"/>
      <c r="R740" s="235"/>
      <c r="S740" s="235"/>
      <c r="T740" s="235"/>
      <c r="U740" s="235"/>
      <c r="V740" s="236"/>
      <c r="W740" s="235"/>
      <c r="X740" s="235"/>
      <c r="Y740" s="235"/>
      <c r="Z740" s="235"/>
      <c r="AA740" s="235"/>
      <c r="AB740" s="235"/>
      <c r="AC740" s="235"/>
      <c r="AD740" s="235"/>
      <c r="AE740" s="235"/>
      <c r="AF740" s="235"/>
      <c r="AG740" s="235"/>
      <c r="AH740" s="235"/>
      <c r="AI740" s="235"/>
      <c r="AJ740" s="235"/>
      <c r="AK740" s="235"/>
      <c r="AL740" s="235"/>
      <c r="AM740" s="235"/>
      <c r="AN740" s="235"/>
      <c r="AO740" s="205"/>
      <c r="AP740" s="198"/>
      <c r="AQ740" s="233"/>
      <c r="AR740" s="244"/>
      <c r="AS740" s="198"/>
      <c r="AT740" s="198"/>
      <c r="AU740" s="198"/>
      <c r="AV740" s="198"/>
      <c r="AW740" s="198"/>
      <c r="AX740" s="198"/>
      <c r="AY740" s="198"/>
      <c r="AZ740" s="198"/>
      <c r="BA740" s="198"/>
      <c r="BB740" s="198"/>
      <c r="BC740" s="198"/>
      <c r="BD740" s="198"/>
      <c r="BE740" s="198"/>
      <c r="BF740" s="198"/>
      <c r="BG740" s="198"/>
      <c r="BH740" s="198"/>
      <c r="BI740" s="198"/>
      <c r="BJ740" s="198"/>
      <c r="BK740" s="198"/>
      <c r="BL740" s="198"/>
      <c r="BM740" s="198"/>
      <c r="BN740" s="198"/>
      <c r="BO740" s="198"/>
      <c r="BP740" s="198"/>
      <c r="BQ740" s="198"/>
      <c r="BR740" s="198"/>
      <c r="BS740" s="198"/>
      <c r="BT740" s="198"/>
      <c r="BU740" s="198"/>
    </row>
    <row r="741" spans="1:73" ht="15.75" customHeight="1" x14ac:dyDescent="0.25">
      <c r="A741" s="234"/>
      <c r="B741" s="235"/>
      <c r="C741" s="235"/>
      <c r="D741" s="235"/>
      <c r="E741" s="235"/>
      <c r="F741" s="235"/>
      <c r="G741" s="235"/>
      <c r="H741" s="235"/>
      <c r="I741" s="235"/>
      <c r="J741" s="235"/>
      <c r="K741" s="235"/>
      <c r="L741" s="236"/>
      <c r="M741" s="235"/>
      <c r="N741" s="235"/>
      <c r="O741" s="235"/>
      <c r="P741" s="235"/>
      <c r="Q741" s="235"/>
      <c r="R741" s="235"/>
      <c r="S741" s="235"/>
      <c r="T741" s="235"/>
      <c r="U741" s="235"/>
      <c r="V741" s="236"/>
      <c r="W741" s="235"/>
      <c r="X741" s="235"/>
      <c r="Y741" s="235"/>
      <c r="Z741" s="235"/>
      <c r="AA741" s="235"/>
      <c r="AB741" s="235"/>
      <c r="AC741" s="235"/>
      <c r="AD741" s="235"/>
      <c r="AE741" s="235"/>
      <c r="AF741" s="235"/>
      <c r="AG741" s="235"/>
      <c r="AH741" s="235"/>
      <c r="AI741" s="235"/>
      <c r="AJ741" s="235"/>
      <c r="AK741" s="235"/>
      <c r="AL741" s="235"/>
      <c r="AM741" s="235"/>
      <c r="AN741" s="235"/>
      <c r="AO741" s="205"/>
      <c r="AP741" s="198"/>
      <c r="AQ741" s="233"/>
      <c r="AR741" s="244"/>
      <c r="AS741" s="198"/>
      <c r="AT741" s="198"/>
      <c r="AU741" s="198"/>
      <c r="AV741" s="198"/>
      <c r="AW741" s="198"/>
      <c r="AX741" s="198"/>
      <c r="AY741" s="198"/>
      <c r="AZ741" s="198"/>
      <c r="BA741" s="198"/>
      <c r="BB741" s="198"/>
      <c r="BC741" s="198"/>
      <c r="BD741" s="198"/>
      <c r="BE741" s="198"/>
      <c r="BF741" s="198"/>
      <c r="BG741" s="198"/>
      <c r="BH741" s="198"/>
      <c r="BI741" s="198"/>
      <c r="BJ741" s="198"/>
      <c r="BK741" s="198"/>
      <c r="BL741" s="198"/>
      <c r="BM741" s="198"/>
      <c r="BN741" s="198"/>
      <c r="BO741" s="198"/>
      <c r="BP741" s="198"/>
      <c r="BQ741" s="198"/>
      <c r="BR741" s="198"/>
      <c r="BS741" s="198"/>
      <c r="BT741" s="198"/>
      <c r="BU741" s="198"/>
    </row>
    <row r="742" spans="1:73" ht="15.75" customHeight="1" x14ac:dyDescent="0.25">
      <c r="A742" s="234"/>
      <c r="B742" s="235"/>
      <c r="C742" s="235"/>
      <c r="D742" s="235"/>
      <c r="E742" s="235"/>
      <c r="F742" s="235"/>
      <c r="G742" s="235"/>
      <c r="H742" s="235"/>
      <c r="I742" s="235"/>
      <c r="J742" s="235"/>
      <c r="K742" s="235"/>
      <c r="L742" s="236"/>
      <c r="M742" s="235"/>
      <c r="N742" s="235"/>
      <c r="O742" s="235"/>
      <c r="P742" s="235"/>
      <c r="Q742" s="235"/>
      <c r="R742" s="235"/>
      <c r="S742" s="235"/>
      <c r="T742" s="235"/>
      <c r="U742" s="235"/>
      <c r="V742" s="236"/>
      <c r="W742" s="235"/>
      <c r="X742" s="235"/>
      <c r="Y742" s="235"/>
      <c r="Z742" s="235"/>
      <c r="AA742" s="235"/>
      <c r="AB742" s="235"/>
      <c r="AC742" s="235"/>
      <c r="AD742" s="235"/>
      <c r="AE742" s="235"/>
      <c r="AF742" s="235"/>
      <c r="AG742" s="235"/>
      <c r="AH742" s="235"/>
      <c r="AI742" s="235"/>
      <c r="AJ742" s="235"/>
      <c r="AK742" s="235"/>
      <c r="AL742" s="235"/>
      <c r="AM742" s="235"/>
      <c r="AN742" s="235"/>
      <c r="AO742" s="205"/>
      <c r="AP742" s="198"/>
      <c r="AQ742" s="233"/>
      <c r="AR742" s="244"/>
      <c r="AS742" s="198"/>
      <c r="AT742" s="198"/>
      <c r="AU742" s="198"/>
      <c r="AV742" s="198"/>
      <c r="AW742" s="198"/>
      <c r="AX742" s="198"/>
      <c r="AY742" s="198"/>
      <c r="AZ742" s="198"/>
      <c r="BA742" s="198"/>
      <c r="BB742" s="198"/>
      <c r="BC742" s="198"/>
      <c r="BD742" s="198"/>
      <c r="BE742" s="198"/>
      <c r="BF742" s="198"/>
      <c r="BG742" s="198"/>
      <c r="BH742" s="198"/>
      <c r="BI742" s="198"/>
      <c r="BJ742" s="198"/>
      <c r="BK742" s="198"/>
      <c r="BL742" s="198"/>
      <c r="BM742" s="198"/>
      <c r="BN742" s="198"/>
      <c r="BO742" s="198"/>
      <c r="BP742" s="198"/>
      <c r="BQ742" s="198"/>
      <c r="BR742" s="198"/>
      <c r="BS742" s="198"/>
      <c r="BT742" s="198"/>
      <c r="BU742" s="198"/>
    </row>
    <row r="743" spans="1:73" ht="15.75" customHeight="1" x14ac:dyDescent="0.25">
      <c r="A743" s="234"/>
      <c r="B743" s="235"/>
      <c r="C743" s="235"/>
      <c r="D743" s="235"/>
      <c r="E743" s="235"/>
      <c r="F743" s="235"/>
      <c r="G743" s="235"/>
      <c r="H743" s="235"/>
      <c r="I743" s="235"/>
      <c r="J743" s="235"/>
      <c r="K743" s="235"/>
      <c r="L743" s="236"/>
      <c r="M743" s="235"/>
      <c r="N743" s="235"/>
      <c r="O743" s="235"/>
      <c r="P743" s="235"/>
      <c r="Q743" s="235"/>
      <c r="R743" s="235"/>
      <c r="S743" s="235"/>
      <c r="T743" s="235"/>
      <c r="U743" s="235"/>
      <c r="V743" s="236"/>
      <c r="W743" s="235"/>
      <c r="X743" s="235"/>
      <c r="Y743" s="235"/>
      <c r="Z743" s="235"/>
      <c r="AA743" s="235"/>
      <c r="AB743" s="235"/>
      <c r="AC743" s="235"/>
      <c r="AD743" s="235"/>
      <c r="AE743" s="235"/>
      <c r="AF743" s="235"/>
      <c r="AG743" s="235"/>
      <c r="AH743" s="235"/>
      <c r="AI743" s="235"/>
      <c r="AJ743" s="235"/>
      <c r="AK743" s="235"/>
      <c r="AL743" s="235"/>
      <c r="AM743" s="235"/>
      <c r="AN743" s="235"/>
      <c r="AO743" s="205"/>
      <c r="AP743" s="198"/>
      <c r="AQ743" s="233"/>
      <c r="AR743" s="244"/>
      <c r="AS743" s="198"/>
      <c r="AT743" s="198"/>
      <c r="AU743" s="198"/>
      <c r="AV743" s="198"/>
      <c r="AW743" s="198"/>
      <c r="AX743" s="198"/>
      <c r="AY743" s="198"/>
      <c r="AZ743" s="198"/>
      <c r="BA743" s="198"/>
      <c r="BB743" s="198"/>
      <c r="BC743" s="198"/>
      <c r="BD743" s="198"/>
      <c r="BE743" s="198"/>
      <c r="BF743" s="198"/>
      <c r="BG743" s="198"/>
      <c r="BH743" s="198"/>
      <c r="BI743" s="198"/>
      <c r="BJ743" s="198"/>
      <c r="BK743" s="198"/>
      <c r="BL743" s="198"/>
      <c r="BM743" s="198"/>
      <c r="BN743" s="198"/>
      <c r="BO743" s="198"/>
      <c r="BP743" s="198"/>
      <c r="BQ743" s="198"/>
      <c r="BR743" s="198"/>
      <c r="BS743" s="198"/>
      <c r="BT743" s="198"/>
      <c r="BU743" s="198"/>
    </row>
    <row r="744" spans="1:73" ht="15.75" customHeight="1" x14ac:dyDescent="0.25">
      <c r="A744" s="234"/>
      <c r="B744" s="235"/>
      <c r="C744" s="235"/>
      <c r="D744" s="235"/>
      <c r="E744" s="235"/>
      <c r="F744" s="235"/>
      <c r="G744" s="235"/>
      <c r="H744" s="235"/>
      <c r="I744" s="235"/>
      <c r="J744" s="235"/>
      <c r="K744" s="235"/>
      <c r="L744" s="236"/>
      <c r="M744" s="235"/>
      <c r="N744" s="235"/>
      <c r="O744" s="235"/>
      <c r="P744" s="235"/>
      <c r="Q744" s="235"/>
      <c r="R744" s="235"/>
      <c r="S744" s="235"/>
      <c r="T744" s="235"/>
      <c r="U744" s="235"/>
      <c r="V744" s="236"/>
      <c r="W744" s="235"/>
      <c r="X744" s="235"/>
      <c r="Y744" s="235"/>
      <c r="Z744" s="235"/>
      <c r="AA744" s="235"/>
      <c r="AB744" s="235"/>
      <c r="AC744" s="235"/>
      <c r="AD744" s="235"/>
      <c r="AE744" s="235"/>
      <c r="AF744" s="235"/>
      <c r="AG744" s="235"/>
      <c r="AH744" s="235"/>
      <c r="AI744" s="235"/>
      <c r="AJ744" s="235"/>
      <c r="AK744" s="235"/>
      <c r="AL744" s="235"/>
      <c r="AM744" s="235"/>
      <c r="AN744" s="235"/>
      <c r="AO744" s="205"/>
      <c r="AP744" s="198"/>
      <c r="AQ744" s="233"/>
      <c r="AR744" s="244"/>
      <c r="AS744" s="198"/>
      <c r="AT744" s="198"/>
      <c r="AU744" s="198"/>
      <c r="AV744" s="198"/>
      <c r="AW744" s="198"/>
      <c r="AX744" s="198"/>
      <c r="AY744" s="198"/>
      <c r="AZ744" s="198"/>
      <c r="BA744" s="198"/>
      <c r="BB744" s="198"/>
      <c r="BC744" s="198"/>
      <c r="BD744" s="198"/>
      <c r="BE744" s="198"/>
      <c r="BF744" s="198"/>
      <c r="BG744" s="198"/>
      <c r="BH744" s="198"/>
      <c r="BI744" s="198"/>
      <c r="BJ744" s="198"/>
      <c r="BK744" s="198"/>
      <c r="BL744" s="198"/>
      <c r="BM744" s="198"/>
      <c r="BN744" s="198"/>
      <c r="BO744" s="198"/>
      <c r="BP744" s="198"/>
      <c r="BQ744" s="198"/>
      <c r="BR744" s="198"/>
      <c r="BS744" s="198"/>
      <c r="BT744" s="198"/>
      <c r="BU744" s="198"/>
    </row>
    <row r="745" spans="1:73" ht="15.75" customHeight="1" x14ac:dyDescent="0.25">
      <c r="A745" s="234"/>
      <c r="B745" s="235"/>
      <c r="C745" s="235"/>
      <c r="D745" s="235"/>
      <c r="E745" s="235"/>
      <c r="F745" s="235"/>
      <c r="G745" s="235"/>
      <c r="H745" s="235"/>
      <c r="I745" s="235"/>
      <c r="J745" s="235"/>
      <c r="K745" s="235"/>
      <c r="L745" s="236"/>
      <c r="M745" s="235"/>
      <c r="N745" s="235"/>
      <c r="O745" s="235"/>
      <c r="P745" s="235"/>
      <c r="Q745" s="235"/>
      <c r="R745" s="235"/>
      <c r="S745" s="235"/>
      <c r="T745" s="235"/>
      <c r="U745" s="235"/>
      <c r="V745" s="236"/>
      <c r="W745" s="235"/>
      <c r="X745" s="235"/>
      <c r="Y745" s="235"/>
      <c r="Z745" s="235"/>
      <c r="AA745" s="235"/>
      <c r="AB745" s="235"/>
      <c r="AC745" s="235"/>
      <c r="AD745" s="235"/>
      <c r="AE745" s="235"/>
      <c r="AF745" s="235"/>
      <c r="AG745" s="235"/>
      <c r="AH745" s="235"/>
      <c r="AI745" s="235"/>
      <c r="AJ745" s="235"/>
      <c r="AK745" s="235"/>
      <c r="AL745" s="235"/>
      <c r="AM745" s="235"/>
      <c r="AN745" s="235"/>
      <c r="AO745" s="205"/>
      <c r="AP745" s="198"/>
      <c r="AQ745" s="233"/>
      <c r="AR745" s="244"/>
      <c r="AS745" s="198"/>
      <c r="AT745" s="198"/>
      <c r="AU745" s="198"/>
      <c r="AV745" s="198"/>
      <c r="AW745" s="198"/>
      <c r="AX745" s="198"/>
      <c r="AY745" s="198"/>
      <c r="AZ745" s="198"/>
      <c r="BA745" s="198"/>
      <c r="BB745" s="198"/>
      <c r="BC745" s="198"/>
      <c r="BD745" s="198"/>
      <c r="BE745" s="198"/>
      <c r="BF745" s="198"/>
      <c r="BG745" s="198"/>
      <c r="BH745" s="198"/>
      <c r="BI745" s="198"/>
      <c r="BJ745" s="198"/>
      <c r="BK745" s="198"/>
      <c r="BL745" s="198"/>
      <c r="BM745" s="198"/>
      <c r="BN745" s="198"/>
      <c r="BO745" s="198"/>
      <c r="BP745" s="198"/>
      <c r="BQ745" s="198"/>
      <c r="BR745" s="198"/>
      <c r="BS745" s="198"/>
      <c r="BT745" s="198"/>
      <c r="BU745" s="198"/>
    </row>
    <row r="746" spans="1:73" ht="15.75" customHeight="1" x14ac:dyDescent="0.25">
      <c r="A746" s="234"/>
      <c r="B746" s="235"/>
      <c r="C746" s="235"/>
      <c r="D746" s="235"/>
      <c r="E746" s="235"/>
      <c r="F746" s="235"/>
      <c r="G746" s="235"/>
      <c r="H746" s="235"/>
      <c r="I746" s="235"/>
      <c r="J746" s="235"/>
      <c r="K746" s="235"/>
      <c r="L746" s="236"/>
      <c r="M746" s="235"/>
      <c r="N746" s="235"/>
      <c r="O746" s="235"/>
      <c r="P746" s="235"/>
      <c r="Q746" s="235"/>
      <c r="R746" s="235"/>
      <c r="S746" s="235"/>
      <c r="T746" s="235"/>
      <c r="U746" s="235"/>
      <c r="V746" s="236"/>
      <c r="W746" s="235"/>
      <c r="X746" s="235"/>
      <c r="Y746" s="235"/>
      <c r="Z746" s="235"/>
      <c r="AA746" s="235"/>
      <c r="AB746" s="235"/>
      <c r="AC746" s="235"/>
      <c r="AD746" s="235"/>
      <c r="AE746" s="235"/>
      <c r="AF746" s="235"/>
      <c r="AG746" s="235"/>
      <c r="AH746" s="235"/>
      <c r="AI746" s="235"/>
      <c r="AJ746" s="235"/>
      <c r="AK746" s="235"/>
      <c r="AL746" s="235"/>
      <c r="AM746" s="235"/>
      <c r="AN746" s="235"/>
      <c r="AO746" s="205"/>
      <c r="AP746" s="198"/>
      <c r="AQ746" s="233"/>
      <c r="AR746" s="244"/>
      <c r="AS746" s="198"/>
      <c r="AT746" s="198"/>
      <c r="AU746" s="198"/>
      <c r="AV746" s="198"/>
      <c r="AW746" s="198"/>
      <c r="AX746" s="198"/>
      <c r="AY746" s="198"/>
      <c r="AZ746" s="198"/>
      <c r="BA746" s="198"/>
      <c r="BB746" s="198"/>
      <c r="BC746" s="198"/>
      <c r="BD746" s="198"/>
      <c r="BE746" s="198"/>
      <c r="BF746" s="198"/>
      <c r="BG746" s="198"/>
      <c r="BH746" s="198"/>
      <c r="BI746" s="198"/>
      <c r="BJ746" s="198"/>
      <c r="BK746" s="198"/>
      <c r="BL746" s="198"/>
      <c r="BM746" s="198"/>
      <c r="BN746" s="198"/>
      <c r="BO746" s="198"/>
      <c r="BP746" s="198"/>
      <c r="BQ746" s="198"/>
      <c r="BR746" s="198"/>
      <c r="BS746" s="198"/>
      <c r="BT746" s="198"/>
      <c r="BU746" s="198"/>
    </row>
    <row r="747" spans="1:73" ht="15.75" customHeight="1" x14ac:dyDescent="0.25">
      <c r="A747" s="234"/>
      <c r="B747" s="235"/>
      <c r="C747" s="235"/>
      <c r="D747" s="235"/>
      <c r="E747" s="235"/>
      <c r="F747" s="235"/>
      <c r="G747" s="235"/>
      <c r="H747" s="235"/>
      <c r="I747" s="235"/>
      <c r="J747" s="235"/>
      <c r="K747" s="235"/>
      <c r="L747" s="236"/>
      <c r="M747" s="235"/>
      <c r="N747" s="235"/>
      <c r="O747" s="235"/>
      <c r="P747" s="235"/>
      <c r="Q747" s="235"/>
      <c r="R747" s="235"/>
      <c r="S747" s="235"/>
      <c r="T747" s="235"/>
      <c r="U747" s="235"/>
      <c r="V747" s="236"/>
      <c r="W747" s="235"/>
      <c r="X747" s="235"/>
      <c r="Y747" s="235"/>
      <c r="Z747" s="235"/>
      <c r="AA747" s="235"/>
      <c r="AB747" s="235"/>
      <c r="AC747" s="235"/>
      <c r="AD747" s="235"/>
      <c r="AE747" s="235"/>
      <c r="AF747" s="235"/>
      <c r="AG747" s="235"/>
      <c r="AH747" s="235"/>
      <c r="AI747" s="235"/>
      <c r="AJ747" s="235"/>
      <c r="AK747" s="235"/>
      <c r="AL747" s="235"/>
      <c r="AM747" s="235"/>
      <c r="AN747" s="235"/>
      <c r="AO747" s="205"/>
      <c r="AP747" s="198"/>
      <c r="AQ747" s="233"/>
      <c r="AR747" s="244"/>
      <c r="AS747" s="198"/>
      <c r="AT747" s="198"/>
      <c r="AU747" s="198"/>
      <c r="AV747" s="198"/>
      <c r="AW747" s="198"/>
      <c r="AX747" s="198"/>
      <c r="AY747" s="198"/>
      <c r="AZ747" s="198"/>
      <c r="BA747" s="198"/>
      <c r="BB747" s="198"/>
      <c r="BC747" s="198"/>
      <c r="BD747" s="198"/>
      <c r="BE747" s="198"/>
      <c r="BF747" s="198"/>
      <c r="BG747" s="198"/>
      <c r="BH747" s="198"/>
      <c r="BI747" s="198"/>
      <c r="BJ747" s="198"/>
      <c r="BK747" s="198"/>
      <c r="BL747" s="198"/>
      <c r="BM747" s="198"/>
      <c r="BN747" s="198"/>
      <c r="BO747" s="198"/>
      <c r="BP747" s="198"/>
      <c r="BQ747" s="198"/>
      <c r="BR747" s="198"/>
      <c r="BS747" s="198"/>
      <c r="BT747" s="198"/>
      <c r="BU747" s="198"/>
    </row>
    <row r="748" spans="1:73" ht="15.75" customHeight="1" x14ac:dyDescent="0.25">
      <c r="A748" s="234"/>
      <c r="B748" s="235"/>
      <c r="C748" s="235"/>
      <c r="D748" s="235"/>
      <c r="E748" s="235"/>
      <c r="F748" s="235"/>
      <c r="G748" s="235"/>
      <c r="H748" s="235"/>
      <c r="I748" s="235"/>
      <c r="J748" s="235"/>
      <c r="K748" s="235"/>
      <c r="L748" s="236"/>
      <c r="M748" s="235"/>
      <c r="N748" s="235"/>
      <c r="O748" s="235"/>
      <c r="P748" s="235"/>
      <c r="Q748" s="235"/>
      <c r="R748" s="235"/>
      <c r="S748" s="235"/>
      <c r="T748" s="235"/>
      <c r="U748" s="235"/>
      <c r="V748" s="236"/>
      <c r="W748" s="235"/>
      <c r="X748" s="235"/>
      <c r="Y748" s="235"/>
      <c r="Z748" s="235"/>
      <c r="AA748" s="235"/>
      <c r="AB748" s="235"/>
      <c r="AC748" s="235"/>
      <c r="AD748" s="235"/>
      <c r="AE748" s="235"/>
      <c r="AF748" s="235"/>
      <c r="AG748" s="235"/>
      <c r="AH748" s="235"/>
      <c r="AI748" s="235"/>
      <c r="AJ748" s="235"/>
      <c r="AK748" s="235"/>
      <c r="AL748" s="235"/>
      <c r="AM748" s="235"/>
      <c r="AN748" s="235"/>
      <c r="AO748" s="205"/>
      <c r="AP748" s="198"/>
      <c r="AQ748" s="233"/>
      <c r="AR748" s="244"/>
      <c r="AS748" s="198"/>
      <c r="AT748" s="198"/>
      <c r="AU748" s="198"/>
      <c r="AV748" s="198"/>
      <c r="AW748" s="198"/>
      <c r="AX748" s="198"/>
      <c r="AY748" s="198"/>
      <c r="AZ748" s="198"/>
      <c r="BA748" s="198"/>
      <c r="BB748" s="198"/>
      <c r="BC748" s="198"/>
      <c r="BD748" s="198"/>
      <c r="BE748" s="198"/>
      <c r="BF748" s="198"/>
      <c r="BG748" s="198"/>
      <c r="BH748" s="198"/>
      <c r="BI748" s="198"/>
      <c r="BJ748" s="198"/>
      <c r="BK748" s="198"/>
      <c r="BL748" s="198"/>
      <c r="BM748" s="198"/>
      <c r="BN748" s="198"/>
      <c r="BO748" s="198"/>
      <c r="BP748" s="198"/>
      <c r="BQ748" s="198"/>
      <c r="BR748" s="198"/>
      <c r="BS748" s="198"/>
      <c r="BT748" s="198"/>
      <c r="BU748" s="198"/>
    </row>
    <row r="749" spans="1:73" ht="15.75" customHeight="1" x14ac:dyDescent="0.25">
      <c r="A749" s="234"/>
      <c r="B749" s="235"/>
      <c r="C749" s="235"/>
      <c r="D749" s="235"/>
      <c r="E749" s="235"/>
      <c r="F749" s="235"/>
      <c r="G749" s="235"/>
      <c r="H749" s="235"/>
      <c r="I749" s="235"/>
      <c r="J749" s="235"/>
      <c r="K749" s="235"/>
      <c r="L749" s="236"/>
      <c r="M749" s="235"/>
      <c r="N749" s="235"/>
      <c r="O749" s="235"/>
      <c r="P749" s="235"/>
      <c r="Q749" s="235"/>
      <c r="R749" s="235"/>
      <c r="S749" s="235"/>
      <c r="T749" s="235"/>
      <c r="U749" s="235"/>
      <c r="V749" s="236"/>
      <c r="W749" s="235"/>
      <c r="X749" s="235"/>
      <c r="Y749" s="235"/>
      <c r="Z749" s="235"/>
      <c r="AA749" s="235"/>
      <c r="AB749" s="235"/>
      <c r="AC749" s="235"/>
      <c r="AD749" s="235"/>
      <c r="AE749" s="235"/>
      <c r="AF749" s="235"/>
      <c r="AG749" s="235"/>
      <c r="AH749" s="235"/>
      <c r="AI749" s="235"/>
      <c r="AJ749" s="235"/>
      <c r="AK749" s="235"/>
      <c r="AL749" s="235"/>
      <c r="AM749" s="235"/>
      <c r="AN749" s="235"/>
      <c r="AO749" s="205"/>
      <c r="AP749" s="198"/>
      <c r="AQ749" s="233"/>
      <c r="AR749" s="244"/>
      <c r="AS749" s="198"/>
      <c r="AT749" s="198"/>
      <c r="AU749" s="198"/>
      <c r="AV749" s="198"/>
      <c r="AW749" s="198"/>
      <c r="AX749" s="198"/>
      <c r="AY749" s="198"/>
      <c r="AZ749" s="198"/>
      <c r="BA749" s="198"/>
      <c r="BB749" s="198"/>
      <c r="BC749" s="198"/>
      <c r="BD749" s="198"/>
      <c r="BE749" s="198"/>
      <c r="BF749" s="198"/>
      <c r="BG749" s="198"/>
      <c r="BH749" s="198"/>
      <c r="BI749" s="198"/>
      <c r="BJ749" s="198"/>
      <c r="BK749" s="198"/>
      <c r="BL749" s="198"/>
      <c r="BM749" s="198"/>
      <c r="BN749" s="198"/>
      <c r="BO749" s="198"/>
      <c r="BP749" s="198"/>
      <c r="BQ749" s="198"/>
      <c r="BR749" s="198"/>
      <c r="BS749" s="198"/>
      <c r="BT749" s="198"/>
      <c r="BU749" s="198"/>
    </row>
    <row r="750" spans="1:73" ht="15.75" customHeight="1" x14ac:dyDescent="0.25">
      <c r="A750" s="234"/>
      <c r="B750" s="235"/>
      <c r="C750" s="235"/>
      <c r="D750" s="235"/>
      <c r="E750" s="235"/>
      <c r="F750" s="235"/>
      <c r="G750" s="235"/>
      <c r="H750" s="235"/>
      <c r="I750" s="235"/>
      <c r="J750" s="235"/>
      <c r="K750" s="235"/>
      <c r="L750" s="236"/>
      <c r="M750" s="235"/>
      <c r="N750" s="235"/>
      <c r="O750" s="235"/>
      <c r="P750" s="235"/>
      <c r="Q750" s="235"/>
      <c r="R750" s="235"/>
      <c r="S750" s="235"/>
      <c r="T750" s="235"/>
      <c r="U750" s="235"/>
      <c r="V750" s="236"/>
      <c r="W750" s="235"/>
      <c r="X750" s="235"/>
      <c r="Y750" s="235"/>
      <c r="Z750" s="235"/>
      <c r="AA750" s="235"/>
      <c r="AB750" s="235"/>
      <c r="AC750" s="235"/>
      <c r="AD750" s="235"/>
      <c r="AE750" s="235"/>
      <c r="AF750" s="235"/>
      <c r="AG750" s="235"/>
      <c r="AH750" s="235"/>
      <c r="AI750" s="235"/>
      <c r="AJ750" s="235"/>
      <c r="AK750" s="235"/>
      <c r="AL750" s="235"/>
      <c r="AM750" s="235"/>
      <c r="AN750" s="235"/>
      <c r="AO750" s="205"/>
      <c r="AP750" s="198"/>
      <c r="AQ750" s="233"/>
      <c r="AR750" s="244"/>
      <c r="AS750" s="198"/>
      <c r="AT750" s="198"/>
      <c r="AU750" s="198"/>
      <c r="AV750" s="198"/>
      <c r="AW750" s="198"/>
      <c r="AX750" s="198"/>
      <c r="AY750" s="198"/>
      <c r="AZ750" s="198"/>
      <c r="BA750" s="198"/>
      <c r="BB750" s="198"/>
      <c r="BC750" s="198"/>
      <c r="BD750" s="198"/>
      <c r="BE750" s="198"/>
      <c r="BF750" s="198"/>
      <c r="BG750" s="198"/>
      <c r="BH750" s="198"/>
      <c r="BI750" s="198"/>
      <c r="BJ750" s="198"/>
      <c r="BK750" s="198"/>
      <c r="BL750" s="198"/>
      <c r="BM750" s="198"/>
      <c r="BN750" s="198"/>
      <c r="BO750" s="198"/>
      <c r="BP750" s="198"/>
      <c r="BQ750" s="198"/>
      <c r="BR750" s="198"/>
      <c r="BS750" s="198"/>
      <c r="BT750" s="198"/>
      <c r="BU750" s="198"/>
    </row>
    <row r="751" spans="1:73" ht="15.75" customHeight="1" x14ac:dyDescent="0.25">
      <c r="A751" s="234"/>
      <c r="B751" s="235"/>
      <c r="C751" s="235"/>
      <c r="D751" s="235"/>
      <c r="E751" s="235"/>
      <c r="F751" s="235"/>
      <c r="G751" s="235"/>
      <c r="H751" s="235"/>
      <c r="I751" s="235"/>
      <c r="J751" s="235"/>
      <c r="K751" s="235"/>
      <c r="L751" s="236"/>
      <c r="M751" s="235"/>
      <c r="N751" s="235"/>
      <c r="O751" s="235"/>
      <c r="P751" s="235"/>
      <c r="Q751" s="235"/>
      <c r="R751" s="235"/>
      <c r="S751" s="235"/>
      <c r="T751" s="235"/>
      <c r="U751" s="235"/>
      <c r="V751" s="236"/>
      <c r="W751" s="235"/>
      <c r="X751" s="235"/>
      <c r="Y751" s="235"/>
      <c r="Z751" s="235"/>
      <c r="AA751" s="235"/>
      <c r="AB751" s="235"/>
      <c r="AC751" s="235"/>
      <c r="AD751" s="235"/>
      <c r="AE751" s="235"/>
      <c r="AF751" s="235"/>
      <c r="AG751" s="235"/>
      <c r="AH751" s="235"/>
      <c r="AI751" s="235"/>
      <c r="AJ751" s="235"/>
      <c r="AK751" s="235"/>
      <c r="AL751" s="235"/>
      <c r="AM751" s="235"/>
      <c r="AN751" s="235"/>
      <c r="AO751" s="205"/>
      <c r="AP751" s="198"/>
      <c r="AQ751" s="233"/>
      <c r="AR751" s="244"/>
      <c r="AS751" s="198"/>
      <c r="AT751" s="198"/>
      <c r="AU751" s="198"/>
      <c r="AV751" s="198"/>
      <c r="AW751" s="198"/>
      <c r="AX751" s="198"/>
      <c r="AY751" s="198"/>
      <c r="AZ751" s="198"/>
      <c r="BA751" s="198"/>
      <c r="BB751" s="198"/>
      <c r="BC751" s="198"/>
      <c r="BD751" s="198"/>
      <c r="BE751" s="198"/>
      <c r="BF751" s="198"/>
      <c r="BG751" s="198"/>
      <c r="BH751" s="198"/>
      <c r="BI751" s="198"/>
      <c r="BJ751" s="198"/>
      <c r="BK751" s="198"/>
      <c r="BL751" s="198"/>
      <c r="BM751" s="198"/>
      <c r="BN751" s="198"/>
      <c r="BO751" s="198"/>
      <c r="BP751" s="198"/>
      <c r="BQ751" s="198"/>
      <c r="BR751" s="198"/>
      <c r="BS751" s="198"/>
      <c r="BT751" s="198"/>
      <c r="BU751" s="198"/>
    </row>
    <row r="752" spans="1:73" ht="15.75" customHeight="1" x14ac:dyDescent="0.25">
      <c r="A752" s="234"/>
      <c r="B752" s="235"/>
      <c r="C752" s="235"/>
      <c r="D752" s="235"/>
      <c r="E752" s="235"/>
      <c r="F752" s="235"/>
      <c r="G752" s="235"/>
      <c r="H752" s="235"/>
      <c r="I752" s="235"/>
      <c r="J752" s="235"/>
      <c r="K752" s="235"/>
      <c r="L752" s="236"/>
      <c r="M752" s="235"/>
      <c r="N752" s="235"/>
      <c r="O752" s="235"/>
      <c r="P752" s="235"/>
      <c r="Q752" s="235"/>
      <c r="R752" s="235"/>
      <c r="S752" s="235"/>
      <c r="T752" s="235"/>
      <c r="U752" s="235"/>
      <c r="V752" s="236"/>
      <c r="W752" s="235"/>
      <c r="X752" s="235"/>
      <c r="Y752" s="235"/>
      <c r="Z752" s="235"/>
      <c r="AA752" s="235"/>
      <c r="AB752" s="235"/>
      <c r="AC752" s="235"/>
      <c r="AD752" s="235"/>
      <c r="AE752" s="235"/>
      <c r="AF752" s="235"/>
      <c r="AG752" s="235"/>
      <c r="AH752" s="235"/>
      <c r="AI752" s="235"/>
      <c r="AJ752" s="235"/>
      <c r="AK752" s="235"/>
      <c r="AL752" s="235"/>
      <c r="AM752" s="235"/>
      <c r="AN752" s="235"/>
      <c r="AO752" s="205"/>
      <c r="AP752" s="198"/>
      <c r="AQ752" s="233"/>
      <c r="AR752" s="244"/>
      <c r="AS752" s="198"/>
      <c r="AT752" s="198"/>
      <c r="AU752" s="198"/>
      <c r="AV752" s="198"/>
      <c r="AW752" s="198"/>
      <c r="AX752" s="198"/>
      <c r="AY752" s="198"/>
      <c r="AZ752" s="198"/>
      <c r="BA752" s="198"/>
      <c r="BB752" s="198"/>
      <c r="BC752" s="198"/>
      <c r="BD752" s="198"/>
      <c r="BE752" s="198"/>
      <c r="BF752" s="198"/>
      <c r="BG752" s="198"/>
      <c r="BH752" s="198"/>
      <c r="BI752" s="198"/>
      <c r="BJ752" s="198"/>
      <c r="BK752" s="198"/>
      <c r="BL752" s="198"/>
      <c r="BM752" s="198"/>
      <c r="BN752" s="198"/>
      <c r="BO752" s="198"/>
      <c r="BP752" s="198"/>
      <c r="BQ752" s="198"/>
      <c r="BR752" s="198"/>
      <c r="BS752" s="198"/>
      <c r="BT752" s="198"/>
      <c r="BU752" s="198"/>
    </row>
    <row r="753" spans="1:73" ht="15.75" customHeight="1" x14ac:dyDescent="0.25">
      <c r="A753" s="234"/>
      <c r="B753" s="235"/>
      <c r="C753" s="235"/>
      <c r="D753" s="235"/>
      <c r="E753" s="235"/>
      <c r="F753" s="235"/>
      <c r="G753" s="235"/>
      <c r="H753" s="235"/>
      <c r="I753" s="235"/>
      <c r="J753" s="235"/>
      <c r="K753" s="235"/>
      <c r="L753" s="236"/>
      <c r="M753" s="235"/>
      <c r="N753" s="235"/>
      <c r="O753" s="235"/>
      <c r="P753" s="235"/>
      <c r="Q753" s="235"/>
      <c r="R753" s="235"/>
      <c r="S753" s="235"/>
      <c r="T753" s="235"/>
      <c r="U753" s="235"/>
      <c r="V753" s="236"/>
      <c r="W753" s="235"/>
      <c r="X753" s="235"/>
      <c r="Y753" s="235"/>
      <c r="Z753" s="235"/>
      <c r="AA753" s="235"/>
      <c r="AB753" s="235"/>
      <c r="AC753" s="235"/>
      <c r="AD753" s="235"/>
      <c r="AE753" s="235"/>
      <c r="AF753" s="235"/>
      <c r="AG753" s="235"/>
      <c r="AH753" s="235"/>
      <c r="AI753" s="235"/>
      <c r="AJ753" s="235"/>
      <c r="AK753" s="235"/>
      <c r="AL753" s="235"/>
      <c r="AM753" s="235"/>
      <c r="AN753" s="235"/>
      <c r="AO753" s="205"/>
      <c r="AP753" s="198"/>
      <c r="AQ753" s="233"/>
      <c r="AR753" s="244"/>
      <c r="AS753" s="198"/>
      <c r="AT753" s="198"/>
      <c r="AU753" s="198"/>
      <c r="AV753" s="198"/>
      <c r="AW753" s="198"/>
      <c r="AX753" s="198"/>
      <c r="AY753" s="198"/>
      <c r="AZ753" s="198"/>
      <c r="BA753" s="198"/>
      <c r="BB753" s="198"/>
      <c r="BC753" s="198"/>
      <c r="BD753" s="198"/>
      <c r="BE753" s="198"/>
      <c r="BF753" s="198"/>
      <c r="BG753" s="198"/>
      <c r="BH753" s="198"/>
      <c r="BI753" s="198"/>
      <c r="BJ753" s="198"/>
      <c r="BK753" s="198"/>
      <c r="BL753" s="198"/>
      <c r="BM753" s="198"/>
      <c r="BN753" s="198"/>
      <c r="BO753" s="198"/>
      <c r="BP753" s="198"/>
      <c r="BQ753" s="198"/>
      <c r="BR753" s="198"/>
      <c r="BS753" s="198"/>
      <c r="BT753" s="198"/>
      <c r="BU753" s="198"/>
    </row>
    <row r="754" spans="1:73" ht="15.75" customHeight="1" x14ac:dyDescent="0.25">
      <c r="A754" s="234"/>
      <c r="B754" s="235"/>
      <c r="C754" s="235"/>
      <c r="D754" s="235"/>
      <c r="E754" s="235"/>
      <c r="F754" s="235"/>
      <c r="G754" s="235"/>
      <c r="H754" s="235"/>
      <c r="I754" s="235"/>
      <c r="J754" s="235"/>
      <c r="K754" s="235"/>
      <c r="L754" s="236"/>
      <c r="M754" s="235"/>
      <c r="N754" s="235"/>
      <c r="O754" s="235"/>
      <c r="P754" s="235"/>
      <c r="Q754" s="235"/>
      <c r="R754" s="235"/>
      <c r="S754" s="235"/>
      <c r="T754" s="235"/>
      <c r="U754" s="235"/>
      <c r="V754" s="236"/>
      <c r="W754" s="235"/>
      <c r="X754" s="235"/>
      <c r="Y754" s="235"/>
      <c r="Z754" s="235"/>
      <c r="AA754" s="235"/>
      <c r="AB754" s="235"/>
      <c r="AC754" s="235"/>
      <c r="AD754" s="235"/>
      <c r="AE754" s="235"/>
      <c r="AF754" s="235"/>
      <c r="AG754" s="235"/>
      <c r="AH754" s="235"/>
      <c r="AI754" s="235"/>
      <c r="AJ754" s="235"/>
      <c r="AK754" s="235"/>
      <c r="AL754" s="235"/>
      <c r="AM754" s="235"/>
      <c r="AN754" s="235"/>
      <c r="AO754" s="205"/>
      <c r="AP754" s="198"/>
      <c r="AQ754" s="233"/>
      <c r="AR754" s="244"/>
      <c r="AS754" s="198"/>
      <c r="AT754" s="198"/>
      <c r="AU754" s="198"/>
      <c r="AV754" s="198"/>
      <c r="AW754" s="198"/>
      <c r="AX754" s="198"/>
      <c r="AY754" s="198"/>
      <c r="AZ754" s="198"/>
      <c r="BA754" s="198"/>
      <c r="BB754" s="198"/>
      <c r="BC754" s="198"/>
      <c r="BD754" s="198"/>
      <c r="BE754" s="198"/>
      <c r="BF754" s="198"/>
      <c r="BG754" s="198"/>
      <c r="BH754" s="198"/>
      <c r="BI754" s="198"/>
      <c r="BJ754" s="198"/>
      <c r="BK754" s="198"/>
      <c r="BL754" s="198"/>
      <c r="BM754" s="198"/>
      <c r="BN754" s="198"/>
      <c r="BO754" s="198"/>
      <c r="BP754" s="198"/>
      <c r="BQ754" s="198"/>
      <c r="BR754" s="198"/>
      <c r="BS754" s="198"/>
      <c r="BT754" s="198"/>
      <c r="BU754" s="198"/>
    </row>
    <row r="755" spans="1:73" ht="15.75" customHeight="1" x14ac:dyDescent="0.25">
      <c r="A755" s="234"/>
      <c r="B755" s="235"/>
      <c r="C755" s="235"/>
      <c r="D755" s="235"/>
      <c r="E755" s="235"/>
      <c r="F755" s="235"/>
      <c r="G755" s="235"/>
      <c r="H755" s="235"/>
      <c r="I755" s="235"/>
      <c r="J755" s="235"/>
      <c r="K755" s="235"/>
      <c r="L755" s="236"/>
      <c r="M755" s="235"/>
      <c r="N755" s="235"/>
      <c r="O755" s="235"/>
      <c r="P755" s="235"/>
      <c r="Q755" s="235"/>
      <c r="R755" s="235"/>
      <c r="S755" s="235"/>
      <c r="T755" s="235"/>
      <c r="U755" s="235"/>
      <c r="V755" s="236"/>
      <c r="W755" s="235"/>
      <c r="X755" s="235"/>
      <c r="Y755" s="235"/>
      <c r="Z755" s="235"/>
      <c r="AA755" s="235"/>
      <c r="AB755" s="235"/>
      <c r="AC755" s="235"/>
      <c r="AD755" s="235"/>
      <c r="AE755" s="235"/>
      <c r="AF755" s="235"/>
      <c r="AG755" s="235"/>
      <c r="AH755" s="235"/>
      <c r="AI755" s="235"/>
      <c r="AJ755" s="235"/>
      <c r="AK755" s="235"/>
      <c r="AL755" s="235"/>
      <c r="AM755" s="235"/>
      <c r="AN755" s="235"/>
      <c r="AO755" s="205"/>
      <c r="AP755" s="198"/>
      <c r="AQ755" s="233"/>
      <c r="AR755" s="244"/>
      <c r="AS755" s="198"/>
      <c r="AT755" s="198"/>
      <c r="AU755" s="198"/>
      <c r="AV755" s="198"/>
      <c r="AW755" s="198"/>
      <c r="AX755" s="198"/>
      <c r="AY755" s="198"/>
      <c r="AZ755" s="198"/>
      <c r="BA755" s="198"/>
      <c r="BB755" s="198"/>
      <c r="BC755" s="198"/>
      <c r="BD755" s="198"/>
      <c r="BE755" s="198"/>
      <c r="BF755" s="198"/>
      <c r="BG755" s="198"/>
      <c r="BH755" s="198"/>
      <c r="BI755" s="198"/>
      <c r="BJ755" s="198"/>
      <c r="BK755" s="198"/>
      <c r="BL755" s="198"/>
      <c r="BM755" s="198"/>
      <c r="BN755" s="198"/>
      <c r="BO755" s="198"/>
      <c r="BP755" s="198"/>
      <c r="BQ755" s="198"/>
      <c r="BR755" s="198"/>
      <c r="BS755" s="198"/>
      <c r="BT755" s="198"/>
      <c r="BU755" s="198"/>
    </row>
    <row r="756" spans="1:73" ht="15.75" customHeight="1" x14ac:dyDescent="0.25">
      <c r="A756" s="234"/>
      <c r="B756" s="235"/>
      <c r="C756" s="235"/>
      <c r="D756" s="235"/>
      <c r="E756" s="235"/>
      <c r="F756" s="235"/>
      <c r="G756" s="235"/>
      <c r="H756" s="235"/>
      <c r="I756" s="235"/>
      <c r="J756" s="235"/>
      <c r="K756" s="235"/>
      <c r="L756" s="236"/>
      <c r="M756" s="235"/>
      <c r="N756" s="235"/>
      <c r="O756" s="235"/>
      <c r="P756" s="235"/>
      <c r="Q756" s="235"/>
      <c r="R756" s="235"/>
      <c r="S756" s="235"/>
      <c r="T756" s="235"/>
      <c r="U756" s="235"/>
      <c r="V756" s="236"/>
      <c r="W756" s="235"/>
      <c r="X756" s="235"/>
      <c r="Y756" s="235"/>
      <c r="Z756" s="235"/>
      <c r="AA756" s="235"/>
      <c r="AB756" s="235"/>
      <c r="AC756" s="235"/>
      <c r="AD756" s="235"/>
      <c r="AE756" s="235"/>
      <c r="AF756" s="235"/>
      <c r="AG756" s="235"/>
      <c r="AH756" s="235"/>
      <c r="AI756" s="235"/>
      <c r="AJ756" s="235"/>
      <c r="AK756" s="235"/>
      <c r="AL756" s="235"/>
      <c r="AM756" s="235"/>
      <c r="AN756" s="235"/>
      <c r="AO756" s="205"/>
      <c r="AP756" s="198"/>
      <c r="AQ756" s="233"/>
      <c r="AR756" s="244"/>
      <c r="AS756" s="198"/>
      <c r="AT756" s="198"/>
      <c r="AU756" s="198"/>
      <c r="AV756" s="198"/>
      <c r="AW756" s="198"/>
      <c r="AX756" s="198"/>
      <c r="AY756" s="198"/>
      <c r="AZ756" s="198"/>
      <c r="BA756" s="198"/>
      <c r="BB756" s="198"/>
      <c r="BC756" s="198"/>
      <c r="BD756" s="198"/>
      <c r="BE756" s="198"/>
      <c r="BF756" s="198"/>
      <c r="BG756" s="198"/>
      <c r="BH756" s="198"/>
      <c r="BI756" s="198"/>
      <c r="BJ756" s="198"/>
      <c r="BK756" s="198"/>
      <c r="BL756" s="198"/>
      <c r="BM756" s="198"/>
      <c r="BN756" s="198"/>
      <c r="BO756" s="198"/>
      <c r="BP756" s="198"/>
      <c r="BQ756" s="198"/>
      <c r="BR756" s="198"/>
      <c r="BS756" s="198"/>
      <c r="BT756" s="198"/>
      <c r="BU756" s="198"/>
    </row>
    <row r="757" spans="1:73" ht="15.75" customHeight="1" x14ac:dyDescent="0.25">
      <c r="A757" s="234"/>
      <c r="B757" s="235"/>
      <c r="C757" s="235"/>
      <c r="D757" s="235"/>
      <c r="E757" s="235"/>
      <c r="F757" s="235"/>
      <c r="G757" s="235"/>
      <c r="H757" s="235"/>
      <c r="I757" s="235"/>
      <c r="J757" s="235"/>
      <c r="K757" s="235"/>
      <c r="L757" s="236"/>
      <c r="M757" s="235"/>
      <c r="N757" s="235"/>
      <c r="O757" s="235"/>
      <c r="P757" s="235"/>
      <c r="Q757" s="235"/>
      <c r="R757" s="235"/>
      <c r="S757" s="235"/>
      <c r="T757" s="235"/>
      <c r="U757" s="235"/>
      <c r="V757" s="236"/>
      <c r="W757" s="235"/>
      <c r="X757" s="235"/>
      <c r="Y757" s="235"/>
      <c r="Z757" s="235"/>
      <c r="AA757" s="235"/>
      <c r="AB757" s="235"/>
      <c r="AC757" s="235"/>
      <c r="AD757" s="235"/>
      <c r="AE757" s="235"/>
      <c r="AF757" s="235"/>
      <c r="AG757" s="235"/>
      <c r="AH757" s="235"/>
      <c r="AI757" s="235"/>
      <c r="AJ757" s="235"/>
      <c r="AK757" s="235"/>
      <c r="AL757" s="235"/>
      <c r="AM757" s="235"/>
      <c r="AN757" s="235"/>
      <c r="AO757" s="205"/>
      <c r="AP757" s="198"/>
      <c r="AQ757" s="233"/>
      <c r="AR757" s="244"/>
      <c r="AS757" s="198"/>
      <c r="AT757" s="198"/>
      <c r="AU757" s="198"/>
      <c r="AV757" s="198"/>
      <c r="AW757" s="198"/>
      <c r="AX757" s="198"/>
      <c r="AY757" s="198"/>
      <c r="AZ757" s="198"/>
      <c r="BA757" s="198"/>
      <c r="BB757" s="198"/>
      <c r="BC757" s="198"/>
      <c r="BD757" s="198"/>
      <c r="BE757" s="198"/>
      <c r="BF757" s="198"/>
      <c r="BG757" s="198"/>
      <c r="BH757" s="198"/>
      <c r="BI757" s="198"/>
      <c r="BJ757" s="198"/>
      <c r="BK757" s="198"/>
      <c r="BL757" s="198"/>
      <c r="BM757" s="198"/>
      <c r="BN757" s="198"/>
      <c r="BO757" s="198"/>
      <c r="BP757" s="198"/>
      <c r="BQ757" s="198"/>
      <c r="BR757" s="198"/>
      <c r="BS757" s="198"/>
      <c r="BT757" s="198"/>
      <c r="BU757" s="198"/>
    </row>
    <row r="758" spans="1:73" ht="15.75" customHeight="1" x14ac:dyDescent="0.25">
      <c r="A758" s="234"/>
      <c r="B758" s="235"/>
      <c r="C758" s="235"/>
      <c r="D758" s="235"/>
      <c r="E758" s="235"/>
      <c r="F758" s="235"/>
      <c r="G758" s="235"/>
      <c r="H758" s="235"/>
      <c r="I758" s="235"/>
      <c r="J758" s="235"/>
      <c r="K758" s="235"/>
      <c r="L758" s="236"/>
      <c r="M758" s="235"/>
      <c r="N758" s="235"/>
      <c r="O758" s="235"/>
      <c r="P758" s="235"/>
      <c r="Q758" s="235"/>
      <c r="R758" s="235"/>
      <c r="S758" s="235"/>
      <c r="T758" s="235"/>
      <c r="U758" s="235"/>
      <c r="V758" s="236"/>
      <c r="W758" s="235"/>
      <c r="X758" s="235"/>
      <c r="Y758" s="235"/>
      <c r="Z758" s="235"/>
      <c r="AA758" s="235"/>
      <c r="AB758" s="235"/>
      <c r="AC758" s="235"/>
      <c r="AD758" s="235"/>
      <c r="AE758" s="235"/>
      <c r="AF758" s="235"/>
      <c r="AG758" s="235"/>
      <c r="AH758" s="235"/>
      <c r="AI758" s="235"/>
      <c r="AJ758" s="235"/>
      <c r="AK758" s="235"/>
      <c r="AL758" s="235"/>
      <c r="AM758" s="235"/>
      <c r="AN758" s="235"/>
      <c r="AO758" s="205"/>
      <c r="AP758" s="198"/>
      <c r="AQ758" s="233"/>
      <c r="AR758" s="244"/>
      <c r="AS758" s="198"/>
      <c r="AT758" s="198"/>
      <c r="AU758" s="198"/>
      <c r="AV758" s="198"/>
      <c r="AW758" s="198"/>
      <c r="AX758" s="198"/>
      <c r="AY758" s="198"/>
      <c r="AZ758" s="198"/>
      <c r="BA758" s="198"/>
      <c r="BB758" s="198"/>
      <c r="BC758" s="198"/>
      <c r="BD758" s="198"/>
      <c r="BE758" s="198"/>
      <c r="BF758" s="198"/>
      <c r="BG758" s="198"/>
      <c r="BH758" s="198"/>
      <c r="BI758" s="198"/>
      <c r="BJ758" s="198"/>
      <c r="BK758" s="198"/>
      <c r="BL758" s="198"/>
      <c r="BM758" s="198"/>
      <c r="BN758" s="198"/>
      <c r="BO758" s="198"/>
      <c r="BP758" s="198"/>
      <c r="BQ758" s="198"/>
      <c r="BR758" s="198"/>
      <c r="BS758" s="198"/>
      <c r="BT758" s="198"/>
      <c r="BU758" s="198"/>
    </row>
    <row r="759" spans="1:73" ht="15.75" customHeight="1" x14ac:dyDescent="0.25">
      <c r="A759" s="234"/>
      <c r="B759" s="235"/>
      <c r="C759" s="235"/>
      <c r="D759" s="235"/>
      <c r="E759" s="235"/>
      <c r="F759" s="235"/>
      <c r="G759" s="235"/>
      <c r="H759" s="235"/>
      <c r="I759" s="235"/>
      <c r="J759" s="235"/>
      <c r="K759" s="235"/>
      <c r="L759" s="236"/>
      <c r="M759" s="235"/>
      <c r="N759" s="235"/>
      <c r="O759" s="235"/>
      <c r="P759" s="235"/>
      <c r="Q759" s="235"/>
      <c r="R759" s="235"/>
      <c r="S759" s="235"/>
      <c r="T759" s="235"/>
      <c r="U759" s="235"/>
      <c r="V759" s="236"/>
      <c r="W759" s="235"/>
      <c r="X759" s="235"/>
      <c r="Y759" s="235"/>
      <c r="Z759" s="235"/>
      <c r="AA759" s="235"/>
      <c r="AB759" s="235"/>
      <c r="AC759" s="235"/>
      <c r="AD759" s="235"/>
      <c r="AE759" s="235"/>
      <c r="AF759" s="235"/>
      <c r="AG759" s="235"/>
      <c r="AH759" s="235"/>
      <c r="AI759" s="235"/>
      <c r="AJ759" s="235"/>
      <c r="AK759" s="235"/>
      <c r="AL759" s="235"/>
      <c r="AM759" s="235"/>
      <c r="AN759" s="235"/>
      <c r="AO759" s="205"/>
      <c r="AP759" s="198"/>
      <c r="AQ759" s="233"/>
      <c r="AR759" s="244"/>
      <c r="AS759" s="198"/>
      <c r="AT759" s="198"/>
      <c r="AU759" s="198"/>
      <c r="AV759" s="198"/>
      <c r="AW759" s="198"/>
      <c r="AX759" s="198"/>
      <c r="AY759" s="198"/>
      <c r="AZ759" s="198"/>
      <c r="BA759" s="198"/>
      <c r="BB759" s="198"/>
      <c r="BC759" s="198"/>
      <c r="BD759" s="198"/>
      <c r="BE759" s="198"/>
      <c r="BF759" s="198"/>
      <c r="BG759" s="198"/>
      <c r="BH759" s="198"/>
      <c r="BI759" s="198"/>
      <c r="BJ759" s="198"/>
      <c r="BK759" s="198"/>
      <c r="BL759" s="198"/>
      <c r="BM759" s="198"/>
      <c r="BN759" s="198"/>
      <c r="BO759" s="198"/>
      <c r="BP759" s="198"/>
      <c r="BQ759" s="198"/>
      <c r="BR759" s="198"/>
      <c r="BS759" s="198"/>
      <c r="BT759" s="198"/>
      <c r="BU759" s="198"/>
    </row>
    <row r="760" spans="1:73" ht="15.75" customHeight="1" x14ac:dyDescent="0.25">
      <c r="A760" s="234"/>
      <c r="B760" s="235"/>
      <c r="C760" s="235"/>
      <c r="D760" s="235"/>
      <c r="E760" s="235"/>
      <c r="F760" s="235"/>
      <c r="G760" s="235"/>
      <c r="H760" s="235"/>
      <c r="I760" s="235"/>
      <c r="J760" s="235"/>
      <c r="K760" s="235"/>
      <c r="L760" s="236"/>
      <c r="M760" s="235"/>
      <c r="N760" s="235"/>
      <c r="O760" s="235"/>
      <c r="P760" s="235"/>
      <c r="Q760" s="235"/>
      <c r="R760" s="235"/>
      <c r="S760" s="235"/>
      <c r="T760" s="235"/>
      <c r="U760" s="235"/>
      <c r="V760" s="236"/>
      <c r="W760" s="235"/>
      <c r="X760" s="235"/>
      <c r="Y760" s="235"/>
      <c r="Z760" s="235"/>
      <c r="AA760" s="235"/>
      <c r="AB760" s="235"/>
      <c r="AC760" s="235"/>
      <c r="AD760" s="235"/>
      <c r="AE760" s="235"/>
      <c r="AF760" s="235"/>
      <c r="AG760" s="235"/>
      <c r="AH760" s="235"/>
      <c r="AI760" s="235"/>
      <c r="AJ760" s="235"/>
      <c r="AK760" s="235"/>
      <c r="AL760" s="235"/>
      <c r="AM760" s="235"/>
      <c r="AN760" s="235"/>
      <c r="AO760" s="205"/>
      <c r="AP760" s="198"/>
      <c r="AQ760" s="233"/>
      <c r="AR760" s="244"/>
      <c r="AS760" s="198"/>
      <c r="AT760" s="198"/>
      <c r="AU760" s="198"/>
      <c r="AV760" s="198"/>
      <c r="AW760" s="198"/>
      <c r="AX760" s="198"/>
      <c r="AY760" s="198"/>
      <c r="AZ760" s="198"/>
      <c r="BA760" s="198"/>
      <c r="BB760" s="198"/>
      <c r="BC760" s="198"/>
      <c r="BD760" s="198"/>
      <c r="BE760" s="198"/>
      <c r="BF760" s="198"/>
      <c r="BG760" s="198"/>
      <c r="BH760" s="198"/>
      <c r="BI760" s="198"/>
      <c r="BJ760" s="198"/>
      <c r="BK760" s="198"/>
      <c r="BL760" s="198"/>
      <c r="BM760" s="198"/>
      <c r="BN760" s="198"/>
      <c r="BO760" s="198"/>
      <c r="BP760" s="198"/>
      <c r="BQ760" s="198"/>
      <c r="BR760" s="198"/>
      <c r="BS760" s="198"/>
      <c r="BT760" s="198"/>
      <c r="BU760" s="198"/>
    </row>
    <row r="761" spans="1:73" ht="15.75" customHeight="1" x14ac:dyDescent="0.25">
      <c r="A761" s="234"/>
      <c r="B761" s="235"/>
      <c r="C761" s="235"/>
      <c r="D761" s="235"/>
      <c r="E761" s="235"/>
      <c r="F761" s="235"/>
      <c r="G761" s="235"/>
      <c r="H761" s="235"/>
      <c r="I761" s="235"/>
      <c r="J761" s="235"/>
      <c r="K761" s="235"/>
      <c r="L761" s="236"/>
      <c r="M761" s="235"/>
      <c r="N761" s="235"/>
      <c r="O761" s="235"/>
      <c r="P761" s="235"/>
      <c r="Q761" s="235"/>
      <c r="R761" s="235"/>
      <c r="S761" s="235"/>
      <c r="T761" s="235"/>
      <c r="U761" s="235"/>
      <c r="V761" s="236"/>
      <c r="W761" s="235"/>
      <c r="X761" s="235"/>
      <c r="Y761" s="235"/>
      <c r="Z761" s="235"/>
      <c r="AA761" s="235"/>
      <c r="AB761" s="235"/>
      <c r="AC761" s="235"/>
      <c r="AD761" s="235"/>
      <c r="AE761" s="235"/>
      <c r="AF761" s="235"/>
      <c r="AG761" s="235"/>
      <c r="AH761" s="235"/>
      <c r="AI761" s="235"/>
      <c r="AJ761" s="235"/>
      <c r="AK761" s="235"/>
      <c r="AL761" s="235"/>
      <c r="AM761" s="235"/>
      <c r="AN761" s="235"/>
      <c r="AO761" s="205"/>
      <c r="AP761" s="198"/>
      <c r="AQ761" s="233"/>
      <c r="AR761" s="244"/>
      <c r="AS761" s="198"/>
      <c r="AT761" s="198"/>
      <c r="AU761" s="198"/>
      <c r="AV761" s="198"/>
      <c r="AW761" s="198"/>
      <c r="AX761" s="198"/>
      <c r="AY761" s="198"/>
      <c r="AZ761" s="198"/>
      <c r="BA761" s="198"/>
      <c r="BB761" s="198"/>
      <c r="BC761" s="198"/>
      <c r="BD761" s="198"/>
      <c r="BE761" s="198"/>
      <c r="BF761" s="198"/>
      <c r="BG761" s="198"/>
      <c r="BH761" s="198"/>
      <c r="BI761" s="198"/>
      <c r="BJ761" s="198"/>
      <c r="BK761" s="198"/>
      <c r="BL761" s="198"/>
      <c r="BM761" s="198"/>
      <c r="BN761" s="198"/>
      <c r="BO761" s="198"/>
      <c r="BP761" s="198"/>
      <c r="BQ761" s="198"/>
      <c r="BR761" s="198"/>
      <c r="BS761" s="198"/>
      <c r="BT761" s="198"/>
      <c r="BU761" s="198"/>
    </row>
    <row r="762" spans="1:73" ht="15.75" customHeight="1" x14ac:dyDescent="0.25">
      <c r="A762" s="234"/>
      <c r="B762" s="235"/>
      <c r="C762" s="235"/>
      <c r="D762" s="235"/>
      <c r="E762" s="235"/>
      <c r="F762" s="235"/>
      <c r="G762" s="235"/>
      <c r="H762" s="235"/>
      <c r="I762" s="235"/>
      <c r="J762" s="235"/>
      <c r="K762" s="235"/>
      <c r="L762" s="236"/>
      <c r="M762" s="235"/>
      <c r="N762" s="235"/>
      <c r="O762" s="235"/>
      <c r="P762" s="235"/>
      <c r="Q762" s="235"/>
      <c r="R762" s="235"/>
      <c r="S762" s="235"/>
      <c r="T762" s="235"/>
      <c r="U762" s="235"/>
      <c r="V762" s="236"/>
      <c r="W762" s="235"/>
      <c r="X762" s="235"/>
      <c r="Y762" s="235"/>
      <c r="Z762" s="235"/>
      <c r="AA762" s="235"/>
      <c r="AB762" s="235"/>
      <c r="AC762" s="235"/>
      <c r="AD762" s="235"/>
      <c r="AE762" s="235"/>
      <c r="AF762" s="235"/>
      <c r="AG762" s="235"/>
      <c r="AH762" s="235"/>
      <c r="AI762" s="235"/>
      <c r="AJ762" s="235"/>
      <c r="AK762" s="235"/>
      <c r="AL762" s="235"/>
      <c r="AM762" s="235"/>
      <c r="AN762" s="235"/>
      <c r="AO762" s="205"/>
      <c r="AP762" s="198"/>
      <c r="AQ762" s="233"/>
      <c r="AR762" s="244"/>
      <c r="AS762" s="198"/>
      <c r="AT762" s="198"/>
      <c r="AU762" s="198"/>
      <c r="AV762" s="198"/>
      <c r="AW762" s="198"/>
      <c r="AX762" s="198"/>
      <c r="AY762" s="198"/>
      <c r="AZ762" s="198"/>
      <c r="BA762" s="198"/>
      <c r="BB762" s="198"/>
      <c r="BC762" s="198"/>
      <c r="BD762" s="198"/>
      <c r="BE762" s="198"/>
      <c r="BF762" s="198"/>
      <c r="BG762" s="198"/>
      <c r="BH762" s="198"/>
      <c r="BI762" s="198"/>
      <c r="BJ762" s="198"/>
      <c r="BK762" s="198"/>
      <c r="BL762" s="198"/>
      <c r="BM762" s="198"/>
      <c r="BN762" s="198"/>
      <c r="BO762" s="198"/>
      <c r="BP762" s="198"/>
      <c r="BQ762" s="198"/>
      <c r="BR762" s="198"/>
      <c r="BS762" s="198"/>
      <c r="BT762" s="198"/>
      <c r="BU762" s="198"/>
    </row>
    <row r="763" spans="1:73" ht="15.75" customHeight="1" x14ac:dyDescent="0.25">
      <c r="A763" s="234"/>
      <c r="B763" s="235"/>
      <c r="C763" s="235"/>
      <c r="D763" s="235"/>
      <c r="E763" s="235"/>
      <c r="F763" s="235"/>
      <c r="G763" s="235"/>
      <c r="H763" s="235"/>
      <c r="I763" s="235"/>
      <c r="J763" s="235"/>
      <c r="K763" s="235"/>
      <c r="L763" s="236"/>
      <c r="M763" s="235"/>
      <c r="N763" s="235"/>
      <c r="O763" s="235"/>
      <c r="P763" s="235"/>
      <c r="Q763" s="235"/>
      <c r="R763" s="235"/>
      <c r="S763" s="235"/>
      <c r="T763" s="235"/>
      <c r="U763" s="235"/>
      <c r="V763" s="236"/>
      <c r="W763" s="235"/>
      <c r="X763" s="235"/>
      <c r="Y763" s="235"/>
      <c r="Z763" s="235"/>
      <c r="AA763" s="235"/>
      <c r="AB763" s="235"/>
      <c r="AC763" s="235"/>
      <c r="AD763" s="235"/>
      <c r="AE763" s="235"/>
      <c r="AF763" s="235"/>
      <c r="AG763" s="235"/>
      <c r="AH763" s="235"/>
      <c r="AI763" s="235"/>
      <c r="AJ763" s="235"/>
      <c r="AK763" s="235"/>
      <c r="AL763" s="235"/>
      <c r="AM763" s="235"/>
      <c r="AN763" s="235"/>
      <c r="AO763" s="205"/>
      <c r="AP763" s="198"/>
      <c r="AQ763" s="233"/>
      <c r="AR763" s="244"/>
      <c r="AS763" s="198"/>
      <c r="AT763" s="198"/>
      <c r="AU763" s="198"/>
      <c r="AV763" s="198"/>
      <c r="AW763" s="198"/>
      <c r="AX763" s="198"/>
      <c r="AY763" s="198"/>
      <c r="AZ763" s="198"/>
      <c r="BA763" s="198"/>
      <c r="BB763" s="198"/>
      <c r="BC763" s="198"/>
      <c r="BD763" s="198"/>
      <c r="BE763" s="198"/>
      <c r="BF763" s="198"/>
      <c r="BG763" s="198"/>
      <c r="BH763" s="198"/>
      <c r="BI763" s="198"/>
      <c r="BJ763" s="198"/>
      <c r="BK763" s="198"/>
      <c r="BL763" s="198"/>
      <c r="BM763" s="198"/>
      <c r="BN763" s="198"/>
      <c r="BO763" s="198"/>
      <c r="BP763" s="198"/>
      <c r="BQ763" s="198"/>
      <c r="BR763" s="198"/>
      <c r="BS763" s="198"/>
      <c r="BT763" s="198"/>
      <c r="BU763" s="198"/>
    </row>
    <row r="764" spans="1:73" ht="15.75" customHeight="1" x14ac:dyDescent="0.25">
      <c r="A764" s="234"/>
      <c r="B764" s="235"/>
      <c r="C764" s="235"/>
      <c r="D764" s="235"/>
      <c r="E764" s="235"/>
      <c r="F764" s="235"/>
      <c r="G764" s="235"/>
      <c r="H764" s="235"/>
      <c r="I764" s="235"/>
      <c r="J764" s="235"/>
      <c r="K764" s="235"/>
      <c r="L764" s="236"/>
      <c r="M764" s="235"/>
      <c r="N764" s="235"/>
      <c r="O764" s="235"/>
      <c r="P764" s="235"/>
      <c r="Q764" s="235"/>
      <c r="R764" s="235"/>
      <c r="S764" s="235"/>
      <c r="T764" s="235"/>
      <c r="U764" s="235"/>
      <c r="V764" s="236"/>
      <c r="W764" s="235"/>
      <c r="X764" s="235"/>
      <c r="Y764" s="235"/>
      <c r="Z764" s="235"/>
      <c r="AA764" s="235"/>
      <c r="AB764" s="235"/>
      <c r="AC764" s="235"/>
      <c r="AD764" s="235"/>
      <c r="AE764" s="235"/>
      <c r="AF764" s="235"/>
      <c r="AG764" s="235"/>
      <c r="AH764" s="235"/>
      <c r="AI764" s="235"/>
      <c r="AJ764" s="235"/>
      <c r="AK764" s="235"/>
      <c r="AL764" s="235"/>
      <c r="AM764" s="235"/>
      <c r="AN764" s="235"/>
      <c r="AO764" s="205"/>
      <c r="AP764" s="198"/>
      <c r="AQ764" s="233"/>
      <c r="AR764" s="244"/>
      <c r="AS764" s="198"/>
      <c r="AT764" s="198"/>
      <c r="AU764" s="198"/>
      <c r="AV764" s="198"/>
      <c r="AW764" s="198"/>
      <c r="AX764" s="198"/>
      <c r="AY764" s="198"/>
      <c r="AZ764" s="198"/>
      <c r="BA764" s="198"/>
      <c r="BB764" s="198"/>
      <c r="BC764" s="198"/>
      <c r="BD764" s="198"/>
      <c r="BE764" s="198"/>
      <c r="BF764" s="198"/>
      <c r="BG764" s="198"/>
      <c r="BH764" s="198"/>
      <c r="BI764" s="198"/>
      <c r="BJ764" s="198"/>
      <c r="BK764" s="198"/>
      <c r="BL764" s="198"/>
      <c r="BM764" s="198"/>
      <c r="BN764" s="198"/>
      <c r="BO764" s="198"/>
      <c r="BP764" s="198"/>
      <c r="BQ764" s="198"/>
      <c r="BR764" s="198"/>
      <c r="BS764" s="198"/>
      <c r="BT764" s="198"/>
      <c r="BU764" s="198"/>
    </row>
    <row r="765" spans="1:73" ht="15.75" customHeight="1" x14ac:dyDescent="0.25">
      <c r="A765" s="234"/>
      <c r="B765" s="235"/>
      <c r="C765" s="235"/>
      <c r="D765" s="235"/>
      <c r="E765" s="235"/>
      <c r="F765" s="235"/>
      <c r="G765" s="235"/>
      <c r="H765" s="235"/>
      <c r="I765" s="235"/>
      <c r="J765" s="235"/>
      <c r="K765" s="235"/>
      <c r="L765" s="236"/>
      <c r="M765" s="235"/>
      <c r="N765" s="235"/>
      <c r="O765" s="235"/>
      <c r="P765" s="235"/>
      <c r="Q765" s="235"/>
      <c r="R765" s="235"/>
      <c r="S765" s="235"/>
      <c r="T765" s="235"/>
      <c r="U765" s="235"/>
      <c r="V765" s="236"/>
      <c r="W765" s="235"/>
      <c r="X765" s="235"/>
      <c r="Y765" s="235"/>
      <c r="Z765" s="235"/>
      <c r="AA765" s="235"/>
      <c r="AB765" s="235"/>
      <c r="AC765" s="235"/>
      <c r="AD765" s="235"/>
      <c r="AE765" s="235"/>
      <c r="AF765" s="235"/>
      <c r="AG765" s="235"/>
      <c r="AH765" s="235"/>
      <c r="AI765" s="235"/>
      <c r="AJ765" s="235"/>
      <c r="AK765" s="235"/>
      <c r="AL765" s="235"/>
      <c r="AM765" s="235"/>
      <c r="AN765" s="235"/>
      <c r="AO765" s="205"/>
      <c r="AP765" s="198"/>
      <c r="AQ765" s="233"/>
      <c r="AR765" s="244"/>
      <c r="AS765" s="198"/>
      <c r="AT765" s="198"/>
      <c r="AU765" s="198"/>
      <c r="AV765" s="198"/>
      <c r="AW765" s="198"/>
      <c r="AX765" s="198"/>
      <c r="AY765" s="198"/>
      <c r="AZ765" s="198"/>
      <c r="BA765" s="198"/>
      <c r="BB765" s="198"/>
      <c r="BC765" s="198"/>
      <c r="BD765" s="198"/>
      <c r="BE765" s="198"/>
      <c r="BF765" s="198"/>
      <c r="BG765" s="198"/>
      <c r="BH765" s="198"/>
      <c r="BI765" s="198"/>
      <c r="BJ765" s="198"/>
      <c r="BK765" s="198"/>
      <c r="BL765" s="198"/>
      <c r="BM765" s="198"/>
      <c r="BN765" s="198"/>
      <c r="BO765" s="198"/>
      <c r="BP765" s="198"/>
      <c r="BQ765" s="198"/>
      <c r="BR765" s="198"/>
      <c r="BS765" s="198"/>
      <c r="BT765" s="198"/>
      <c r="BU765" s="198"/>
    </row>
    <row r="766" spans="1:73" ht="15.75" customHeight="1" x14ac:dyDescent="0.25">
      <c r="A766" s="234"/>
      <c r="B766" s="235"/>
      <c r="C766" s="235"/>
      <c r="D766" s="235"/>
      <c r="E766" s="235"/>
      <c r="F766" s="235"/>
      <c r="G766" s="235"/>
      <c r="H766" s="235"/>
      <c r="I766" s="235"/>
      <c r="J766" s="235"/>
      <c r="K766" s="235"/>
      <c r="L766" s="236"/>
      <c r="M766" s="235"/>
      <c r="N766" s="235"/>
      <c r="O766" s="235"/>
      <c r="P766" s="235"/>
      <c r="Q766" s="235"/>
      <c r="R766" s="235"/>
      <c r="S766" s="235"/>
      <c r="T766" s="235"/>
      <c r="U766" s="235"/>
      <c r="V766" s="236"/>
      <c r="W766" s="235"/>
      <c r="X766" s="235"/>
      <c r="Y766" s="235"/>
      <c r="Z766" s="235"/>
      <c r="AA766" s="235"/>
      <c r="AB766" s="235"/>
      <c r="AC766" s="235"/>
      <c r="AD766" s="235"/>
      <c r="AE766" s="235"/>
      <c r="AF766" s="235"/>
      <c r="AG766" s="235"/>
      <c r="AH766" s="235"/>
      <c r="AI766" s="235"/>
      <c r="AJ766" s="235"/>
      <c r="AK766" s="235"/>
      <c r="AL766" s="235"/>
      <c r="AM766" s="235"/>
      <c r="AN766" s="235"/>
      <c r="AO766" s="205"/>
      <c r="AP766" s="198"/>
      <c r="AQ766" s="233"/>
      <c r="AR766" s="244"/>
      <c r="AS766" s="198"/>
      <c r="AT766" s="198"/>
      <c r="AU766" s="198"/>
      <c r="AV766" s="198"/>
      <c r="AW766" s="198"/>
      <c r="AX766" s="198"/>
      <c r="AY766" s="198"/>
      <c r="AZ766" s="198"/>
      <c r="BA766" s="198"/>
      <c r="BB766" s="198"/>
      <c r="BC766" s="198"/>
      <c r="BD766" s="198"/>
      <c r="BE766" s="198"/>
      <c r="BF766" s="198"/>
      <c r="BG766" s="198"/>
      <c r="BH766" s="198"/>
      <c r="BI766" s="198"/>
      <c r="BJ766" s="198"/>
      <c r="BK766" s="198"/>
      <c r="BL766" s="198"/>
      <c r="BM766" s="198"/>
      <c r="BN766" s="198"/>
      <c r="BO766" s="198"/>
      <c r="BP766" s="198"/>
      <c r="BQ766" s="198"/>
      <c r="BR766" s="198"/>
      <c r="BS766" s="198"/>
      <c r="BT766" s="198"/>
      <c r="BU766" s="198"/>
    </row>
    <row r="767" spans="1:73" ht="15.75" customHeight="1" x14ac:dyDescent="0.25">
      <c r="A767" s="234"/>
      <c r="B767" s="235"/>
      <c r="C767" s="235"/>
      <c r="D767" s="235"/>
      <c r="E767" s="235"/>
      <c r="F767" s="235"/>
      <c r="G767" s="235"/>
      <c r="H767" s="235"/>
      <c r="I767" s="235"/>
      <c r="J767" s="235"/>
      <c r="K767" s="235"/>
      <c r="L767" s="236"/>
      <c r="M767" s="235"/>
      <c r="N767" s="235"/>
      <c r="O767" s="235"/>
      <c r="P767" s="235"/>
      <c r="Q767" s="235"/>
      <c r="R767" s="235"/>
      <c r="S767" s="235"/>
      <c r="T767" s="235"/>
      <c r="U767" s="235"/>
      <c r="V767" s="236"/>
      <c r="W767" s="235"/>
      <c r="X767" s="235"/>
      <c r="Y767" s="235"/>
      <c r="Z767" s="235"/>
      <c r="AA767" s="235"/>
      <c r="AB767" s="235"/>
      <c r="AC767" s="235"/>
      <c r="AD767" s="235"/>
      <c r="AE767" s="235"/>
      <c r="AF767" s="235"/>
      <c r="AG767" s="235"/>
      <c r="AH767" s="235"/>
      <c r="AI767" s="235"/>
      <c r="AJ767" s="235"/>
      <c r="AK767" s="235"/>
      <c r="AL767" s="235"/>
      <c r="AM767" s="235"/>
      <c r="AN767" s="235"/>
      <c r="AO767" s="205"/>
      <c r="AP767" s="198"/>
      <c r="AQ767" s="233"/>
      <c r="AR767" s="244"/>
      <c r="AS767" s="198"/>
      <c r="AT767" s="198"/>
      <c r="AU767" s="198"/>
      <c r="AV767" s="198"/>
      <c r="AW767" s="198"/>
      <c r="AX767" s="198"/>
      <c r="AY767" s="198"/>
      <c r="AZ767" s="198"/>
      <c r="BA767" s="198"/>
      <c r="BB767" s="198"/>
      <c r="BC767" s="198"/>
      <c r="BD767" s="198"/>
      <c r="BE767" s="198"/>
      <c r="BF767" s="198"/>
      <c r="BG767" s="198"/>
      <c r="BH767" s="198"/>
      <c r="BI767" s="198"/>
      <c r="BJ767" s="198"/>
      <c r="BK767" s="198"/>
      <c r="BL767" s="198"/>
      <c r="BM767" s="198"/>
      <c r="BN767" s="198"/>
      <c r="BO767" s="198"/>
      <c r="BP767" s="198"/>
      <c r="BQ767" s="198"/>
      <c r="BR767" s="198"/>
      <c r="BS767" s="198"/>
      <c r="BT767" s="198"/>
      <c r="BU767" s="198"/>
    </row>
    <row r="768" spans="1:73" ht="15.75" customHeight="1" x14ac:dyDescent="0.25">
      <c r="A768" s="234"/>
      <c r="B768" s="235"/>
      <c r="C768" s="235"/>
      <c r="D768" s="235"/>
      <c r="E768" s="235"/>
      <c r="F768" s="235"/>
      <c r="G768" s="235"/>
      <c r="H768" s="235"/>
      <c r="I768" s="235"/>
      <c r="J768" s="235"/>
      <c r="K768" s="235"/>
      <c r="L768" s="236"/>
      <c r="M768" s="235"/>
      <c r="N768" s="235"/>
      <c r="O768" s="235"/>
      <c r="P768" s="235"/>
      <c r="Q768" s="235"/>
      <c r="R768" s="235"/>
      <c r="S768" s="235"/>
      <c r="T768" s="235"/>
      <c r="U768" s="235"/>
      <c r="V768" s="236"/>
      <c r="W768" s="235"/>
      <c r="X768" s="235"/>
      <c r="Y768" s="235"/>
      <c r="Z768" s="235"/>
      <c r="AA768" s="235"/>
      <c r="AB768" s="235"/>
      <c r="AC768" s="235"/>
      <c r="AD768" s="235"/>
      <c r="AE768" s="235"/>
      <c r="AF768" s="235"/>
      <c r="AG768" s="235"/>
      <c r="AH768" s="235"/>
      <c r="AI768" s="235"/>
      <c r="AJ768" s="235"/>
      <c r="AK768" s="235"/>
      <c r="AL768" s="235"/>
      <c r="AM768" s="235"/>
      <c r="AN768" s="235"/>
      <c r="AO768" s="205"/>
      <c r="AP768" s="198"/>
      <c r="AQ768" s="233"/>
      <c r="AR768" s="244"/>
      <c r="AS768" s="198"/>
      <c r="AT768" s="198"/>
      <c r="AU768" s="198"/>
      <c r="AV768" s="198"/>
      <c r="AW768" s="198"/>
      <c r="AX768" s="198"/>
      <c r="AY768" s="198"/>
      <c r="AZ768" s="198"/>
      <c r="BA768" s="198"/>
      <c r="BB768" s="198"/>
      <c r="BC768" s="198"/>
      <c r="BD768" s="198"/>
      <c r="BE768" s="198"/>
      <c r="BF768" s="198"/>
      <c r="BG768" s="198"/>
      <c r="BH768" s="198"/>
      <c r="BI768" s="198"/>
      <c r="BJ768" s="198"/>
      <c r="BK768" s="198"/>
      <c r="BL768" s="198"/>
      <c r="BM768" s="198"/>
      <c r="BN768" s="198"/>
      <c r="BO768" s="198"/>
      <c r="BP768" s="198"/>
      <c r="BQ768" s="198"/>
      <c r="BR768" s="198"/>
      <c r="BS768" s="198"/>
      <c r="BT768" s="198"/>
      <c r="BU768" s="198"/>
    </row>
    <row r="769" spans="1:73" ht="15.75" customHeight="1" x14ac:dyDescent="0.25">
      <c r="A769" s="234"/>
      <c r="B769" s="235"/>
      <c r="C769" s="235"/>
      <c r="D769" s="235"/>
      <c r="E769" s="235"/>
      <c r="F769" s="235"/>
      <c r="G769" s="235"/>
      <c r="H769" s="235"/>
      <c r="I769" s="235"/>
      <c r="J769" s="235"/>
      <c r="K769" s="235"/>
      <c r="L769" s="236"/>
      <c r="M769" s="235"/>
      <c r="N769" s="235"/>
      <c r="O769" s="235"/>
      <c r="P769" s="235"/>
      <c r="Q769" s="235"/>
      <c r="R769" s="235"/>
      <c r="S769" s="235"/>
      <c r="T769" s="235"/>
      <c r="U769" s="235"/>
      <c r="V769" s="236"/>
      <c r="W769" s="235"/>
      <c r="X769" s="235"/>
      <c r="Y769" s="235"/>
      <c r="Z769" s="235"/>
      <c r="AA769" s="235"/>
      <c r="AB769" s="235"/>
      <c r="AC769" s="235"/>
      <c r="AD769" s="235"/>
      <c r="AE769" s="235"/>
      <c r="AF769" s="235"/>
      <c r="AG769" s="235"/>
      <c r="AH769" s="235"/>
      <c r="AI769" s="235"/>
      <c r="AJ769" s="235"/>
      <c r="AK769" s="235"/>
      <c r="AL769" s="235"/>
      <c r="AM769" s="235"/>
      <c r="AN769" s="235"/>
      <c r="AO769" s="205"/>
      <c r="AP769" s="198"/>
      <c r="AQ769" s="233"/>
      <c r="AR769" s="244"/>
      <c r="AS769" s="198"/>
      <c r="AT769" s="198"/>
      <c r="AU769" s="198"/>
      <c r="AV769" s="198"/>
      <c r="AW769" s="198"/>
      <c r="AX769" s="198"/>
      <c r="AY769" s="198"/>
      <c r="AZ769" s="198"/>
      <c r="BA769" s="198"/>
      <c r="BB769" s="198"/>
      <c r="BC769" s="198"/>
      <c r="BD769" s="198"/>
      <c r="BE769" s="198"/>
      <c r="BF769" s="198"/>
      <c r="BG769" s="198"/>
      <c r="BH769" s="198"/>
      <c r="BI769" s="198"/>
      <c r="BJ769" s="198"/>
      <c r="BK769" s="198"/>
      <c r="BL769" s="198"/>
      <c r="BM769" s="198"/>
      <c r="BN769" s="198"/>
      <c r="BO769" s="198"/>
      <c r="BP769" s="198"/>
      <c r="BQ769" s="198"/>
      <c r="BR769" s="198"/>
      <c r="BS769" s="198"/>
      <c r="BT769" s="198"/>
      <c r="BU769" s="198"/>
    </row>
    <row r="770" spans="1:73" ht="15.75" customHeight="1" x14ac:dyDescent="0.25">
      <c r="A770" s="234"/>
      <c r="B770" s="235"/>
      <c r="C770" s="235"/>
      <c r="D770" s="235"/>
      <c r="E770" s="235"/>
      <c r="F770" s="235"/>
      <c r="G770" s="235"/>
      <c r="H770" s="235"/>
      <c r="I770" s="235"/>
      <c r="J770" s="235"/>
      <c r="K770" s="235"/>
      <c r="L770" s="236"/>
      <c r="M770" s="235"/>
      <c r="N770" s="235"/>
      <c r="O770" s="235"/>
      <c r="P770" s="235"/>
      <c r="Q770" s="235"/>
      <c r="R770" s="235"/>
      <c r="S770" s="235"/>
      <c r="T770" s="235"/>
      <c r="U770" s="235"/>
      <c r="V770" s="236"/>
      <c r="W770" s="235"/>
      <c r="X770" s="235"/>
      <c r="Y770" s="235"/>
      <c r="Z770" s="235"/>
      <c r="AA770" s="235"/>
      <c r="AB770" s="235"/>
      <c r="AC770" s="235"/>
      <c r="AD770" s="235"/>
      <c r="AE770" s="235"/>
      <c r="AF770" s="235"/>
      <c r="AG770" s="235"/>
      <c r="AH770" s="235"/>
      <c r="AI770" s="235"/>
      <c r="AJ770" s="235"/>
      <c r="AK770" s="235"/>
      <c r="AL770" s="235"/>
      <c r="AM770" s="235"/>
      <c r="AN770" s="235"/>
      <c r="AO770" s="205"/>
      <c r="AP770" s="198"/>
      <c r="AQ770" s="233"/>
      <c r="AR770" s="244"/>
      <c r="AS770" s="198"/>
      <c r="AT770" s="198"/>
      <c r="AU770" s="198"/>
      <c r="AV770" s="198"/>
      <c r="AW770" s="198"/>
      <c r="AX770" s="198"/>
      <c r="AY770" s="198"/>
      <c r="AZ770" s="198"/>
      <c r="BA770" s="198"/>
      <c r="BB770" s="198"/>
      <c r="BC770" s="198"/>
      <c r="BD770" s="198"/>
      <c r="BE770" s="198"/>
      <c r="BF770" s="198"/>
      <c r="BG770" s="198"/>
      <c r="BH770" s="198"/>
      <c r="BI770" s="198"/>
      <c r="BJ770" s="198"/>
      <c r="BK770" s="198"/>
      <c r="BL770" s="198"/>
      <c r="BM770" s="198"/>
      <c r="BN770" s="198"/>
      <c r="BO770" s="198"/>
      <c r="BP770" s="198"/>
      <c r="BQ770" s="198"/>
      <c r="BR770" s="198"/>
      <c r="BS770" s="198"/>
      <c r="BT770" s="198"/>
      <c r="BU770" s="198"/>
    </row>
    <row r="771" spans="1:73" ht="15.75" customHeight="1" x14ac:dyDescent="0.25">
      <c r="A771" s="234"/>
      <c r="B771" s="235"/>
      <c r="C771" s="235"/>
      <c r="D771" s="235"/>
      <c r="E771" s="235"/>
      <c r="F771" s="235"/>
      <c r="G771" s="235"/>
      <c r="H771" s="235"/>
      <c r="I771" s="235"/>
      <c r="J771" s="235"/>
      <c r="K771" s="235"/>
      <c r="L771" s="236"/>
      <c r="M771" s="235"/>
      <c r="N771" s="235"/>
      <c r="O771" s="235"/>
      <c r="P771" s="235"/>
      <c r="Q771" s="235"/>
      <c r="R771" s="235"/>
      <c r="S771" s="235"/>
      <c r="T771" s="235"/>
      <c r="U771" s="235"/>
      <c r="V771" s="236"/>
      <c r="W771" s="235"/>
      <c r="X771" s="235"/>
      <c r="Y771" s="235"/>
      <c r="Z771" s="235"/>
      <c r="AA771" s="235"/>
      <c r="AB771" s="235"/>
      <c r="AC771" s="235"/>
      <c r="AD771" s="235"/>
      <c r="AE771" s="235"/>
      <c r="AF771" s="235"/>
      <c r="AG771" s="235"/>
      <c r="AH771" s="235"/>
      <c r="AI771" s="235"/>
      <c r="AJ771" s="235"/>
      <c r="AK771" s="235"/>
      <c r="AL771" s="235"/>
      <c r="AM771" s="235"/>
      <c r="AN771" s="235"/>
      <c r="AO771" s="205"/>
      <c r="AP771" s="198"/>
      <c r="AQ771" s="233"/>
      <c r="AR771" s="244"/>
      <c r="AS771" s="198"/>
      <c r="AT771" s="198"/>
      <c r="AU771" s="198"/>
      <c r="AV771" s="198"/>
      <c r="AW771" s="198"/>
      <c r="AX771" s="198"/>
      <c r="AY771" s="198"/>
      <c r="AZ771" s="198"/>
      <c r="BA771" s="198"/>
      <c r="BB771" s="198"/>
      <c r="BC771" s="198"/>
      <c r="BD771" s="198"/>
      <c r="BE771" s="198"/>
      <c r="BF771" s="198"/>
      <c r="BG771" s="198"/>
      <c r="BH771" s="198"/>
      <c r="BI771" s="198"/>
      <c r="BJ771" s="198"/>
      <c r="BK771" s="198"/>
      <c r="BL771" s="198"/>
      <c r="BM771" s="198"/>
      <c r="BN771" s="198"/>
      <c r="BO771" s="198"/>
      <c r="BP771" s="198"/>
      <c r="BQ771" s="198"/>
      <c r="BR771" s="198"/>
      <c r="BS771" s="198"/>
      <c r="BT771" s="198"/>
      <c r="BU771" s="198"/>
    </row>
    <row r="772" spans="1:73" ht="15.75" customHeight="1" x14ac:dyDescent="0.25">
      <c r="A772" s="234"/>
      <c r="B772" s="235"/>
      <c r="C772" s="235"/>
      <c r="D772" s="235"/>
      <c r="E772" s="235"/>
      <c r="F772" s="235"/>
      <c r="G772" s="235"/>
      <c r="H772" s="235"/>
      <c r="I772" s="235"/>
      <c r="J772" s="235"/>
      <c r="K772" s="235"/>
      <c r="L772" s="236"/>
      <c r="M772" s="235"/>
      <c r="N772" s="235"/>
      <c r="O772" s="235"/>
      <c r="P772" s="235"/>
      <c r="Q772" s="235"/>
      <c r="R772" s="235"/>
      <c r="S772" s="235"/>
      <c r="T772" s="235"/>
      <c r="U772" s="235"/>
      <c r="V772" s="236"/>
      <c r="W772" s="235"/>
      <c r="X772" s="235"/>
      <c r="Y772" s="235"/>
      <c r="Z772" s="235"/>
      <c r="AA772" s="235"/>
      <c r="AB772" s="235"/>
      <c r="AC772" s="235"/>
      <c r="AD772" s="235"/>
      <c r="AE772" s="235"/>
      <c r="AF772" s="235"/>
      <c r="AG772" s="235"/>
      <c r="AH772" s="235"/>
      <c r="AI772" s="235"/>
      <c r="AJ772" s="235"/>
      <c r="AK772" s="235"/>
      <c r="AL772" s="235"/>
      <c r="AM772" s="235"/>
      <c r="AN772" s="235"/>
      <c r="AO772" s="205"/>
      <c r="AP772" s="198"/>
      <c r="AQ772" s="233"/>
      <c r="AR772" s="244"/>
      <c r="AS772" s="198"/>
      <c r="AT772" s="198"/>
      <c r="AU772" s="198"/>
      <c r="AV772" s="198"/>
      <c r="AW772" s="198"/>
      <c r="AX772" s="198"/>
      <c r="AY772" s="198"/>
      <c r="AZ772" s="198"/>
      <c r="BA772" s="198"/>
      <c r="BB772" s="198"/>
      <c r="BC772" s="198"/>
      <c r="BD772" s="198"/>
      <c r="BE772" s="198"/>
      <c r="BF772" s="198"/>
      <c r="BG772" s="198"/>
      <c r="BH772" s="198"/>
      <c r="BI772" s="198"/>
      <c r="BJ772" s="198"/>
      <c r="BK772" s="198"/>
      <c r="BL772" s="198"/>
      <c r="BM772" s="198"/>
      <c r="BN772" s="198"/>
      <c r="BO772" s="198"/>
      <c r="BP772" s="198"/>
      <c r="BQ772" s="198"/>
      <c r="BR772" s="198"/>
      <c r="BS772" s="198"/>
      <c r="BT772" s="198"/>
      <c r="BU772" s="198"/>
    </row>
    <row r="773" spans="1:73" ht="15.75" customHeight="1" x14ac:dyDescent="0.25">
      <c r="A773" s="234"/>
      <c r="B773" s="235"/>
      <c r="C773" s="235"/>
      <c r="D773" s="235"/>
      <c r="E773" s="235"/>
      <c r="F773" s="235"/>
      <c r="G773" s="235"/>
      <c r="H773" s="235"/>
      <c r="I773" s="235"/>
      <c r="J773" s="235"/>
      <c r="K773" s="235"/>
      <c r="L773" s="236"/>
      <c r="M773" s="235"/>
      <c r="N773" s="235"/>
      <c r="O773" s="235"/>
      <c r="P773" s="235"/>
      <c r="Q773" s="235"/>
      <c r="R773" s="235"/>
      <c r="S773" s="235"/>
      <c r="T773" s="235"/>
      <c r="U773" s="235"/>
      <c r="V773" s="236"/>
      <c r="W773" s="235"/>
      <c r="X773" s="235"/>
      <c r="Y773" s="235"/>
      <c r="Z773" s="235"/>
      <c r="AA773" s="235"/>
      <c r="AB773" s="235"/>
      <c r="AC773" s="235"/>
      <c r="AD773" s="235"/>
      <c r="AE773" s="235"/>
      <c r="AF773" s="235"/>
      <c r="AG773" s="235"/>
      <c r="AH773" s="235"/>
      <c r="AI773" s="235"/>
      <c r="AJ773" s="235"/>
      <c r="AK773" s="235"/>
      <c r="AL773" s="235"/>
      <c r="AM773" s="235"/>
      <c r="AN773" s="235"/>
      <c r="AO773" s="205"/>
      <c r="AP773" s="198"/>
      <c r="AQ773" s="233"/>
      <c r="AR773" s="244"/>
      <c r="AS773" s="198"/>
      <c r="AT773" s="198"/>
      <c r="AU773" s="198"/>
      <c r="AV773" s="198"/>
      <c r="AW773" s="198"/>
      <c r="AX773" s="198"/>
      <c r="AY773" s="198"/>
      <c r="AZ773" s="198"/>
      <c r="BA773" s="198"/>
      <c r="BB773" s="198"/>
      <c r="BC773" s="198"/>
      <c r="BD773" s="198"/>
      <c r="BE773" s="198"/>
      <c r="BF773" s="198"/>
      <c r="BG773" s="198"/>
      <c r="BH773" s="198"/>
      <c r="BI773" s="198"/>
      <c r="BJ773" s="198"/>
      <c r="BK773" s="198"/>
      <c r="BL773" s="198"/>
      <c r="BM773" s="198"/>
      <c r="BN773" s="198"/>
      <c r="BO773" s="198"/>
      <c r="BP773" s="198"/>
      <c r="BQ773" s="198"/>
      <c r="BR773" s="198"/>
      <c r="BS773" s="198"/>
      <c r="BT773" s="198"/>
      <c r="BU773" s="198"/>
    </row>
    <row r="774" spans="1:73" ht="15.75" customHeight="1" x14ac:dyDescent="0.25">
      <c r="A774" s="234"/>
      <c r="B774" s="235"/>
      <c r="C774" s="235"/>
      <c r="D774" s="235"/>
      <c r="E774" s="235"/>
      <c r="F774" s="235"/>
      <c r="G774" s="235"/>
      <c r="H774" s="235"/>
      <c r="I774" s="235"/>
      <c r="J774" s="235"/>
      <c r="K774" s="235"/>
      <c r="L774" s="236"/>
      <c r="M774" s="235"/>
      <c r="N774" s="235"/>
      <c r="O774" s="235"/>
      <c r="P774" s="235"/>
      <c r="Q774" s="235"/>
      <c r="R774" s="235"/>
      <c r="S774" s="235"/>
      <c r="T774" s="235"/>
      <c r="U774" s="235"/>
      <c r="V774" s="236"/>
      <c r="W774" s="235"/>
      <c r="X774" s="235"/>
      <c r="Y774" s="235"/>
      <c r="Z774" s="235"/>
      <c r="AA774" s="235"/>
      <c r="AB774" s="235"/>
      <c r="AC774" s="235"/>
      <c r="AD774" s="235"/>
      <c r="AE774" s="235"/>
      <c r="AF774" s="235"/>
      <c r="AG774" s="235"/>
      <c r="AH774" s="235"/>
      <c r="AI774" s="235"/>
      <c r="AJ774" s="235"/>
      <c r="AK774" s="235"/>
      <c r="AL774" s="235"/>
      <c r="AM774" s="235"/>
      <c r="AN774" s="235"/>
      <c r="AO774" s="205"/>
      <c r="AP774" s="198"/>
      <c r="AQ774" s="233"/>
      <c r="AR774" s="244"/>
      <c r="AS774" s="198"/>
      <c r="AT774" s="198"/>
      <c r="AU774" s="198"/>
      <c r="AV774" s="198"/>
      <c r="AW774" s="198"/>
      <c r="AX774" s="198"/>
      <c r="AY774" s="198"/>
      <c r="AZ774" s="198"/>
      <c r="BA774" s="198"/>
      <c r="BB774" s="198"/>
      <c r="BC774" s="198"/>
      <c r="BD774" s="198"/>
      <c r="BE774" s="198"/>
      <c r="BF774" s="198"/>
      <c r="BG774" s="198"/>
      <c r="BH774" s="198"/>
      <c r="BI774" s="198"/>
      <c r="BJ774" s="198"/>
      <c r="BK774" s="198"/>
      <c r="BL774" s="198"/>
      <c r="BM774" s="198"/>
      <c r="BN774" s="198"/>
      <c r="BO774" s="198"/>
      <c r="BP774" s="198"/>
      <c r="BQ774" s="198"/>
      <c r="BR774" s="198"/>
      <c r="BS774" s="198"/>
      <c r="BT774" s="198"/>
      <c r="BU774" s="198"/>
    </row>
    <row r="775" spans="1:73" ht="15.75" customHeight="1" x14ac:dyDescent="0.25">
      <c r="A775" s="234"/>
      <c r="B775" s="235"/>
      <c r="C775" s="235"/>
      <c r="D775" s="235"/>
      <c r="E775" s="235"/>
      <c r="F775" s="235"/>
      <c r="G775" s="235"/>
      <c r="H775" s="235"/>
      <c r="I775" s="235"/>
      <c r="J775" s="235"/>
      <c r="K775" s="235"/>
      <c r="L775" s="236"/>
      <c r="M775" s="235"/>
      <c r="N775" s="235"/>
      <c r="O775" s="235"/>
      <c r="P775" s="235"/>
      <c r="Q775" s="235"/>
      <c r="R775" s="235"/>
      <c r="S775" s="235"/>
      <c r="T775" s="235"/>
      <c r="U775" s="235"/>
      <c r="V775" s="236"/>
      <c r="W775" s="235"/>
      <c r="X775" s="235"/>
      <c r="Y775" s="235"/>
      <c r="Z775" s="235"/>
      <c r="AA775" s="235"/>
      <c r="AB775" s="235"/>
      <c r="AC775" s="235"/>
      <c r="AD775" s="235"/>
      <c r="AE775" s="235"/>
      <c r="AF775" s="235"/>
      <c r="AG775" s="235"/>
      <c r="AH775" s="235"/>
      <c r="AI775" s="235"/>
      <c r="AJ775" s="235"/>
      <c r="AK775" s="235"/>
      <c r="AL775" s="235"/>
      <c r="AM775" s="235"/>
      <c r="AN775" s="235"/>
      <c r="AO775" s="205"/>
      <c r="AP775" s="198"/>
      <c r="AQ775" s="233"/>
      <c r="AR775" s="244"/>
      <c r="AS775" s="198"/>
      <c r="AT775" s="198"/>
      <c r="AU775" s="198"/>
      <c r="AV775" s="198"/>
      <c r="AW775" s="198"/>
      <c r="AX775" s="198"/>
      <c r="AY775" s="198"/>
      <c r="AZ775" s="198"/>
      <c r="BA775" s="198"/>
      <c r="BB775" s="198"/>
      <c r="BC775" s="198"/>
      <c r="BD775" s="198"/>
      <c r="BE775" s="198"/>
      <c r="BF775" s="198"/>
      <c r="BG775" s="198"/>
      <c r="BH775" s="198"/>
      <c r="BI775" s="198"/>
      <c r="BJ775" s="198"/>
      <c r="BK775" s="198"/>
      <c r="BL775" s="198"/>
      <c r="BM775" s="198"/>
      <c r="BN775" s="198"/>
      <c r="BO775" s="198"/>
      <c r="BP775" s="198"/>
      <c r="BQ775" s="198"/>
      <c r="BR775" s="198"/>
      <c r="BS775" s="198"/>
      <c r="BT775" s="198"/>
      <c r="BU775" s="198"/>
    </row>
    <row r="776" spans="1:73" ht="15.75" customHeight="1" x14ac:dyDescent="0.25">
      <c r="A776" s="234"/>
      <c r="B776" s="235"/>
      <c r="C776" s="235"/>
      <c r="D776" s="235"/>
      <c r="E776" s="235"/>
      <c r="F776" s="235"/>
      <c r="G776" s="235"/>
      <c r="H776" s="235"/>
      <c r="I776" s="235"/>
      <c r="J776" s="235"/>
      <c r="K776" s="235"/>
      <c r="L776" s="236"/>
      <c r="M776" s="235"/>
      <c r="N776" s="235"/>
      <c r="O776" s="235"/>
      <c r="P776" s="235"/>
      <c r="Q776" s="235"/>
      <c r="R776" s="235"/>
      <c r="S776" s="235"/>
      <c r="T776" s="235"/>
      <c r="U776" s="235"/>
      <c r="V776" s="236"/>
      <c r="W776" s="235"/>
      <c r="X776" s="235"/>
      <c r="Y776" s="235"/>
      <c r="Z776" s="235"/>
      <c r="AA776" s="235"/>
      <c r="AB776" s="235"/>
      <c r="AC776" s="235"/>
      <c r="AD776" s="235"/>
      <c r="AE776" s="235"/>
      <c r="AF776" s="235"/>
      <c r="AG776" s="235"/>
      <c r="AH776" s="235"/>
      <c r="AI776" s="235"/>
      <c r="AJ776" s="235"/>
      <c r="AK776" s="235"/>
      <c r="AL776" s="235"/>
      <c r="AM776" s="235"/>
      <c r="AN776" s="235"/>
      <c r="AO776" s="205"/>
      <c r="AP776" s="198"/>
      <c r="AQ776" s="233"/>
      <c r="AR776" s="244"/>
      <c r="AS776" s="198"/>
      <c r="AT776" s="198"/>
      <c r="AU776" s="198"/>
      <c r="AV776" s="198"/>
      <c r="AW776" s="198"/>
      <c r="AX776" s="198"/>
      <c r="AY776" s="198"/>
      <c r="AZ776" s="198"/>
      <c r="BA776" s="198"/>
      <c r="BB776" s="198"/>
      <c r="BC776" s="198"/>
      <c r="BD776" s="198"/>
      <c r="BE776" s="198"/>
      <c r="BF776" s="198"/>
      <c r="BG776" s="198"/>
      <c r="BH776" s="198"/>
      <c r="BI776" s="198"/>
      <c r="BJ776" s="198"/>
      <c r="BK776" s="198"/>
      <c r="BL776" s="198"/>
      <c r="BM776" s="198"/>
      <c r="BN776" s="198"/>
      <c r="BO776" s="198"/>
      <c r="BP776" s="198"/>
      <c r="BQ776" s="198"/>
      <c r="BR776" s="198"/>
      <c r="BS776" s="198"/>
      <c r="BT776" s="198"/>
      <c r="BU776" s="198"/>
    </row>
    <row r="777" spans="1:73" ht="15.75" customHeight="1" x14ac:dyDescent="0.25">
      <c r="A777" s="234"/>
      <c r="B777" s="235"/>
      <c r="C777" s="235"/>
      <c r="D777" s="235"/>
      <c r="E777" s="235"/>
      <c r="F777" s="235"/>
      <c r="G777" s="235"/>
      <c r="H777" s="235"/>
      <c r="I777" s="235"/>
      <c r="J777" s="235"/>
      <c r="K777" s="235"/>
      <c r="L777" s="236"/>
      <c r="M777" s="235"/>
      <c r="N777" s="235"/>
      <c r="O777" s="235"/>
      <c r="P777" s="235"/>
      <c r="Q777" s="235"/>
      <c r="R777" s="235"/>
      <c r="S777" s="235"/>
      <c r="T777" s="235"/>
      <c r="U777" s="235"/>
      <c r="V777" s="236"/>
      <c r="W777" s="235"/>
      <c r="X777" s="235"/>
      <c r="Y777" s="235"/>
      <c r="Z777" s="235"/>
      <c r="AA777" s="235"/>
      <c r="AB777" s="235"/>
      <c r="AC777" s="235"/>
      <c r="AD777" s="235"/>
      <c r="AE777" s="235"/>
      <c r="AF777" s="235"/>
      <c r="AG777" s="235"/>
      <c r="AH777" s="235"/>
      <c r="AI777" s="235"/>
      <c r="AJ777" s="235"/>
      <c r="AK777" s="235"/>
      <c r="AL777" s="235"/>
      <c r="AM777" s="235"/>
      <c r="AN777" s="235"/>
      <c r="AO777" s="205"/>
      <c r="AP777" s="198"/>
      <c r="AQ777" s="233"/>
      <c r="AR777" s="244"/>
      <c r="AS777" s="198"/>
      <c r="AT777" s="198"/>
      <c r="AU777" s="198"/>
      <c r="AV777" s="198"/>
      <c r="AW777" s="198"/>
      <c r="AX777" s="198"/>
      <c r="AY777" s="198"/>
      <c r="AZ777" s="198"/>
      <c r="BA777" s="198"/>
      <c r="BB777" s="198"/>
      <c r="BC777" s="198"/>
      <c r="BD777" s="198"/>
      <c r="BE777" s="198"/>
      <c r="BF777" s="198"/>
      <c r="BG777" s="198"/>
      <c r="BH777" s="198"/>
      <c r="BI777" s="198"/>
      <c r="BJ777" s="198"/>
      <c r="BK777" s="198"/>
      <c r="BL777" s="198"/>
      <c r="BM777" s="198"/>
      <c r="BN777" s="198"/>
      <c r="BO777" s="198"/>
      <c r="BP777" s="198"/>
      <c r="BQ777" s="198"/>
      <c r="BR777" s="198"/>
      <c r="BS777" s="198"/>
      <c r="BT777" s="198"/>
      <c r="BU777" s="198"/>
    </row>
    <row r="778" spans="1:73" ht="15.75" customHeight="1" x14ac:dyDescent="0.25">
      <c r="A778" s="234"/>
      <c r="B778" s="235"/>
      <c r="C778" s="235"/>
      <c r="D778" s="235"/>
      <c r="E778" s="235"/>
      <c r="F778" s="235"/>
      <c r="G778" s="235"/>
      <c r="H778" s="235"/>
      <c r="I778" s="235"/>
      <c r="J778" s="235"/>
      <c r="K778" s="235"/>
      <c r="L778" s="236"/>
      <c r="M778" s="235"/>
      <c r="N778" s="235"/>
      <c r="O778" s="235"/>
      <c r="P778" s="235"/>
      <c r="Q778" s="235"/>
      <c r="R778" s="235"/>
      <c r="S778" s="235"/>
      <c r="T778" s="235"/>
      <c r="U778" s="235"/>
      <c r="V778" s="236"/>
      <c r="W778" s="235"/>
      <c r="X778" s="235"/>
      <c r="Y778" s="235"/>
      <c r="Z778" s="235"/>
      <c r="AA778" s="235"/>
      <c r="AB778" s="235"/>
      <c r="AC778" s="235"/>
      <c r="AD778" s="235"/>
      <c r="AE778" s="235"/>
      <c r="AF778" s="235"/>
      <c r="AG778" s="235"/>
      <c r="AH778" s="235"/>
      <c r="AI778" s="235"/>
      <c r="AJ778" s="235"/>
      <c r="AK778" s="235"/>
      <c r="AL778" s="235"/>
      <c r="AM778" s="235"/>
      <c r="AN778" s="235"/>
      <c r="AO778" s="205"/>
      <c r="AP778" s="198"/>
      <c r="AQ778" s="233"/>
      <c r="AR778" s="244"/>
      <c r="AS778" s="198"/>
      <c r="AT778" s="198"/>
      <c r="AU778" s="198"/>
      <c r="AV778" s="198"/>
      <c r="AW778" s="198"/>
      <c r="AX778" s="198"/>
      <c r="AY778" s="198"/>
      <c r="AZ778" s="198"/>
      <c r="BA778" s="198"/>
      <c r="BB778" s="198"/>
      <c r="BC778" s="198"/>
      <c r="BD778" s="198"/>
      <c r="BE778" s="198"/>
      <c r="BF778" s="198"/>
      <c r="BG778" s="198"/>
      <c r="BH778" s="198"/>
      <c r="BI778" s="198"/>
      <c r="BJ778" s="198"/>
      <c r="BK778" s="198"/>
      <c r="BL778" s="198"/>
      <c r="BM778" s="198"/>
      <c r="BN778" s="198"/>
      <c r="BO778" s="198"/>
      <c r="BP778" s="198"/>
      <c r="BQ778" s="198"/>
      <c r="BR778" s="198"/>
      <c r="BS778" s="198"/>
      <c r="BT778" s="198"/>
      <c r="BU778" s="198"/>
    </row>
    <row r="779" spans="1:73" ht="15.75" customHeight="1" x14ac:dyDescent="0.25">
      <c r="A779" s="234"/>
      <c r="B779" s="235"/>
      <c r="C779" s="235"/>
      <c r="D779" s="235"/>
      <c r="E779" s="235"/>
      <c r="F779" s="235"/>
      <c r="G779" s="235"/>
      <c r="H779" s="235"/>
      <c r="I779" s="235"/>
      <c r="J779" s="235"/>
      <c r="K779" s="235"/>
      <c r="L779" s="236"/>
      <c r="M779" s="235"/>
      <c r="N779" s="235"/>
      <c r="O779" s="235"/>
      <c r="P779" s="235"/>
      <c r="Q779" s="235"/>
      <c r="R779" s="235"/>
      <c r="S779" s="235"/>
      <c r="T779" s="235"/>
      <c r="U779" s="235"/>
      <c r="V779" s="236"/>
      <c r="W779" s="235"/>
      <c r="X779" s="235"/>
      <c r="Y779" s="235"/>
      <c r="Z779" s="235"/>
      <c r="AA779" s="235"/>
      <c r="AB779" s="235"/>
      <c r="AC779" s="235"/>
      <c r="AD779" s="235"/>
      <c r="AE779" s="235"/>
      <c r="AF779" s="235"/>
      <c r="AG779" s="235"/>
      <c r="AH779" s="235"/>
      <c r="AI779" s="235"/>
      <c r="AJ779" s="235"/>
      <c r="AK779" s="235"/>
      <c r="AL779" s="235"/>
      <c r="AM779" s="235"/>
      <c r="AN779" s="235"/>
      <c r="AO779" s="205"/>
      <c r="AP779" s="198"/>
      <c r="AQ779" s="233"/>
      <c r="AR779" s="244"/>
      <c r="AS779" s="198"/>
      <c r="AT779" s="198"/>
      <c r="AU779" s="198"/>
      <c r="AV779" s="198"/>
      <c r="AW779" s="198"/>
      <c r="AX779" s="198"/>
      <c r="AY779" s="198"/>
      <c r="AZ779" s="198"/>
      <c r="BA779" s="198"/>
      <c r="BB779" s="198"/>
      <c r="BC779" s="198"/>
      <c r="BD779" s="198"/>
      <c r="BE779" s="198"/>
      <c r="BF779" s="198"/>
      <c r="BG779" s="198"/>
      <c r="BH779" s="198"/>
      <c r="BI779" s="198"/>
      <c r="BJ779" s="198"/>
      <c r="BK779" s="198"/>
      <c r="BL779" s="198"/>
      <c r="BM779" s="198"/>
      <c r="BN779" s="198"/>
      <c r="BO779" s="198"/>
      <c r="BP779" s="198"/>
      <c r="BQ779" s="198"/>
      <c r="BR779" s="198"/>
      <c r="BS779" s="198"/>
      <c r="BT779" s="198"/>
      <c r="BU779" s="198"/>
    </row>
    <row r="780" spans="1:73" ht="15.75" customHeight="1" x14ac:dyDescent="0.25">
      <c r="A780" s="234"/>
      <c r="B780" s="235"/>
      <c r="C780" s="235"/>
      <c r="D780" s="235"/>
      <c r="E780" s="235"/>
      <c r="F780" s="235"/>
      <c r="G780" s="235"/>
      <c r="H780" s="235"/>
      <c r="I780" s="235"/>
      <c r="J780" s="235"/>
      <c r="K780" s="235"/>
      <c r="L780" s="236"/>
      <c r="M780" s="235"/>
      <c r="N780" s="235"/>
      <c r="O780" s="235"/>
      <c r="P780" s="235"/>
      <c r="Q780" s="235"/>
      <c r="R780" s="235"/>
      <c r="S780" s="235"/>
      <c r="T780" s="235"/>
      <c r="U780" s="235"/>
      <c r="V780" s="236"/>
      <c r="W780" s="235"/>
      <c r="X780" s="235"/>
      <c r="Y780" s="235"/>
      <c r="Z780" s="235"/>
      <c r="AA780" s="235"/>
      <c r="AB780" s="235"/>
      <c r="AC780" s="235"/>
      <c r="AD780" s="235"/>
      <c r="AE780" s="235"/>
      <c r="AF780" s="235"/>
      <c r="AG780" s="235"/>
      <c r="AH780" s="235"/>
      <c r="AI780" s="235"/>
      <c r="AJ780" s="235"/>
      <c r="AK780" s="235"/>
      <c r="AL780" s="235"/>
      <c r="AM780" s="235"/>
      <c r="AN780" s="235"/>
      <c r="AO780" s="205"/>
      <c r="AP780" s="198"/>
      <c r="AQ780" s="233"/>
      <c r="AR780" s="244"/>
      <c r="AS780" s="198"/>
      <c r="AT780" s="198"/>
      <c r="AU780" s="198"/>
      <c r="AV780" s="198"/>
      <c r="AW780" s="198"/>
      <c r="AX780" s="198"/>
      <c r="AY780" s="198"/>
      <c r="AZ780" s="198"/>
      <c r="BA780" s="198"/>
      <c r="BB780" s="198"/>
      <c r="BC780" s="198"/>
      <c r="BD780" s="198"/>
      <c r="BE780" s="198"/>
      <c r="BF780" s="198"/>
      <c r="BG780" s="198"/>
      <c r="BH780" s="198"/>
      <c r="BI780" s="198"/>
      <c r="BJ780" s="198"/>
      <c r="BK780" s="198"/>
      <c r="BL780" s="198"/>
      <c r="BM780" s="198"/>
      <c r="BN780" s="198"/>
      <c r="BO780" s="198"/>
      <c r="BP780" s="198"/>
      <c r="BQ780" s="198"/>
      <c r="BR780" s="198"/>
      <c r="BS780" s="198"/>
      <c r="BT780" s="198"/>
      <c r="BU780" s="198"/>
    </row>
    <row r="781" spans="1:73" ht="15.75" customHeight="1" x14ac:dyDescent="0.25">
      <c r="A781" s="234"/>
      <c r="B781" s="235"/>
      <c r="C781" s="235"/>
      <c r="D781" s="235"/>
      <c r="E781" s="235"/>
      <c r="F781" s="235"/>
      <c r="G781" s="235"/>
      <c r="H781" s="235"/>
      <c r="I781" s="235"/>
      <c r="J781" s="235"/>
      <c r="K781" s="235"/>
      <c r="L781" s="236"/>
      <c r="M781" s="235"/>
      <c r="N781" s="235"/>
      <c r="O781" s="235"/>
      <c r="P781" s="235"/>
      <c r="Q781" s="235"/>
      <c r="R781" s="235"/>
      <c r="S781" s="235"/>
      <c r="T781" s="235"/>
      <c r="U781" s="235"/>
      <c r="V781" s="236"/>
      <c r="W781" s="235"/>
      <c r="X781" s="235"/>
      <c r="Y781" s="235"/>
      <c r="Z781" s="235"/>
      <c r="AA781" s="235"/>
      <c r="AB781" s="235"/>
      <c r="AC781" s="235"/>
      <c r="AD781" s="235"/>
      <c r="AE781" s="235"/>
      <c r="AF781" s="235"/>
      <c r="AG781" s="235"/>
      <c r="AH781" s="235"/>
      <c r="AI781" s="235"/>
      <c r="AJ781" s="235"/>
      <c r="AK781" s="235"/>
      <c r="AL781" s="235"/>
      <c r="AM781" s="235"/>
      <c r="AN781" s="235"/>
      <c r="AO781" s="205"/>
      <c r="AP781" s="198"/>
      <c r="AQ781" s="233"/>
      <c r="AR781" s="244"/>
      <c r="AS781" s="198"/>
      <c r="AT781" s="198"/>
      <c r="AU781" s="198"/>
      <c r="AV781" s="198"/>
      <c r="AW781" s="198"/>
      <c r="AX781" s="198"/>
      <c r="AY781" s="198"/>
      <c r="AZ781" s="198"/>
      <c r="BA781" s="198"/>
      <c r="BB781" s="198"/>
      <c r="BC781" s="198"/>
      <c r="BD781" s="198"/>
      <c r="BE781" s="198"/>
      <c r="BF781" s="198"/>
      <c r="BG781" s="198"/>
      <c r="BH781" s="198"/>
      <c r="BI781" s="198"/>
      <c r="BJ781" s="198"/>
      <c r="BK781" s="198"/>
      <c r="BL781" s="198"/>
      <c r="BM781" s="198"/>
      <c r="BN781" s="198"/>
      <c r="BO781" s="198"/>
      <c r="BP781" s="198"/>
      <c r="BQ781" s="198"/>
      <c r="BR781" s="198"/>
      <c r="BS781" s="198"/>
      <c r="BT781" s="198"/>
      <c r="BU781" s="198"/>
    </row>
    <row r="782" spans="1:73" ht="15.75" customHeight="1" x14ac:dyDescent="0.25">
      <c r="A782" s="234"/>
      <c r="B782" s="235"/>
      <c r="C782" s="235"/>
      <c r="D782" s="235"/>
      <c r="E782" s="235"/>
      <c r="F782" s="235"/>
      <c r="G782" s="235"/>
      <c r="H782" s="235"/>
      <c r="I782" s="235"/>
      <c r="J782" s="235"/>
      <c r="K782" s="235"/>
      <c r="L782" s="236"/>
      <c r="M782" s="235"/>
      <c r="N782" s="235"/>
      <c r="O782" s="235"/>
      <c r="P782" s="235"/>
      <c r="Q782" s="235"/>
      <c r="R782" s="235"/>
      <c r="S782" s="235"/>
      <c r="T782" s="235"/>
      <c r="U782" s="235"/>
      <c r="V782" s="236"/>
      <c r="W782" s="235"/>
      <c r="X782" s="235"/>
      <c r="Y782" s="235"/>
      <c r="Z782" s="235"/>
      <c r="AA782" s="235"/>
      <c r="AB782" s="235"/>
      <c r="AC782" s="235"/>
      <c r="AD782" s="235"/>
      <c r="AE782" s="235"/>
      <c r="AF782" s="235"/>
      <c r="AG782" s="235"/>
      <c r="AH782" s="235"/>
      <c r="AI782" s="235"/>
      <c r="AJ782" s="235"/>
      <c r="AK782" s="235"/>
      <c r="AL782" s="235"/>
      <c r="AM782" s="235"/>
      <c r="AN782" s="235"/>
      <c r="AO782" s="205"/>
      <c r="AP782" s="198"/>
      <c r="AQ782" s="233"/>
      <c r="AR782" s="244"/>
      <c r="AS782" s="198"/>
      <c r="AT782" s="198"/>
      <c r="AU782" s="198"/>
      <c r="AV782" s="198"/>
      <c r="AW782" s="198"/>
      <c r="AX782" s="198"/>
      <c r="AY782" s="198"/>
      <c r="AZ782" s="198"/>
      <c r="BA782" s="198"/>
      <c r="BB782" s="198"/>
      <c r="BC782" s="198"/>
      <c r="BD782" s="198"/>
      <c r="BE782" s="198"/>
      <c r="BF782" s="198"/>
      <c r="BG782" s="198"/>
      <c r="BH782" s="198"/>
      <c r="BI782" s="198"/>
      <c r="BJ782" s="198"/>
      <c r="BK782" s="198"/>
      <c r="BL782" s="198"/>
      <c r="BM782" s="198"/>
      <c r="BN782" s="198"/>
      <c r="BO782" s="198"/>
      <c r="BP782" s="198"/>
      <c r="BQ782" s="198"/>
      <c r="BR782" s="198"/>
      <c r="BS782" s="198"/>
      <c r="BT782" s="198"/>
      <c r="BU782" s="198"/>
    </row>
    <row r="783" spans="1:73" ht="15.75" customHeight="1" x14ac:dyDescent="0.25">
      <c r="A783" s="234"/>
      <c r="B783" s="235"/>
      <c r="C783" s="235"/>
      <c r="D783" s="235"/>
      <c r="E783" s="235"/>
      <c r="F783" s="235"/>
      <c r="G783" s="235"/>
      <c r="H783" s="235"/>
      <c r="I783" s="235"/>
      <c r="J783" s="235"/>
      <c r="K783" s="235"/>
      <c r="L783" s="236"/>
      <c r="M783" s="235"/>
      <c r="N783" s="235"/>
      <c r="O783" s="235"/>
      <c r="P783" s="235"/>
      <c r="Q783" s="235"/>
      <c r="R783" s="235"/>
      <c r="S783" s="235"/>
      <c r="T783" s="235"/>
      <c r="U783" s="235"/>
      <c r="V783" s="236"/>
      <c r="W783" s="235"/>
      <c r="X783" s="235"/>
      <c r="Y783" s="235"/>
      <c r="Z783" s="235"/>
      <c r="AA783" s="235"/>
      <c r="AB783" s="235"/>
      <c r="AC783" s="235"/>
      <c r="AD783" s="235"/>
      <c r="AE783" s="235"/>
      <c r="AF783" s="235"/>
      <c r="AG783" s="235"/>
      <c r="AH783" s="235"/>
      <c r="AI783" s="235"/>
      <c r="AJ783" s="235"/>
      <c r="AK783" s="235"/>
      <c r="AL783" s="235"/>
      <c r="AM783" s="235"/>
      <c r="AN783" s="235"/>
      <c r="AO783" s="205"/>
      <c r="AP783" s="198"/>
      <c r="AQ783" s="233"/>
      <c r="AR783" s="244"/>
      <c r="AS783" s="198"/>
      <c r="AT783" s="198"/>
      <c r="AU783" s="198"/>
      <c r="AV783" s="198"/>
      <c r="AW783" s="198"/>
      <c r="AX783" s="198"/>
      <c r="AY783" s="198"/>
      <c r="AZ783" s="198"/>
      <c r="BA783" s="198"/>
      <c r="BB783" s="198"/>
      <c r="BC783" s="198"/>
      <c r="BD783" s="198"/>
      <c r="BE783" s="198"/>
      <c r="BF783" s="198"/>
      <c r="BG783" s="198"/>
      <c r="BH783" s="198"/>
      <c r="BI783" s="198"/>
      <c r="BJ783" s="198"/>
      <c r="BK783" s="198"/>
      <c r="BL783" s="198"/>
      <c r="BM783" s="198"/>
      <c r="BN783" s="198"/>
      <c r="BO783" s="198"/>
      <c r="BP783" s="198"/>
      <c r="BQ783" s="198"/>
      <c r="BR783" s="198"/>
      <c r="BS783" s="198"/>
      <c r="BT783" s="198"/>
      <c r="BU783" s="198"/>
    </row>
    <row r="784" spans="1:73" ht="15.75" customHeight="1" x14ac:dyDescent="0.25">
      <c r="A784" s="234"/>
      <c r="B784" s="235"/>
      <c r="C784" s="235"/>
      <c r="D784" s="235"/>
      <c r="E784" s="235"/>
      <c r="F784" s="235"/>
      <c r="G784" s="235"/>
      <c r="H784" s="235"/>
      <c r="I784" s="235"/>
      <c r="J784" s="235"/>
      <c r="K784" s="235"/>
      <c r="L784" s="236"/>
      <c r="M784" s="235"/>
      <c r="N784" s="235"/>
      <c r="O784" s="235"/>
      <c r="P784" s="235"/>
      <c r="Q784" s="235"/>
      <c r="R784" s="235"/>
      <c r="S784" s="235"/>
      <c r="T784" s="235"/>
      <c r="U784" s="235"/>
      <c r="V784" s="236"/>
      <c r="W784" s="235"/>
      <c r="X784" s="235"/>
      <c r="Y784" s="235"/>
      <c r="Z784" s="235"/>
      <c r="AA784" s="235"/>
      <c r="AB784" s="235"/>
      <c r="AC784" s="235"/>
      <c r="AD784" s="235"/>
      <c r="AE784" s="235"/>
      <c r="AF784" s="235"/>
      <c r="AG784" s="235"/>
      <c r="AH784" s="235"/>
      <c r="AI784" s="235"/>
      <c r="AJ784" s="235"/>
      <c r="AK784" s="235"/>
      <c r="AL784" s="235"/>
      <c r="AM784" s="235"/>
      <c r="AN784" s="235"/>
      <c r="AO784" s="205"/>
      <c r="AP784" s="198"/>
      <c r="AQ784" s="233"/>
      <c r="AR784" s="244"/>
      <c r="AS784" s="198"/>
      <c r="AT784" s="198"/>
      <c r="AU784" s="198"/>
      <c r="AV784" s="198"/>
      <c r="AW784" s="198"/>
      <c r="AX784" s="198"/>
      <c r="AY784" s="198"/>
      <c r="AZ784" s="198"/>
      <c r="BA784" s="198"/>
      <c r="BB784" s="198"/>
      <c r="BC784" s="198"/>
      <c r="BD784" s="198"/>
      <c r="BE784" s="198"/>
      <c r="BF784" s="198"/>
      <c r="BG784" s="198"/>
      <c r="BH784" s="198"/>
      <c r="BI784" s="198"/>
      <c r="BJ784" s="198"/>
      <c r="BK784" s="198"/>
      <c r="BL784" s="198"/>
      <c r="BM784" s="198"/>
      <c r="BN784" s="198"/>
      <c r="BO784" s="198"/>
      <c r="BP784" s="198"/>
      <c r="BQ784" s="198"/>
      <c r="BR784" s="198"/>
      <c r="BS784" s="198"/>
      <c r="BT784" s="198"/>
      <c r="BU784" s="198"/>
    </row>
    <row r="785" spans="1:73" ht="15.75" customHeight="1" x14ac:dyDescent="0.25">
      <c r="A785" s="234"/>
      <c r="B785" s="235"/>
      <c r="C785" s="235"/>
      <c r="D785" s="235"/>
      <c r="E785" s="235"/>
      <c r="F785" s="235"/>
      <c r="G785" s="235"/>
      <c r="H785" s="235"/>
      <c r="I785" s="235"/>
      <c r="J785" s="235"/>
      <c r="K785" s="235"/>
      <c r="L785" s="236"/>
      <c r="M785" s="235"/>
      <c r="N785" s="235"/>
      <c r="O785" s="235"/>
      <c r="P785" s="235"/>
      <c r="Q785" s="235"/>
      <c r="R785" s="235"/>
      <c r="S785" s="235"/>
      <c r="T785" s="235"/>
      <c r="U785" s="235"/>
      <c r="V785" s="236"/>
      <c r="W785" s="235"/>
      <c r="X785" s="235"/>
      <c r="Y785" s="235"/>
      <c r="Z785" s="235"/>
      <c r="AA785" s="235"/>
      <c r="AB785" s="235"/>
      <c r="AC785" s="235"/>
      <c r="AD785" s="235"/>
      <c r="AE785" s="235"/>
      <c r="AF785" s="235"/>
      <c r="AG785" s="235"/>
      <c r="AH785" s="235"/>
      <c r="AI785" s="235"/>
      <c r="AJ785" s="235"/>
      <c r="AK785" s="235"/>
      <c r="AL785" s="235"/>
      <c r="AM785" s="235"/>
      <c r="AN785" s="235"/>
      <c r="AO785" s="205"/>
      <c r="AP785" s="198"/>
      <c r="AQ785" s="233"/>
      <c r="AR785" s="244"/>
      <c r="AS785" s="198"/>
      <c r="AT785" s="198"/>
      <c r="AU785" s="198"/>
      <c r="AV785" s="198"/>
      <c r="AW785" s="198"/>
      <c r="AX785" s="198"/>
      <c r="AY785" s="198"/>
      <c r="AZ785" s="198"/>
      <c r="BA785" s="198"/>
      <c r="BB785" s="198"/>
      <c r="BC785" s="198"/>
      <c r="BD785" s="198"/>
      <c r="BE785" s="198"/>
      <c r="BF785" s="198"/>
      <c r="BG785" s="198"/>
      <c r="BH785" s="198"/>
      <c r="BI785" s="198"/>
      <c r="BJ785" s="198"/>
      <c r="BK785" s="198"/>
      <c r="BL785" s="198"/>
      <c r="BM785" s="198"/>
      <c r="BN785" s="198"/>
      <c r="BO785" s="198"/>
      <c r="BP785" s="198"/>
      <c r="BQ785" s="198"/>
      <c r="BR785" s="198"/>
      <c r="BS785" s="198"/>
      <c r="BT785" s="198"/>
      <c r="BU785" s="198"/>
    </row>
    <row r="786" spans="1:73" ht="15.75" customHeight="1" x14ac:dyDescent="0.25">
      <c r="A786" s="234"/>
      <c r="B786" s="235"/>
      <c r="C786" s="235"/>
      <c r="D786" s="235"/>
      <c r="E786" s="235"/>
      <c r="F786" s="235"/>
      <c r="G786" s="235"/>
      <c r="H786" s="235"/>
      <c r="I786" s="235"/>
      <c r="J786" s="235"/>
      <c r="K786" s="235"/>
      <c r="L786" s="236"/>
      <c r="M786" s="235"/>
      <c r="N786" s="235"/>
      <c r="O786" s="235"/>
      <c r="P786" s="235"/>
      <c r="Q786" s="235"/>
      <c r="R786" s="235"/>
      <c r="S786" s="235"/>
      <c r="T786" s="235"/>
      <c r="U786" s="235"/>
      <c r="V786" s="236"/>
      <c r="W786" s="235"/>
      <c r="X786" s="235"/>
      <c r="Y786" s="235"/>
      <c r="Z786" s="235"/>
      <c r="AA786" s="235"/>
      <c r="AB786" s="235"/>
      <c r="AC786" s="235"/>
      <c r="AD786" s="235"/>
      <c r="AE786" s="235"/>
      <c r="AF786" s="235"/>
      <c r="AG786" s="235"/>
      <c r="AH786" s="235"/>
      <c r="AI786" s="235"/>
      <c r="AJ786" s="235"/>
      <c r="AK786" s="235"/>
      <c r="AL786" s="235"/>
      <c r="AM786" s="235"/>
      <c r="AN786" s="235"/>
      <c r="AO786" s="205"/>
      <c r="AP786" s="198"/>
      <c r="AQ786" s="233"/>
      <c r="AR786" s="244"/>
      <c r="AS786" s="198"/>
      <c r="AT786" s="198"/>
      <c r="AU786" s="198"/>
      <c r="AV786" s="198"/>
      <c r="AW786" s="198"/>
      <c r="AX786" s="198"/>
      <c r="AY786" s="198"/>
      <c r="AZ786" s="198"/>
      <c r="BA786" s="198"/>
      <c r="BB786" s="198"/>
      <c r="BC786" s="198"/>
      <c r="BD786" s="198"/>
      <c r="BE786" s="198"/>
      <c r="BF786" s="198"/>
      <c r="BG786" s="198"/>
      <c r="BH786" s="198"/>
      <c r="BI786" s="198"/>
      <c r="BJ786" s="198"/>
      <c r="BK786" s="198"/>
      <c r="BL786" s="198"/>
      <c r="BM786" s="198"/>
      <c r="BN786" s="198"/>
      <c r="BO786" s="198"/>
      <c r="BP786" s="198"/>
      <c r="BQ786" s="198"/>
      <c r="BR786" s="198"/>
      <c r="BS786" s="198"/>
      <c r="BT786" s="198"/>
      <c r="BU786" s="198"/>
    </row>
    <row r="787" spans="1:73" ht="15.75" customHeight="1" x14ac:dyDescent="0.25">
      <c r="A787" s="234"/>
      <c r="B787" s="235"/>
      <c r="C787" s="235"/>
      <c r="D787" s="235"/>
      <c r="E787" s="235"/>
      <c r="F787" s="235"/>
      <c r="G787" s="235"/>
      <c r="H787" s="235"/>
      <c r="I787" s="235"/>
      <c r="J787" s="235"/>
      <c r="K787" s="235"/>
      <c r="L787" s="236"/>
      <c r="M787" s="235"/>
      <c r="N787" s="235"/>
      <c r="O787" s="235"/>
      <c r="P787" s="235"/>
      <c r="Q787" s="235"/>
      <c r="R787" s="235"/>
      <c r="S787" s="235"/>
      <c r="T787" s="235"/>
      <c r="U787" s="235"/>
      <c r="V787" s="236"/>
      <c r="W787" s="235"/>
      <c r="X787" s="235"/>
      <c r="Y787" s="235"/>
      <c r="Z787" s="235"/>
      <c r="AA787" s="235"/>
      <c r="AB787" s="235"/>
      <c r="AC787" s="235"/>
      <c r="AD787" s="235"/>
      <c r="AE787" s="235"/>
      <c r="AF787" s="235"/>
      <c r="AG787" s="235"/>
      <c r="AH787" s="235"/>
      <c r="AI787" s="235"/>
      <c r="AJ787" s="235"/>
      <c r="AK787" s="235"/>
      <c r="AL787" s="235"/>
      <c r="AM787" s="235"/>
      <c r="AN787" s="235"/>
      <c r="AO787" s="205"/>
      <c r="AP787" s="198"/>
      <c r="AQ787" s="233"/>
      <c r="AR787" s="244"/>
      <c r="AS787" s="198"/>
      <c r="AT787" s="198"/>
      <c r="AU787" s="198"/>
      <c r="AV787" s="198"/>
      <c r="AW787" s="198"/>
      <c r="AX787" s="198"/>
      <c r="AY787" s="198"/>
      <c r="AZ787" s="198"/>
      <c r="BA787" s="198"/>
      <c r="BB787" s="198"/>
      <c r="BC787" s="198"/>
      <c r="BD787" s="198"/>
      <c r="BE787" s="198"/>
      <c r="BF787" s="198"/>
      <c r="BG787" s="198"/>
      <c r="BH787" s="198"/>
      <c r="BI787" s="198"/>
      <c r="BJ787" s="198"/>
      <c r="BK787" s="198"/>
      <c r="BL787" s="198"/>
      <c r="BM787" s="198"/>
      <c r="BN787" s="198"/>
      <c r="BO787" s="198"/>
      <c r="BP787" s="198"/>
      <c r="BQ787" s="198"/>
      <c r="BR787" s="198"/>
      <c r="BS787" s="198"/>
      <c r="BT787" s="198"/>
      <c r="BU787" s="198"/>
    </row>
    <row r="788" spans="1:73" ht="15.75" customHeight="1" x14ac:dyDescent="0.25">
      <c r="A788" s="234"/>
      <c r="B788" s="235"/>
      <c r="C788" s="235"/>
      <c r="D788" s="235"/>
      <c r="E788" s="235"/>
      <c r="F788" s="235"/>
      <c r="G788" s="235"/>
      <c r="H788" s="235"/>
      <c r="I788" s="235"/>
      <c r="J788" s="235"/>
      <c r="K788" s="235"/>
      <c r="L788" s="236"/>
      <c r="M788" s="235"/>
      <c r="N788" s="235"/>
      <c r="O788" s="235"/>
      <c r="P788" s="235"/>
      <c r="Q788" s="235"/>
      <c r="R788" s="235"/>
      <c r="S788" s="235"/>
      <c r="T788" s="235"/>
      <c r="U788" s="235"/>
      <c r="V788" s="236"/>
      <c r="W788" s="235"/>
      <c r="X788" s="235"/>
      <c r="Y788" s="235"/>
      <c r="Z788" s="235"/>
      <c r="AA788" s="235"/>
      <c r="AB788" s="235"/>
      <c r="AC788" s="235"/>
      <c r="AD788" s="235"/>
      <c r="AE788" s="235"/>
      <c r="AF788" s="235"/>
      <c r="AG788" s="235"/>
      <c r="AH788" s="235"/>
      <c r="AI788" s="235"/>
      <c r="AJ788" s="235"/>
      <c r="AK788" s="235"/>
      <c r="AL788" s="235"/>
      <c r="AM788" s="235"/>
      <c r="AN788" s="235"/>
      <c r="AO788" s="205"/>
      <c r="AP788" s="198"/>
      <c r="AQ788" s="233"/>
      <c r="AR788" s="244"/>
      <c r="AS788" s="198"/>
      <c r="AT788" s="198"/>
      <c r="AU788" s="198"/>
      <c r="AV788" s="198"/>
      <c r="AW788" s="198"/>
      <c r="AX788" s="198"/>
      <c r="AY788" s="198"/>
      <c r="AZ788" s="198"/>
      <c r="BA788" s="198"/>
      <c r="BB788" s="198"/>
      <c r="BC788" s="198"/>
      <c r="BD788" s="198"/>
      <c r="BE788" s="198"/>
      <c r="BF788" s="198"/>
      <c r="BG788" s="198"/>
      <c r="BH788" s="198"/>
      <c r="BI788" s="198"/>
      <c r="BJ788" s="198"/>
      <c r="BK788" s="198"/>
      <c r="BL788" s="198"/>
      <c r="BM788" s="198"/>
      <c r="BN788" s="198"/>
      <c r="BO788" s="198"/>
      <c r="BP788" s="198"/>
      <c r="BQ788" s="198"/>
      <c r="BR788" s="198"/>
      <c r="BS788" s="198"/>
      <c r="BT788" s="198"/>
      <c r="BU788" s="198"/>
    </row>
    <row r="789" spans="1:73" ht="15.75" customHeight="1" x14ac:dyDescent="0.25">
      <c r="A789" s="234"/>
      <c r="B789" s="235"/>
      <c r="C789" s="235"/>
      <c r="D789" s="235"/>
      <c r="E789" s="235"/>
      <c r="F789" s="235"/>
      <c r="G789" s="235"/>
      <c r="H789" s="235"/>
      <c r="I789" s="235"/>
      <c r="J789" s="235"/>
      <c r="K789" s="235"/>
      <c r="L789" s="236"/>
      <c r="M789" s="235"/>
      <c r="N789" s="235"/>
      <c r="O789" s="235"/>
      <c r="P789" s="235"/>
      <c r="Q789" s="235"/>
      <c r="R789" s="235"/>
      <c r="S789" s="235"/>
      <c r="T789" s="235"/>
      <c r="U789" s="235"/>
      <c r="V789" s="236"/>
      <c r="W789" s="235"/>
      <c r="X789" s="235"/>
      <c r="Y789" s="235"/>
      <c r="Z789" s="235"/>
      <c r="AA789" s="235"/>
      <c r="AB789" s="235"/>
      <c r="AC789" s="235"/>
      <c r="AD789" s="235"/>
      <c r="AE789" s="235"/>
      <c r="AF789" s="235"/>
      <c r="AG789" s="235"/>
      <c r="AH789" s="235"/>
      <c r="AI789" s="235"/>
      <c r="AJ789" s="235"/>
      <c r="AK789" s="235"/>
      <c r="AL789" s="235"/>
      <c r="AM789" s="235"/>
      <c r="AN789" s="235"/>
      <c r="AO789" s="205"/>
      <c r="AP789" s="198"/>
      <c r="AQ789" s="233"/>
      <c r="AR789" s="244"/>
      <c r="AS789" s="198"/>
      <c r="AT789" s="198"/>
      <c r="AU789" s="198"/>
      <c r="AV789" s="198"/>
      <c r="AW789" s="198"/>
      <c r="AX789" s="198"/>
      <c r="AY789" s="198"/>
      <c r="AZ789" s="198"/>
      <c r="BA789" s="198"/>
      <c r="BB789" s="198"/>
      <c r="BC789" s="198"/>
      <c r="BD789" s="198"/>
      <c r="BE789" s="198"/>
      <c r="BF789" s="198"/>
      <c r="BG789" s="198"/>
      <c r="BH789" s="198"/>
      <c r="BI789" s="198"/>
      <c r="BJ789" s="198"/>
      <c r="BK789" s="198"/>
      <c r="BL789" s="198"/>
      <c r="BM789" s="198"/>
      <c r="BN789" s="198"/>
      <c r="BO789" s="198"/>
      <c r="BP789" s="198"/>
      <c r="BQ789" s="198"/>
      <c r="BR789" s="198"/>
      <c r="BS789" s="198"/>
      <c r="BT789" s="198"/>
      <c r="BU789" s="198"/>
    </row>
    <row r="790" spans="1:73" ht="15.75" customHeight="1" x14ac:dyDescent="0.25">
      <c r="A790" s="234"/>
      <c r="B790" s="235"/>
      <c r="C790" s="235"/>
      <c r="D790" s="235"/>
      <c r="E790" s="235"/>
      <c r="F790" s="235"/>
      <c r="G790" s="235"/>
      <c r="H790" s="235"/>
      <c r="I790" s="235"/>
      <c r="J790" s="235"/>
      <c r="K790" s="235"/>
      <c r="L790" s="236"/>
      <c r="M790" s="235"/>
      <c r="N790" s="235"/>
      <c r="O790" s="235"/>
      <c r="P790" s="235"/>
      <c r="Q790" s="235"/>
      <c r="R790" s="235"/>
      <c r="S790" s="235"/>
      <c r="T790" s="235"/>
      <c r="U790" s="235"/>
      <c r="V790" s="236"/>
      <c r="W790" s="235"/>
      <c r="X790" s="235"/>
      <c r="Y790" s="235"/>
      <c r="Z790" s="235"/>
      <c r="AA790" s="235"/>
      <c r="AB790" s="235"/>
      <c r="AC790" s="235"/>
      <c r="AD790" s="235"/>
      <c r="AE790" s="235"/>
      <c r="AF790" s="235"/>
      <c r="AG790" s="235"/>
      <c r="AH790" s="235"/>
      <c r="AI790" s="235"/>
      <c r="AJ790" s="235"/>
      <c r="AK790" s="235"/>
      <c r="AL790" s="235"/>
      <c r="AM790" s="235"/>
      <c r="AN790" s="235"/>
      <c r="AO790" s="205"/>
      <c r="AP790" s="198"/>
      <c r="AQ790" s="233"/>
      <c r="AR790" s="244"/>
      <c r="AS790" s="198"/>
      <c r="AT790" s="198"/>
      <c r="AU790" s="198"/>
      <c r="AV790" s="198"/>
      <c r="AW790" s="198"/>
      <c r="AX790" s="198"/>
      <c r="AY790" s="198"/>
      <c r="AZ790" s="198"/>
      <c r="BA790" s="198"/>
      <c r="BB790" s="198"/>
      <c r="BC790" s="198"/>
      <c r="BD790" s="198"/>
      <c r="BE790" s="198"/>
      <c r="BF790" s="198"/>
      <c r="BG790" s="198"/>
      <c r="BH790" s="198"/>
      <c r="BI790" s="198"/>
      <c r="BJ790" s="198"/>
      <c r="BK790" s="198"/>
      <c r="BL790" s="198"/>
      <c r="BM790" s="198"/>
      <c r="BN790" s="198"/>
      <c r="BO790" s="198"/>
      <c r="BP790" s="198"/>
      <c r="BQ790" s="198"/>
      <c r="BR790" s="198"/>
      <c r="BS790" s="198"/>
      <c r="BT790" s="198"/>
      <c r="BU790" s="198"/>
    </row>
    <row r="791" spans="1:73" ht="15.75" customHeight="1" x14ac:dyDescent="0.25">
      <c r="A791" s="234"/>
      <c r="B791" s="235"/>
      <c r="C791" s="235"/>
      <c r="D791" s="235"/>
      <c r="E791" s="235"/>
      <c r="F791" s="235"/>
      <c r="G791" s="235"/>
      <c r="H791" s="235"/>
      <c r="I791" s="235"/>
      <c r="J791" s="235"/>
      <c r="K791" s="235"/>
      <c r="L791" s="236"/>
      <c r="M791" s="235"/>
      <c r="N791" s="235"/>
      <c r="O791" s="235"/>
      <c r="P791" s="235"/>
      <c r="Q791" s="235"/>
      <c r="R791" s="235"/>
      <c r="S791" s="235"/>
      <c r="T791" s="235"/>
      <c r="U791" s="235"/>
      <c r="V791" s="236"/>
      <c r="W791" s="235"/>
      <c r="X791" s="235"/>
      <c r="Y791" s="235"/>
      <c r="Z791" s="235"/>
      <c r="AA791" s="235"/>
      <c r="AB791" s="235"/>
      <c r="AC791" s="235"/>
      <c r="AD791" s="235"/>
      <c r="AE791" s="235"/>
      <c r="AF791" s="235"/>
      <c r="AG791" s="235"/>
      <c r="AH791" s="235"/>
      <c r="AI791" s="235"/>
      <c r="AJ791" s="235"/>
      <c r="AK791" s="235"/>
      <c r="AL791" s="235"/>
      <c r="AM791" s="235"/>
      <c r="AN791" s="235"/>
      <c r="AO791" s="205"/>
      <c r="AP791" s="198"/>
      <c r="AQ791" s="233"/>
      <c r="AR791" s="244"/>
      <c r="AS791" s="198"/>
      <c r="AT791" s="198"/>
      <c r="AU791" s="198"/>
      <c r="AV791" s="198"/>
      <c r="AW791" s="198"/>
      <c r="AX791" s="198"/>
      <c r="AY791" s="198"/>
      <c r="AZ791" s="198"/>
      <c r="BA791" s="198"/>
      <c r="BB791" s="198"/>
      <c r="BC791" s="198"/>
      <c r="BD791" s="198"/>
      <c r="BE791" s="198"/>
      <c r="BF791" s="198"/>
      <c r="BG791" s="198"/>
      <c r="BH791" s="198"/>
      <c r="BI791" s="198"/>
      <c r="BJ791" s="198"/>
      <c r="BK791" s="198"/>
      <c r="BL791" s="198"/>
      <c r="BM791" s="198"/>
      <c r="BN791" s="198"/>
      <c r="BO791" s="198"/>
      <c r="BP791" s="198"/>
      <c r="BQ791" s="198"/>
      <c r="BR791" s="198"/>
      <c r="BS791" s="198"/>
      <c r="BT791" s="198"/>
      <c r="BU791" s="198"/>
    </row>
    <row r="792" spans="1:73" ht="15.75" customHeight="1" x14ac:dyDescent="0.25">
      <c r="A792" s="234"/>
      <c r="B792" s="235"/>
      <c r="C792" s="235"/>
      <c r="D792" s="235"/>
      <c r="E792" s="235"/>
      <c r="F792" s="235"/>
      <c r="G792" s="235"/>
      <c r="H792" s="235"/>
      <c r="I792" s="235"/>
      <c r="J792" s="235"/>
      <c r="K792" s="235"/>
      <c r="L792" s="236"/>
      <c r="M792" s="235"/>
      <c r="N792" s="235"/>
      <c r="O792" s="235"/>
      <c r="P792" s="235"/>
      <c r="Q792" s="235"/>
      <c r="R792" s="235"/>
      <c r="S792" s="235"/>
      <c r="T792" s="235"/>
      <c r="U792" s="235"/>
      <c r="V792" s="236"/>
      <c r="W792" s="235"/>
      <c r="X792" s="235"/>
      <c r="Y792" s="235"/>
      <c r="Z792" s="235"/>
      <c r="AA792" s="235"/>
      <c r="AB792" s="235"/>
      <c r="AC792" s="235"/>
      <c r="AD792" s="235"/>
      <c r="AE792" s="235"/>
      <c r="AF792" s="235"/>
      <c r="AG792" s="235"/>
      <c r="AH792" s="235"/>
      <c r="AI792" s="235"/>
      <c r="AJ792" s="235"/>
      <c r="AK792" s="235"/>
      <c r="AL792" s="235"/>
      <c r="AM792" s="235"/>
      <c r="AN792" s="235"/>
      <c r="AO792" s="205"/>
      <c r="AP792" s="198"/>
      <c r="AQ792" s="233"/>
      <c r="AR792" s="244"/>
      <c r="AS792" s="198"/>
      <c r="AT792" s="198"/>
      <c r="AU792" s="198"/>
      <c r="AV792" s="198"/>
      <c r="AW792" s="198"/>
      <c r="AX792" s="198"/>
      <c r="AY792" s="198"/>
      <c r="AZ792" s="198"/>
      <c r="BA792" s="198"/>
      <c r="BB792" s="198"/>
      <c r="BC792" s="198"/>
      <c r="BD792" s="198"/>
      <c r="BE792" s="198"/>
      <c r="BF792" s="198"/>
      <c r="BG792" s="198"/>
      <c r="BH792" s="198"/>
      <c r="BI792" s="198"/>
      <c r="BJ792" s="198"/>
      <c r="BK792" s="198"/>
      <c r="BL792" s="198"/>
      <c r="BM792" s="198"/>
      <c r="BN792" s="198"/>
      <c r="BO792" s="198"/>
      <c r="BP792" s="198"/>
      <c r="BQ792" s="198"/>
      <c r="BR792" s="198"/>
      <c r="BS792" s="198"/>
      <c r="BT792" s="198"/>
      <c r="BU792" s="198"/>
    </row>
    <row r="793" spans="1:73" ht="15.75" customHeight="1" x14ac:dyDescent="0.25">
      <c r="A793" s="234"/>
      <c r="B793" s="235"/>
      <c r="C793" s="235"/>
      <c r="D793" s="235"/>
      <c r="E793" s="235"/>
      <c r="F793" s="235"/>
      <c r="G793" s="235"/>
      <c r="H793" s="235"/>
      <c r="I793" s="235"/>
      <c r="J793" s="235"/>
      <c r="K793" s="235"/>
      <c r="L793" s="236"/>
      <c r="M793" s="235"/>
      <c r="N793" s="235"/>
      <c r="O793" s="235"/>
      <c r="P793" s="235"/>
      <c r="Q793" s="235"/>
      <c r="R793" s="235"/>
      <c r="S793" s="235"/>
      <c r="T793" s="235"/>
      <c r="U793" s="235"/>
      <c r="V793" s="236"/>
      <c r="W793" s="235"/>
      <c r="X793" s="235"/>
      <c r="Y793" s="235"/>
      <c r="Z793" s="235"/>
      <c r="AA793" s="235"/>
      <c r="AB793" s="235"/>
      <c r="AC793" s="235"/>
      <c r="AD793" s="235"/>
      <c r="AE793" s="235"/>
      <c r="AF793" s="235"/>
      <c r="AG793" s="235"/>
      <c r="AH793" s="235"/>
      <c r="AI793" s="235"/>
      <c r="AJ793" s="235"/>
      <c r="AK793" s="235"/>
      <c r="AL793" s="235"/>
      <c r="AM793" s="235"/>
      <c r="AN793" s="235"/>
      <c r="AO793" s="205"/>
      <c r="AP793" s="198"/>
      <c r="AQ793" s="233"/>
      <c r="AR793" s="244"/>
      <c r="AS793" s="198"/>
      <c r="AT793" s="198"/>
      <c r="AU793" s="198"/>
      <c r="AV793" s="198"/>
      <c r="AW793" s="198"/>
      <c r="AX793" s="198"/>
      <c r="AY793" s="198"/>
      <c r="AZ793" s="198"/>
      <c r="BA793" s="198"/>
      <c r="BB793" s="198"/>
      <c r="BC793" s="198"/>
      <c r="BD793" s="198"/>
      <c r="BE793" s="198"/>
      <c r="BF793" s="198"/>
      <c r="BG793" s="198"/>
      <c r="BH793" s="198"/>
      <c r="BI793" s="198"/>
      <c r="BJ793" s="198"/>
      <c r="BK793" s="198"/>
      <c r="BL793" s="198"/>
      <c r="BM793" s="198"/>
      <c r="BN793" s="198"/>
      <c r="BO793" s="198"/>
      <c r="BP793" s="198"/>
      <c r="BQ793" s="198"/>
      <c r="BR793" s="198"/>
      <c r="BS793" s="198"/>
      <c r="BT793" s="198"/>
      <c r="BU793" s="198"/>
    </row>
    <row r="794" spans="1:73" ht="15.75" customHeight="1" x14ac:dyDescent="0.25">
      <c r="A794" s="234"/>
      <c r="B794" s="235"/>
      <c r="C794" s="235"/>
      <c r="D794" s="235"/>
      <c r="E794" s="235"/>
      <c r="F794" s="235"/>
      <c r="G794" s="235"/>
      <c r="H794" s="235"/>
      <c r="I794" s="235"/>
      <c r="J794" s="235"/>
      <c r="K794" s="235"/>
      <c r="L794" s="236"/>
      <c r="M794" s="235"/>
      <c r="N794" s="235"/>
      <c r="O794" s="235"/>
      <c r="P794" s="235"/>
      <c r="Q794" s="235"/>
      <c r="R794" s="235"/>
      <c r="S794" s="235"/>
      <c r="T794" s="235"/>
      <c r="U794" s="235"/>
      <c r="V794" s="236"/>
      <c r="W794" s="235"/>
      <c r="X794" s="235"/>
      <c r="Y794" s="235"/>
      <c r="Z794" s="235"/>
      <c r="AA794" s="235"/>
      <c r="AB794" s="235"/>
      <c r="AC794" s="235"/>
      <c r="AD794" s="235"/>
      <c r="AE794" s="235"/>
      <c r="AF794" s="235"/>
      <c r="AG794" s="235"/>
      <c r="AH794" s="235"/>
      <c r="AI794" s="235"/>
      <c r="AJ794" s="235"/>
      <c r="AK794" s="235"/>
      <c r="AL794" s="235"/>
      <c r="AM794" s="235"/>
      <c r="AN794" s="235"/>
      <c r="AO794" s="205"/>
      <c r="AP794" s="198"/>
      <c r="AQ794" s="233"/>
      <c r="AR794" s="244"/>
      <c r="AS794" s="198"/>
      <c r="AT794" s="198"/>
      <c r="AU794" s="198"/>
      <c r="AV794" s="198"/>
      <c r="AW794" s="198"/>
      <c r="AX794" s="198"/>
      <c r="AY794" s="198"/>
      <c r="AZ794" s="198"/>
      <c r="BA794" s="198"/>
      <c r="BB794" s="198"/>
      <c r="BC794" s="198"/>
      <c r="BD794" s="198"/>
      <c r="BE794" s="198"/>
      <c r="BF794" s="198"/>
      <c r="BG794" s="198"/>
      <c r="BH794" s="198"/>
      <c r="BI794" s="198"/>
      <c r="BJ794" s="198"/>
      <c r="BK794" s="198"/>
      <c r="BL794" s="198"/>
      <c r="BM794" s="198"/>
      <c r="BN794" s="198"/>
      <c r="BO794" s="198"/>
      <c r="BP794" s="198"/>
      <c r="BQ794" s="198"/>
      <c r="BR794" s="198"/>
      <c r="BS794" s="198"/>
      <c r="BT794" s="198"/>
      <c r="BU794" s="198"/>
    </row>
    <row r="795" spans="1:73" ht="15.75" customHeight="1" x14ac:dyDescent="0.25">
      <c r="A795" s="234"/>
      <c r="B795" s="235"/>
      <c r="C795" s="235"/>
      <c r="D795" s="235"/>
      <c r="E795" s="235"/>
      <c r="F795" s="235"/>
      <c r="G795" s="235"/>
      <c r="H795" s="235"/>
      <c r="I795" s="235"/>
      <c r="J795" s="235"/>
      <c r="K795" s="235"/>
      <c r="L795" s="236"/>
      <c r="M795" s="235"/>
      <c r="N795" s="235"/>
      <c r="O795" s="235"/>
      <c r="P795" s="235"/>
      <c r="Q795" s="235"/>
      <c r="R795" s="235"/>
      <c r="S795" s="235"/>
      <c r="T795" s="235"/>
      <c r="U795" s="235"/>
      <c r="V795" s="236"/>
      <c r="W795" s="235"/>
      <c r="X795" s="235"/>
      <c r="Y795" s="235"/>
      <c r="Z795" s="235"/>
      <c r="AA795" s="235"/>
      <c r="AB795" s="235"/>
      <c r="AC795" s="235"/>
      <c r="AD795" s="235"/>
      <c r="AE795" s="235"/>
      <c r="AF795" s="235"/>
      <c r="AG795" s="235"/>
      <c r="AH795" s="235"/>
      <c r="AI795" s="235"/>
      <c r="AJ795" s="235"/>
      <c r="AK795" s="235"/>
      <c r="AL795" s="235"/>
      <c r="AM795" s="235"/>
      <c r="AN795" s="235"/>
      <c r="AO795" s="205"/>
      <c r="AP795" s="198"/>
      <c r="AQ795" s="233"/>
      <c r="AR795" s="244"/>
      <c r="AS795" s="198"/>
      <c r="AT795" s="198"/>
      <c r="AU795" s="198"/>
      <c r="AV795" s="198"/>
      <c r="AW795" s="198"/>
      <c r="AX795" s="198"/>
      <c r="AY795" s="198"/>
      <c r="AZ795" s="198"/>
      <c r="BA795" s="198"/>
      <c r="BB795" s="198"/>
      <c r="BC795" s="198"/>
      <c r="BD795" s="198"/>
      <c r="BE795" s="198"/>
      <c r="BF795" s="198"/>
      <c r="BG795" s="198"/>
      <c r="BH795" s="198"/>
      <c r="BI795" s="198"/>
      <c r="BJ795" s="198"/>
      <c r="BK795" s="198"/>
      <c r="BL795" s="198"/>
      <c r="BM795" s="198"/>
      <c r="BN795" s="198"/>
      <c r="BO795" s="198"/>
      <c r="BP795" s="198"/>
      <c r="BQ795" s="198"/>
      <c r="BR795" s="198"/>
      <c r="BS795" s="198"/>
      <c r="BT795" s="198"/>
      <c r="BU795" s="198"/>
    </row>
    <row r="796" spans="1:73" ht="15.75" customHeight="1" x14ac:dyDescent="0.25">
      <c r="A796" s="234"/>
      <c r="B796" s="235"/>
      <c r="C796" s="235"/>
      <c r="D796" s="235"/>
      <c r="E796" s="235"/>
      <c r="F796" s="235"/>
      <c r="G796" s="235"/>
      <c r="H796" s="235"/>
      <c r="I796" s="235"/>
      <c r="J796" s="235"/>
      <c r="K796" s="235"/>
      <c r="L796" s="236"/>
      <c r="M796" s="235"/>
      <c r="N796" s="235"/>
      <c r="O796" s="235"/>
      <c r="P796" s="235"/>
      <c r="Q796" s="235"/>
      <c r="R796" s="235"/>
      <c r="S796" s="235"/>
      <c r="T796" s="235"/>
      <c r="U796" s="235"/>
      <c r="V796" s="236"/>
      <c r="W796" s="235"/>
      <c r="X796" s="235"/>
      <c r="Y796" s="235"/>
      <c r="Z796" s="235"/>
      <c r="AA796" s="235"/>
      <c r="AB796" s="235"/>
      <c r="AC796" s="235"/>
      <c r="AD796" s="235"/>
      <c r="AE796" s="235"/>
      <c r="AF796" s="235"/>
      <c r="AG796" s="235"/>
      <c r="AH796" s="235"/>
      <c r="AI796" s="235"/>
      <c r="AJ796" s="235"/>
      <c r="AK796" s="235"/>
      <c r="AL796" s="235"/>
      <c r="AM796" s="235"/>
      <c r="AN796" s="235"/>
      <c r="AO796" s="205"/>
      <c r="AP796" s="198"/>
      <c r="AQ796" s="233"/>
      <c r="AR796" s="244"/>
      <c r="AS796" s="198"/>
      <c r="AT796" s="198"/>
      <c r="AU796" s="198"/>
      <c r="AV796" s="198"/>
      <c r="AW796" s="198"/>
      <c r="AX796" s="198"/>
      <c r="AY796" s="198"/>
      <c r="AZ796" s="198"/>
      <c r="BA796" s="198"/>
      <c r="BB796" s="198"/>
      <c r="BC796" s="198"/>
      <c r="BD796" s="198"/>
      <c r="BE796" s="198"/>
      <c r="BF796" s="198"/>
      <c r="BG796" s="198"/>
      <c r="BH796" s="198"/>
      <c r="BI796" s="198"/>
      <c r="BJ796" s="198"/>
      <c r="BK796" s="198"/>
      <c r="BL796" s="198"/>
      <c r="BM796" s="198"/>
      <c r="BN796" s="198"/>
      <c r="BO796" s="198"/>
      <c r="BP796" s="198"/>
      <c r="BQ796" s="198"/>
      <c r="BR796" s="198"/>
      <c r="BS796" s="198"/>
      <c r="BT796" s="198"/>
      <c r="BU796" s="198"/>
    </row>
    <row r="797" spans="1:73" ht="15.75" customHeight="1" x14ac:dyDescent="0.25">
      <c r="A797" s="234"/>
      <c r="B797" s="235"/>
      <c r="C797" s="235"/>
      <c r="D797" s="235"/>
      <c r="E797" s="235"/>
      <c r="F797" s="235"/>
      <c r="G797" s="235"/>
      <c r="H797" s="235"/>
      <c r="I797" s="235"/>
      <c r="J797" s="235"/>
      <c r="K797" s="235"/>
      <c r="L797" s="236"/>
      <c r="M797" s="235"/>
      <c r="N797" s="235"/>
      <c r="O797" s="235"/>
      <c r="P797" s="235"/>
      <c r="Q797" s="235"/>
      <c r="R797" s="235"/>
      <c r="S797" s="235"/>
      <c r="T797" s="235"/>
      <c r="U797" s="235"/>
      <c r="V797" s="236"/>
      <c r="W797" s="235"/>
      <c r="X797" s="235"/>
      <c r="Y797" s="235"/>
      <c r="Z797" s="235"/>
      <c r="AA797" s="235"/>
      <c r="AB797" s="235"/>
      <c r="AC797" s="235"/>
      <c r="AD797" s="235"/>
      <c r="AE797" s="235"/>
      <c r="AF797" s="235"/>
      <c r="AG797" s="235"/>
      <c r="AH797" s="235"/>
      <c r="AI797" s="235"/>
      <c r="AJ797" s="235"/>
      <c r="AK797" s="235"/>
      <c r="AL797" s="235"/>
      <c r="AM797" s="235"/>
      <c r="AN797" s="235"/>
      <c r="AO797" s="205"/>
      <c r="AP797" s="198"/>
      <c r="AQ797" s="233"/>
      <c r="AR797" s="244"/>
      <c r="AS797" s="198"/>
      <c r="AT797" s="198"/>
      <c r="AU797" s="198"/>
      <c r="AV797" s="198"/>
      <c r="AW797" s="198"/>
      <c r="AX797" s="198"/>
      <c r="AY797" s="198"/>
      <c r="AZ797" s="198"/>
      <c r="BA797" s="198"/>
      <c r="BB797" s="198"/>
      <c r="BC797" s="198"/>
      <c r="BD797" s="198"/>
      <c r="BE797" s="198"/>
      <c r="BF797" s="198"/>
      <c r="BG797" s="198"/>
      <c r="BH797" s="198"/>
      <c r="BI797" s="198"/>
      <c r="BJ797" s="198"/>
      <c r="BK797" s="198"/>
      <c r="BL797" s="198"/>
      <c r="BM797" s="198"/>
      <c r="BN797" s="198"/>
      <c r="BO797" s="198"/>
      <c r="BP797" s="198"/>
      <c r="BQ797" s="198"/>
      <c r="BR797" s="198"/>
      <c r="BS797" s="198"/>
      <c r="BT797" s="198"/>
      <c r="BU797" s="198"/>
    </row>
    <row r="798" spans="1:73" ht="15.75" customHeight="1" x14ac:dyDescent="0.25">
      <c r="A798" s="234"/>
      <c r="B798" s="235"/>
      <c r="C798" s="235"/>
      <c r="D798" s="235"/>
      <c r="E798" s="235"/>
      <c r="F798" s="235"/>
      <c r="G798" s="235"/>
      <c r="H798" s="235"/>
      <c r="I798" s="235"/>
      <c r="J798" s="235"/>
      <c r="K798" s="235"/>
      <c r="L798" s="236"/>
      <c r="M798" s="235"/>
      <c r="N798" s="235"/>
      <c r="O798" s="235"/>
      <c r="P798" s="235"/>
      <c r="Q798" s="235"/>
      <c r="R798" s="235"/>
      <c r="S798" s="235"/>
      <c r="T798" s="235"/>
      <c r="U798" s="235"/>
      <c r="V798" s="236"/>
      <c r="W798" s="235"/>
      <c r="X798" s="235"/>
      <c r="Y798" s="235"/>
      <c r="Z798" s="235"/>
      <c r="AA798" s="235"/>
      <c r="AB798" s="235"/>
      <c r="AC798" s="235"/>
      <c r="AD798" s="235"/>
      <c r="AE798" s="235"/>
      <c r="AF798" s="235"/>
      <c r="AG798" s="235"/>
      <c r="AH798" s="235"/>
      <c r="AI798" s="235"/>
      <c r="AJ798" s="235"/>
      <c r="AK798" s="235"/>
      <c r="AL798" s="235"/>
      <c r="AM798" s="235"/>
      <c r="AN798" s="235"/>
      <c r="AO798" s="205"/>
      <c r="AP798" s="198"/>
      <c r="AQ798" s="233"/>
      <c r="AR798" s="244"/>
      <c r="AS798" s="198"/>
      <c r="AT798" s="198"/>
      <c r="AU798" s="198"/>
      <c r="AV798" s="198"/>
      <c r="AW798" s="198"/>
      <c r="AX798" s="198"/>
      <c r="AY798" s="198"/>
      <c r="AZ798" s="198"/>
      <c r="BA798" s="198"/>
      <c r="BB798" s="198"/>
      <c r="BC798" s="198"/>
      <c r="BD798" s="198"/>
      <c r="BE798" s="198"/>
      <c r="BF798" s="198"/>
      <c r="BG798" s="198"/>
      <c r="BH798" s="198"/>
      <c r="BI798" s="198"/>
      <c r="BJ798" s="198"/>
      <c r="BK798" s="198"/>
      <c r="BL798" s="198"/>
      <c r="BM798" s="198"/>
      <c r="BN798" s="198"/>
      <c r="BO798" s="198"/>
      <c r="BP798" s="198"/>
      <c r="BQ798" s="198"/>
      <c r="BR798" s="198"/>
      <c r="BS798" s="198"/>
      <c r="BT798" s="198"/>
      <c r="BU798" s="198"/>
    </row>
    <row r="799" spans="1:73" ht="15.75" customHeight="1" x14ac:dyDescent="0.25">
      <c r="A799" s="234"/>
      <c r="B799" s="235"/>
      <c r="C799" s="235"/>
      <c r="D799" s="235"/>
      <c r="E799" s="235"/>
      <c r="F799" s="235"/>
      <c r="G799" s="235"/>
      <c r="H799" s="235"/>
      <c r="I799" s="235"/>
      <c r="J799" s="235"/>
      <c r="K799" s="235"/>
      <c r="L799" s="236"/>
      <c r="M799" s="235"/>
      <c r="N799" s="235"/>
      <c r="O799" s="235"/>
      <c r="P799" s="235"/>
      <c r="Q799" s="235"/>
      <c r="R799" s="235"/>
      <c r="S799" s="235"/>
      <c r="T799" s="235"/>
      <c r="U799" s="235"/>
      <c r="V799" s="236"/>
      <c r="W799" s="235"/>
      <c r="X799" s="235"/>
      <c r="Y799" s="235"/>
      <c r="Z799" s="235"/>
      <c r="AA799" s="235"/>
      <c r="AB799" s="235"/>
      <c r="AC799" s="235"/>
      <c r="AD799" s="235"/>
      <c r="AE799" s="235"/>
      <c r="AF799" s="235"/>
      <c r="AG799" s="235"/>
      <c r="AH799" s="235"/>
      <c r="AI799" s="235"/>
      <c r="AJ799" s="235"/>
      <c r="AK799" s="235"/>
      <c r="AL799" s="235"/>
      <c r="AM799" s="235"/>
      <c r="AN799" s="235"/>
      <c r="AO799" s="205"/>
      <c r="AP799" s="198"/>
      <c r="AQ799" s="233"/>
      <c r="AR799" s="244"/>
      <c r="AS799" s="198"/>
      <c r="AT799" s="198"/>
      <c r="AU799" s="198"/>
      <c r="AV799" s="198"/>
      <c r="AW799" s="198"/>
      <c r="AX799" s="198"/>
      <c r="AY799" s="198"/>
      <c r="AZ799" s="198"/>
      <c r="BA799" s="198"/>
      <c r="BB799" s="198"/>
      <c r="BC799" s="198"/>
      <c r="BD799" s="198"/>
      <c r="BE799" s="198"/>
      <c r="BF799" s="198"/>
      <c r="BG799" s="198"/>
      <c r="BH799" s="198"/>
      <c r="BI799" s="198"/>
      <c r="BJ799" s="198"/>
      <c r="BK799" s="198"/>
      <c r="BL799" s="198"/>
      <c r="BM799" s="198"/>
      <c r="BN799" s="198"/>
      <c r="BO799" s="198"/>
      <c r="BP799" s="198"/>
      <c r="BQ799" s="198"/>
      <c r="BR799" s="198"/>
      <c r="BS799" s="198"/>
      <c r="BT799" s="198"/>
      <c r="BU799" s="198"/>
    </row>
    <row r="800" spans="1:73" ht="15.75" customHeight="1" x14ac:dyDescent="0.25">
      <c r="A800" s="234"/>
      <c r="B800" s="235"/>
      <c r="C800" s="235"/>
      <c r="D800" s="235"/>
      <c r="E800" s="235"/>
      <c r="F800" s="235"/>
      <c r="G800" s="235"/>
      <c r="H800" s="235"/>
      <c r="I800" s="235"/>
      <c r="J800" s="235"/>
      <c r="K800" s="235"/>
      <c r="L800" s="236"/>
      <c r="M800" s="235"/>
      <c r="N800" s="235"/>
      <c r="O800" s="235"/>
      <c r="P800" s="235"/>
      <c r="Q800" s="235"/>
      <c r="R800" s="235"/>
      <c r="S800" s="235"/>
      <c r="T800" s="235"/>
      <c r="U800" s="235"/>
      <c r="V800" s="236"/>
      <c r="W800" s="235"/>
      <c r="X800" s="235"/>
      <c r="Y800" s="235"/>
      <c r="Z800" s="235"/>
      <c r="AA800" s="235"/>
      <c r="AB800" s="235"/>
      <c r="AC800" s="235"/>
      <c r="AD800" s="235"/>
      <c r="AE800" s="235"/>
      <c r="AF800" s="235"/>
      <c r="AG800" s="235"/>
      <c r="AH800" s="235"/>
      <c r="AI800" s="235"/>
      <c r="AJ800" s="235"/>
      <c r="AK800" s="235"/>
      <c r="AL800" s="235"/>
      <c r="AM800" s="235"/>
      <c r="AN800" s="235"/>
      <c r="AO800" s="205"/>
      <c r="AP800" s="198"/>
      <c r="AQ800" s="233"/>
      <c r="AR800" s="244"/>
      <c r="AS800" s="198"/>
      <c r="AT800" s="198"/>
      <c r="AU800" s="198"/>
      <c r="AV800" s="198"/>
      <c r="AW800" s="198"/>
      <c r="AX800" s="198"/>
      <c r="AY800" s="198"/>
      <c r="AZ800" s="198"/>
      <c r="BA800" s="198"/>
      <c r="BB800" s="198"/>
      <c r="BC800" s="198"/>
      <c r="BD800" s="198"/>
      <c r="BE800" s="198"/>
      <c r="BF800" s="198"/>
      <c r="BG800" s="198"/>
      <c r="BH800" s="198"/>
      <c r="BI800" s="198"/>
      <c r="BJ800" s="198"/>
      <c r="BK800" s="198"/>
      <c r="BL800" s="198"/>
      <c r="BM800" s="198"/>
      <c r="BN800" s="198"/>
      <c r="BO800" s="198"/>
      <c r="BP800" s="198"/>
      <c r="BQ800" s="198"/>
      <c r="BR800" s="198"/>
      <c r="BS800" s="198"/>
      <c r="BT800" s="198"/>
      <c r="BU800" s="198"/>
    </row>
    <row r="801" spans="1:73" ht="15.75" customHeight="1" x14ac:dyDescent="0.25">
      <c r="A801" s="234"/>
      <c r="B801" s="235"/>
      <c r="C801" s="235"/>
      <c r="D801" s="235"/>
      <c r="E801" s="235"/>
      <c r="F801" s="235"/>
      <c r="G801" s="235"/>
      <c r="H801" s="235"/>
      <c r="I801" s="235"/>
      <c r="J801" s="235"/>
      <c r="K801" s="235"/>
      <c r="L801" s="236"/>
      <c r="M801" s="235"/>
      <c r="N801" s="235"/>
      <c r="O801" s="235"/>
      <c r="P801" s="235"/>
      <c r="Q801" s="235"/>
      <c r="R801" s="235"/>
      <c r="S801" s="235"/>
      <c r="T801" s="235"/>
      <c r="U801" s="235"/>
      <c r="V801" s="236"/>
      <c r="W801" s="235"/>
      <c r="X801" s="235"/>
      <c r="Y801" s="235"/>
      <c r="Z801" s="235"/>
      <c r="AA801" s="235"/>
      <c r="AB801" s="235"/>
      <c r="AC801" s="235"/>
      <c r="AD801" s="235"/>
      <c r="AE801" s="235"/>
      <c r="AF801" s="235"/>
      <c r="AG801" s="235"/>
      <c r="AH801" s="235"/>
      <c r="AI801" s="235"/>
      <c r="AJ801" s="235"/>
      <c r="AK801" s="235"/>
      <c r="AL801" s="235"/>
      <c r="AM801" s="235"/>
      <c r="AN801" s="235"/>
      <c r="AO801" s="205"/>
      <c r="AP801" s="198"/>
      <c r="AQ801" s="233"/>
      <c r="AR801" s="244"/>
      <c r="AS801" s="198"/>
      <c r="AT801" s="198"/>
      <c r="AU801" s="198"/>
      <c r="AV801" s="198"/>
      <c r="AW801" s="198"/>
      <c r="AX801" s="198"/>
      <c r="AY801" s="198"/>
      <c r="AZ801" s="198"/>
      <c r="BA801" s="198"/>
      <c r="BB801" s="198"/>
      <c r="BC801" s="198"/>
      <c r="BD801" s="198"/>
      <c r="BE801" s="198"/>
      <c r="BF801" s="198"/>
      <c r="BG801" s="198"/>
      <c r="BH801" s="198"/>
      <c r="BI801" s="198"/>
      <c r="BJ801" s="198"/>
      <c r="BK801" s="198"/>
      <c r="BL801" s="198"/>
      <c r="BM801" s="198"/>
      <c r="BN801" s="198"/>
      <c r="BO801" s="198"/>
      <c r="BP801" s="198"/>
      <c r="BQ801" s="198"/>
      <c r="BR801" s="198"/>
      <c r="BS801" s="198"/>
      <c r="BT801" s="198"/>
      <c r="BU801" s="198"/>
    </row>
    <row r="802" spans="1:73" ht="15.75" customHeight="1" x14ac:dyDescent="0.25">
      <c r="A802" s="234"/>
      <c r="B802" s="235"/>
      <c r="C802" s="235"/>
      <c r="D802" s="235"/>
      <c r="E802" s="235"/>
      <c r="F802" s="235"/>
      <c r="G802" s="235"/>
      <c r="H802" s="235"/>
      <c r="I802" s="235"/>
      <c r="J802" s="235"/>
      <c r="K802" s="235"/>
      <c r="L802" s="236"/>
      <c r="M802" s="235"/>
      <c r="N802" s="235"/>
      <c r="O802" s="235"/>
      <c r="P802" s="235"/>
      <c r="Q802" s="235"/>
      <c r="R802" s="235"/>
      <c r="S802" s="235"/>
      <c r="T802" s="235"/>
      <c r="U802" s="235"/>
      <c r="V802" s="236"/>
      <c r="W802" s="235"/>
      <c r="X802" s="235"/>
      <c r="Y802" s="235"/>
      <c r="Z802" s="235"/>
      <c r="AA802" s="235"/>
      <c r="AB802" s="235"/>
      <c r="AC802" s="235"/>
      <c r="AD802" s="235"/>
      <c r="AE802" s="235"/>
      <c r="AF802" s="235"/>
      <c r="AG802" s="235"/>
      <c r="AH802" s="235"/>
      <c r="AI802" s="235"/>
      <c r="AJ802" s="235"/>
      <c r="AK802" s="235"/>
      <c r="AL802" s="235"/>
      <c r="AM802" s="235"/>
      <c r="AN802" s="235"/>
      <c r="AO802" s="205"/>
      <c r="AP802" s="198"/>
      <c r="AQ802" s="233"/>
      <c r="AR802" s="244"/>
      <c r="AS802" s="198"/>
      <c r="AT802" s="198"/>
      <c r="AU802" s="198"/>
      <c r="AV802" s="198"/>
      <c r="AW802" s="198"/>
      <c r="AX802" s="198"/>
      <c r="AY802" s="198"/>
      <c r="AZ802" s="198"/>
      <c r="BA802" s="198"/>
      <c r="BB802" s="198"/>
      <c r="BC802" s="198"/>
      <c r="BD802" s="198"/>
      <c r="BE802" s="198"/>
      <c r="BF802" s="198"/>
      <c r="BG802" s="198"/>
      <c r="BH802" s="198"/>
      <c r="BI802" s="198"/>
      <c r="BJ802" s="198"/>
      <c r="BK802" s="198"/>
      <c r="BL802" s="198"/>
      <c r="BM802" s="198"/>
      <c r="BN802" s="198"/>
      <c r="BO802" s="198"/>
      <c r="BP802" s="198"/>
      <c r="BQ802" s="198"/>
      <c r="BR802" s="198"/>
      <c r="BS802" s="198"/>
      <c r="BT802" s="198"/>
      <c r="BU802" s="198"/>
    </row>
    <row r="803" spans="1:73" ht="15.75" customHeight="1" x14ac:dyDescent="0.25">
      <c r="A803" s="234"/>
      <c r="B803" s="235"/>
      <c r="C803" s="235"/>
      <c r="D803" s="235"/>
      <c r="E803" s="235"/>
      <c r="F803" s="235"/>
      <c r="G803" s="235"/>
      <c r="H803" s="235"/>
      <c r="I803" s="235"/>
      <c r="J803" s="235"/>
      <c r="K803" s="235"/>
      <c r="L803" s="236"/>
      <c r="M803" s="235"/>
      <c r="N803" s="235"/>
      <c r="O803" s="235"/>
      <c r="P803" s="235"/>
      <c r="Q803" s="235"/>
      <c r="R803" s="235"/>
      <c r="S803" s="235"/>
      <c r="T803" s="235"/>
      <c r="U803" s="235"/>
      <c r="V803" s="236"/>
      <c r="W803" s="235"/>
      <c r="X803" s="235"/>
      <c r="Y803" s="235"/>
      <c r="Z803" s="235"/>
      <c r="AA803" s="235"/>
      <c r="AB803" s="235"/>
      <c r="AC803" s="235"/>
      <c r="AD803" s="235"/>
      <c r="AE803" s="235"/>
      <c r="AF803" s="235"/>
      <c r="AG803" s="235"/>
      <c r="AH803" s="235"/>
      <c r="AI803" s="235"/>
      <c r="AJ803" s="235"/>
      <c r="AK803" s="235"/>
      <c r="AL803" s="235"/>
      <c r="AM803" s="235"/>
      <c r="AN803" s="235"/>
      <c r="AO803" s="205"/>
      <c r="AP803" s="198"/>
      <c r="AQ803" s="233"/>
      <c r="AR803" s="244"/>
      <c r="AS803" s="198"/>
      <c r="AT803" s="198"/>
      <c r="AU803" s="198"/>
      <c r="AV803" s="198"/>
      <c r="AW803" s="198"/>
      <c r="AX803" s="198"/>
      <c r="AY803" s="198"/>
      <c r="AZ803" s="198"/>
      <c r="BA803" s="198"/>
      <c r="BB803" s="198"/>
      <c r="BC803" s="198"/>
      <c r="BD803" s="198"/>
      <c r="BE803" s="198"/>
      <c r="BF803" s="198"/>
      <c r="BG803" s="198"/>
      <c r="BH803" s="198"/>
      <c r="BI803" s="198"/>
      <c r="BJ803" s="198"/>
      <c r="BK803" s="198"/>
      <c r="BL803" s="198"/>
      <c r="BM803" s="198"/>
      <c r="BN803" s="198"/>
      <c r="BO803" s="198"/>
      <c r="BP803" s="198"/>
      <c r="BQ803" s="198"/>
      <c r="BR803" s="198"/>
      <c r="BS803" s="198"/>
      <c r="BT803" s="198"/>
      <c r="BU803" s="198"/>
    </row>
    <row r="804" spans="1:73" ht="15.75" customHeight="1" x14ac:dyDescent="0.25">
      <c r="A804" s="234"/>
      <c r="B804" s="235"/>
      <c r="C804" s="235"/>
      <c r="D804" s="235"/>
      <c r="E804" s="235"/>
      <c r="F804" s="235"/>
      <c r="G804" s="235"/>
      <c r="H804" s="235"/>
      <c r="I804" s="235"/>
      <c r="J804" s="235"/>
      <c r="K804" s="235"/>
      <c r="L804" s="236"/>
      <c r="M804" s="235"/>
      <c r="N804" s="235"/>
      <c r="O804" s="235"/>
      <c r="P804" s="235"/>
      <c r="Q804" s="235"/>
      <c r="R804" s="235"/>
      <c r="S804" s="235"/>
      <c r="T804" s="235"/>
      <c r="U804" s="235"/>
      <c r="V804" s="236"/>
      <c r="W804" s="235"/>
      <c r="X804" s="235"/>
      <c r="Y804" s="235"/>
      <c r="Z804" s="235"/>
      <c r="AA804" s="235"/>
      <c r="AB804" s="235"/>
      <c r="AC804" s="235"/>
      <c r="AD804" s="235"/>
      <c r="AE804" s="235"/>
      <c r="AF804" s="235"/>
      <c r="AG804" s="235"/>
      <c r="AH804" s="235"/>
      <c r="AI804" s="235"/>
      <c r="AJ804" s="235"/>
      <c r="AK804" s="235"/>
      <c r="AL804" s="235"/>
      <c r="AM804" s="235"/>
      <c r="AN804" s="235"/>
      <c r="AO804" s="205"/>
      <c r="AP804" s="198"/>
      <c r="AQ804" s="233"/>
      <c r="AR804" s="244"/>
      <c r="AS804" s="198"/>
      <c r="AT804" s="198"/>
      <c r="AU804" s="198"/>
      <c r="AV804" s="198"/>
      <c r="AW804" s="198"/>
      <c r="AX804" s="198"/>
      <c r="AY804" s="198"/>
      <c r="AZ804" s="198"/>
      <c r="BA804" s="198"/>
      <c r="BB804" s="198"/>
      <c r="BC804" s="198"/>
      <c r="BD804" s="198"/>
      <c r="BE804" s="198"/>
      <c r="BF804" s="198"/>
      <c r="BG804" s="198"/>
      <c r="BH804" s="198"/>
      <c r="BI804" s="198"/>
      <c r="BJ804" s="198"/>
      <c r="BK804" s="198"/>
      <c r="BL804" s="198"/>
      <c r="BM804" s="198"/>
      <c r="BN804" s="198"/>
      <c r="BO804" s="198"/>
      <c r="BP804" s="198"/>
      <c r="BQ804" s="198"/>
      <c r="BR804" s="198"/>
      <c r="BS804" s="198"/>
      <c r="BT804" s="198"/>
      <c r="BU804" s="198"/>
    </row>
    <row r="805" spans="1:73" ht="15.75" customHeight="1" x14ac:dyDescent="0.25">
      <c r="A805" s="234"/>
      <c r="B805" s="235"/>
      <c r="C805" s="235"/>
      <c r="D805" s="235"/>
      <c r="E805" s="235"/>
      <c r="F805" s="235"/>
      <c r="G805" s="235"/>
      <c r="H805" s="235"/>
      <c r="I805" s="235"/>
      <c r="J805" s="235"/>
      <c r="K805" s="235"/>
      <c r="L805" s="236"/>
      <c r="M805" s="235"/>
      <c r="N805" s="235"/>
      <c r="O805" s="235"/>
      <c r="P805" s="235"/>
      <c r="Q805" s="235"/>
      <c r="R805" s="235"/>
      <c r="S805" s="235"/>
      <c r="T805" s="235"/>
      <c r="U805" s="235"/>
      <c r="V805" s="236"/>
      <c r="W805" s="235"/>
      <c r="X805" s="235"/>
      <c r="Y805" s="235"/>
      <c r="Z805" s="235"/>
      <c r="AA805" s="235"/>
      <c r="AB805" s="235"/>
      <c r="AC805" s="235"/>
      <c r="AD805" s="235"/>
      <c r="AE805" s="235"/>
      <c r="AF805" s="235"/>
      <c r="AG805" s="235"/>
      <c r="AH805" s="235"/>
      <c r="AI805" s="235"/>
      <c r="AJ805" s="235"/>
      <c r="AK805" s="235"/>
      <c r="AL805" s="235"/>
      <c r="AM805" s="235"/>
      <c r="AN805" s="235"/>
      <c r="AO805" s="205"/>
      <c r="AP805" s="198"/>
      <c r="AQ805" s="233"/>
      <c r="AR805" s="244"/>
      <c r="AS805" s="198"/>
      <c r="AT805" s="198"/>
      <c r="AU805" s="198"/>
      <c r="AV805" s="198"/>
      <c r="AW805" s="198"/>
      <c r="AX805" s="198"/>
      <c r="AY805" s="198"/>
      <c r="AZ805" s="198"/>
      <c r="BA805" s="198"/>
      <c r="BB805" s="198"/>
      <c r="BC805" s="198"/>
      <c r="BD805" s="198"/>
      <c r="BE805" s="198"/>
      <c r="BF805" s="198"/>
      <c r="BG805" s="198"/>
      <c r="BH805" s="198"/>
      <c r="BI805" s="198"/>
      <c r="BJ805" s="198"/>
      <c r="BK805" s="198"/>
      <c r="BL805" s="198"/>
      <c r="BM805" s="198"/>
      <c r="BN805" s="198"/>
      <c r="BO805" s="198"/>
      <c r="BP805" s="198"/>
      <c r="BQ805" s="198"/>
      <c r="BR805" s="198"/>
      <c r="BS805" s="198"/>
      <c r="BT805" s="198"/>
      <c r="BU805" s="198"/>
    </row>
    <row r="806" spans="1:73" ht="15.75" customHeight="1" x14ac:dyDescent="0.25">
      <c r="A806" s="234"/>
      <c r="B806" s="235"/>
      <c r="C806" s="235"/>
      <c r="D806" s="235"/>
      <c r="E806" s="235"/>
      <c r="F806" s="235"/>
      <c r="G806" s="235"/>
      <c r="H806" s="235"/>
      <c r="I806" s="235"/>
      <c r="J806" s="235"/>
      <c r="K806" s="235"/>
      <c r="L806" s="236"/>
      <c r="M806" s="235"/>
      <c r="N806" s="235"/>
      <c r="O806" s="235"/>
      <c r="P806" s="235"/>
      <c r="Q806" s="235"/>
      <c r="R806" s="235"/>
      <c r="S806" s="235"/>
      <c r="T806" s="235"/>
      <c r="U806" s="235"/>
      <c r="V806" s="236"/>
      <c r="W806" s="235"/>
      <c r="X806" s="235"/>
      <c r="Y806" s="235"/>
      <c r="Z806" s="235"/>
      <c r="AA806" s="235"/>
      <c r="AB806" s="235"/>
      <c r="AC806" s="235"/>
      <c r="AD806" s="235"/>
      <c r="AE806" s="235"/>
      <c r="AF806" s="235"/>
      <c r="AG806" s="235"/>
      <c r="AH806" s="235"/>
      <c r="AI806" s="235"/>
      <c r="AJ806" s="235"/>
      <c r="AK806" s="235"/>
      <c r="AL806" s="235"/>
      <c r="AM806" s="235"/>
      <c r="AN806" s="235"/>
      <c r="AO806" s="205"/>
      <c r="AP806" s="198"/>
      <c r="AQ806" s="233"/>
      <c r="AR806" s="244"/>
      <c r="AS806" s="198"/>
      <c r="AT806" s="198"/>
      <c r="AU806" s="198"/>
      <c r="AV806" s="198"/>
      <c r="AW806" s="198"/>
      <c r="AX806" s="198"/>
      <c r="AY806" s="198"/>
      <c r="AZ806" s="198"/>
      <c r="BA806" s="198"/>
      <c r="BB806" s="198"/>
      <c r="BC806" s="198"/>
      <c r="BD806" s="198"/>
      <c r="BE806" s="198"/>
      <c r="BF806" s="198"/>
      <c r="BG806" s="198"/>
      <c r="BH806" s="198"/>
      <c r="BI806" s="198"/>
      <c r="BJ806" s="198"/>
      <c r="BK806" s="198"/>
      <c r="BL806" s="198"/>
      <c r="BM806" s="198"/>
      <c r="BN806" s="198"/>
      <c r="BO806" s="198"/>
      <c r="BP806" s="198"/>
      <c r="BQ806" s="198"/>
      <c r="BR806" s="198"/>
      <c r="BS806" s="198"/>
      <c r="BT806" s="198"/>
      <c r="BU806" s="198"/>
    </row>
    <row r="807" spans="1:73" ht="15.75" customHeight="1" x14ac:dyDescent="0.25">
      <c r="A807" s="234"/>
      <c r="B807" s="235"/>
      <c r="C807" s="235"/>
      <c r="D807" s="235"/>
      <c r="E807" s="235"/>
      <c r="F807" s="235"/>
      <c r="G807" s="235"/>
      <c r="H807" s="235"/>
      <c r="I807" s="235"/>
      <c r="J807" s="235"/>
      <c r="K807" s="235"/>
      <c r="L807" s="236"/>
      <c r="M807" s="235"/>
      <c r="N807" s="235"/>
      <c r="O807" s="235"/>
      <c r="P807" s="235"/>
      <c r="Q807" s="235"/>
      <c r="R807" s="235"/>
      <c r="S807" s="235"/>
      <c r="T807" s="235"/>
      <c r="U807" s="235"/>
      <c r="V807" s="236"/>
      <c r="W807" s="235"/>
      <c r="X807" s="235"/>
      <c r="Y807" s="235"/>
      <c r="Z807" s="235"/>
      <c r="AA807" s="235"/>
      <c r="AB807" s="235"/>
      <c r="AC807" s="235"/>
      <c r="AD807" s="235"/>
      <c r="AE807" s="235"/>
      <c r="AF807" s="235"/>
      <c r="AG807" s="235"/>
      <c r="AH807" s="235"/>
      <c r="AI807" s="235"/>
      <c r="AJ807" s="235"/>
      <c r="AK807" s="235"/>
      <c r="AL807" s="235"/>
      <c r="AM807" s="235"/>
      <c r="AN807" s="235"/>
      <c r="AO807" s="205"/>
      <c r="AP807" s="198"/>
      <c r="AQ807" s="233"/>
      <c r="AR807" s="244"/>
      <c r="AS807" s="198"/>
      <c r="AT807" s="198"/>
      <c r="AU807" s="198"/>
      <c r="AV807" s="198"/>
      <c r="AW807" s="198"/>
      <c r="AX807" s="198"/>
      <c r="AY807" s="198"/>
      <c r="AZ807" s="198"/>
      <c r="BA807" s="198"/>
      <c r="BB807" s="198"/>
      <c r="BC807" s="198"/>
      <c r="BD807" s="198"/>
      <c r="BE807" s="198"/>
      <c r="BF807" s="198"/>
      <c r="BG807" s="198"/>
      <c r="BH807" s="198"/>
      <c r="BI807" s="198"/>
      <c r="BJ807" s="198"/>
      <c r="BK807" s="198"/>
      <c r="BL807" s="198"/>
      <c r="BM807" s="198"/>
      <c r="BN807" s="198"/>
      <c r="BO807" s="198"/>
      <c r="BP807" s="198"/>
      <c r="BQ807" s="198"/>
      <c r="BR807" s="198"/>
      <c r="BS807" s="198"/>
      <c r="BT807" s="198"/>
      <c r="BU807" s="198"/>
    </row>
    <row r="808" spans="1:73" ht="15.75" customHeight="1" x14ac:dyDescent="0.25">
      <c r="A808" s="234"/>
      <c r="B808" s="235"/>
      <c r="C808" s="235"/>
      <c r="D808" s="235"/>
      <c r="E808" s="235"/>
      <c r="F808" s="235"/>
      <c r="G808" s="235"/>
      <c r="H808" s="235"/>
      <c r="I808" s="235"/>
      <c r="J808" s="235"/>
      <c r="K808" s="235"/>
      <c r="L808" s="236"/>
      <c r="M808" s="235"/>
      <c r="N808" s="235"/>
      <c r="O808" s="235"/>
      <c r="P808" s="235"/>
      <c r="Q808" s="235"/>
      <c r="R808" s="235"/>
      <c r="S808" s="235"/>
      <c r="T808" s="235"/>
      <c r="U808" s="235"/>
      <c r="V808" s="236"/>
      <c r="W808" s="235"/>
      <c r="X808" s="235"/>
      <c r="Y808" s="235"/>
      <c r="Z808" s="235"/>
      <c r="AA808" s="235"/>
      <c r="AB808" s="235"/>
      <c r="AC808" s="235"/>
      <c r="AD808" s="235"/>
      <c r="AE808" s="235"/>
      <c r="AF808" s="235"/>
      <c r="AG808" s="235"/>
      <c r="AH808" s="235"/>
      <c r="AI808" s="235"/>
      <c r="AJ808" s="235"/>
      <c r="AK808" s="235"/>
      <c r="AL808" s="235"/>
      <c r="AM808" s="235"/>
      <c r="AN808" s="235"/>
      <c r="AO808" s="205"/>
      <c r="AP808" s="198"/>
      <c r="AQ808" s="233"/>
      <c r="AR808" s="244"/>
      <c r="AS808" s="198"/>
      <c r="AT808" s="198"/>
      <c r="AU808" s="198"/>
      <c r="AV808" s="198"/>
      <c r="AW808" s="198"/>
      <c r="AX808" s="198"/>
      <c r="AY808" s="198"/>
      <c r="AZ808" s="198"/>
      <c r="BA808" s="198"/>
      <c r="BB808" s="198"/>
      <c r="BC808" s="198"/>
      <c r="BD808" s="198"/>
      <c r="BE808" s="198"/>
      <c r="BF808" s="198"/>
      <c r="BG808" s="198"/>
      <c r="BH808" s="198"/>
      <c r="BI808" s="198"/>
      <c r="BJ808" s="198"/>
      <c r="BK808" s="198"/>
      <c r="BL808" s="198"/>
      <c r="BM808" s="198"/>
      <c r="BN808" s="198"/>
      <c r="BO808" s="198"/>
      <c r="BP808" s="198"/>
      <c r="BQ808" s="198"/>
      <c r="BR808" s="198"/>
      <c r="BS808" s="198"/>
      <c r="BT808" s="198"/>
      <c r="BU808" s="198"/>
    </row>
    <row r="809" spans="1:73" ht="15.75" customHeight="1" x14ac:dyDescent="0.25">
      <c r="A809" s="234"/>
      <c r="B809" s="235"/>
      <c r="C809" s="235"/>
      <c r="D809" s="235"/>
      <c r="E809" s="235"/>
      <c r="F809" s="235"/>
      <c r="G809" s="235"/>
      <c r="H809" s="235"/>
      <c r="I809" s="235"/>
      <c r="J809" s="235"/>
      <c r="K809" s="235"/>
      <c r="L809" s="236"/>
      <c r="M809" s="235"/>
      <c r="N809" s="235"/>
      <c r="O809" s="235"/>
      <c r="P809" s="235"/>
      <c r="Q809" s="235"/>
      <c r="R809" s="235"/>
      <c r="S809" s="235"/>
      <c r="T809" s="235"/>
      <c r="U809" s="235"/>
      <c r="V809" s="236"/>
      <c r="W809" s="235"/>
      <c r="X809" s="235"/>
      <c r="Y809" s="235"/>
      <c r="Z809" s="235"/>
      <c r="AA809" s="235"/>
      <c r="AB809" s="235"/>
      <c r="AC809" s="235"/>
      <c r="AD809" s="235"/>
      <c r="AE809" s="235"/>
      <c r="AF809" s="235"/>
      <c r="AG809" s="235"/>
      <c r="AH809" s="235"/>
      <c r="AI809" s="235"/>
      <c r="AJ809" s="235"/>
      <c r="AK809" s="235"/>
      <c r="AL809" s="235"/>
      <c r="AM809" s="235"/>
      <c r="AN809" s="235"/>
      <c r="AO809" s="205"/>
      <c r="AP809" s="198"/>
      <c r="AQ809" s="233"/>
      <c r="AR809" s="244"/>
      <c r="AS809" s="198"/>
      <c r="AT809" s="198"/>
      <c r="AU809" s="198"/>
      <c r="AV809" s="198"/>
      <c r="AW809" s="198"/>
      <c r="AX809" s="198"/>
      <c r="AY809" s="198"/>
      <c r="AZ809" s="198"/>
      <c r="BA809" s="198"/>
      <c r="BB809" s="198"/>
      <c r="BC809" s="198"/>
      <c r="BD809" s="198"/>
      <c r="BE809" s="198"/>
      <c r="BF809" s="198"/>
      <c r="BG809" s="198"/>
      <c r="BH809" s="198"/>
      <c r="BI809" s="198"/>
      <c r="BJ809" s="198"/>
      <c r="BK809" s="198"/>
      <c r="BL809" s="198"/>
      <c r="BM809" s="198"/>
      <c r="BN809" s="198"/>
      <c r="BO809" s="198"/>
      <c r="BP809" s="198"/>
      <c r="BQ809" s="198"/>
      <c r="BR809" s="198"/>
      <c r="BS809" s="198"/>
      <c r="BT809" s="198"/>
      <c r="BU809" s="198"/>
    </row>
    <row r="810" spans="1:73" ht="15.75" customHeight="1" x14ac:dyDescent="0.25">
      <c r="A810" s="234"/>
      <c r="B810" s="235"/>
      <c r="C810" s="235"/>
      <c r="D810" s="235"/>
      <c r="E810" s="235"/>
      <c r="F810" s="235"/>
      <c r="G810" s="235"/>
      <c r="H810" s="235"/>
      <c r="I810" s="235"/>
      <c r="J810" s="235"/>
      <c r="K810" s="235"/>
      <c r="L810" s="236"/>
      <c r="M810" s="235"/>
      <c r="N810" s="235"/>
      <c r="O810" s="235"/>
      <c r="P810" s="235"/>
      <c r="Q810" s="235"/>
      <c r="R810" s="235"/>
      <c r="S810" s="235"/>
      <c r="T810" s="235"/>
      <c r="U810" s="235"/>
      <c r="V810" s="236"/>
      <c r="W810" s="235"/>
      <c r="X810" s="235"/>
      <c r="Y810" s="235"/>
      <c r="Z810" s="235"/>
      <c r="AA810" s="235"/>
      <c r="AB810" s="235"/>
      <c r="AC810" s="235"/>
      <c r="AD810" s="235"/>
      <c r="AE810" s="235"/>
      <c r="AF810" s="235"/>
      <c r="AG810" s="235"/>
      <c r="AH810" s="235"/>
      <c r="AI810" s="235"/>
      <c r="AJ810" s="235"/>
      <c r="AK810" s="235"/>
      <c r="AL810" s="235"/>
      <c r="AM810" s="235"/>
      <c r="AN810" s="235"/>
      <c r="AO810" s="205"/>
      <c r="AP810" s="198"/>
      <c r="AQ810" s="233"/>
      <c r="AR810" s="244"/>
      <c r="AS810" s="198"/>
      <c r="AT810" s="198"/>
      <c r="AU810" s="198"/>
      <c r="AV810" s="198"/>
      <c r="AW810" s="198"/>
      <c r="AX810" s="198"/>
      <c r="AY810" s="198"/>
      <c r="AZ810" s="198"/>
      <c r="BA810" s="198"/>
      <c r="BB810" s="198"/>
      <c r="BC810" s="198"/>
      <c r="BD810" s="198"/>
      <c r="BE810" s="198"/>
      <c r="BF810" s="198"/>
      <c r="BG810" s="198"/>
      <c r="BH810" s="198"/>
      <c r="BI810" s="198"/>
      <c r="BJ810" s="198"/>
      <c r="BK810" s="198"/>
      <c r="BL810" s="198"/>
      <c r="BM810" s="198"/>
      <c r="BN810" s="198"/>
      <c r="BO810" s="198"/>
      <c r="BP810" s="198"/>
      <c r="BQ810" s="198"/>
      <c r="BR810" s="198"/>
      <c r="BS810" s="198"/>
      <c r="BT810" s="198"/>
      <c r="BU810" s="198"/>
    </row>
    <row r="811" spans="1:73" ht="15.75" customHeight="1" x14ac:dyDescent="0.25">
      <c r="A811" s="234"/>
      <c r="B811" s="235"/>
      <c r="C811" s="235"/>
      <c r="D811" s="235"/>
      <c r="E811" s="235"/>
      <c r="F811" s="235"/>
      <c r="G811" s="235"/>
      <c r="H811" s="235"/>
      <c r="I811" s="235"/>
      <c r="J811" s="235"/>
      <c r="K811" s="235"/>
      <c r="L811" s="236"/>
      <c r="M811" s="235"/>
      <c r="N811" s="235"/>
      <c r="O811" s="235"/>
      <c r="P811" s="235"/>
      <c r="Q811" s="235"/>
      <c r="R811" s="235"/>
      <c r="S811" s="235"/>
      <c r="T811" s="235"/>
      <c r="U811" s="235"/>
      <c r="V811" s="236"/>
      <c r="W811" s="235"/>
      <c r="X811" s="235"/>
      <c r="Y811" s="235"/>
      <c r="Z811" s="235"/>
      <c r="AA811" s="235"/>
      <c r="AB811" s="235"/>
      <c r="AC811" s="235"/>
      <c r="AD811" s="235"/>
      <c r="AE811" s="235"/>
      <c r="AF811" s="235"/>
      <c r="AG811" s="235"/>
      <c r="AH811" s="235"/>
      <c r="AI811" s="235"/>
      <c r="AJ811" s="235"/>
      <c r="AK811" s="235"/>
      <c r="AL811" s="235"/>
      <c r="AM811" s="235"/>
      <c r="AN811" s="235"/>
      <c r="AO811" s="205"/>
      <c r="AP811" s="198"/>
      <c r="AQ811" s="233"/>
      <c r="AR811" s="244"/>
      <c r="AS811" s="198"/>
      <c r="AT811" s="198"/>
      <c r="AU811" s="198"/>
      <c r="AV811" s="198"/>
      <c r="AW811" s="198"/>
      <c r="AX811" s="198"/>
      <c r="AY811" s="198"/>
      <c r="AZ811" s="198"/>
      <c r="BA811" s="198"/>
      <c r="BB811" s="198"/>
      <c r="BC811" s="198"/>
      <c r="BD811" s="198"/>
      <c r="BE811" s="198"/>
      <c r="BF811" s="198"/>
      <c r="BG811" s="198"/>
      <c r="BH811" s="198"/>
      <c r="BI811" s="198"/>
      <c r="BJ811" s="198"/>
      <c r="BK811" s="198"/>
      <c r="BL811" s="198"/>
      <c r="BM811" s="198"/>
      <c r="BN811" s="198"/>
      <c r="BO811" s="198"/>
      <c r="BP811" s="198"/>
      <c r="BQ811" s="198"/>
      <c r="BR811" s="198"/>
      <c r="BS811" s="198"/>
      <c r="BT811" s="198"/>
      <c r="BU811" s="198"/>
    </row>
    <row r="812" spans="1:73" ht="15.75" customHeight="1" x14ac:dyDescent="0.25">
      <c r="A812" s="234"/>
      <c r="B812" s="235"/>
      <c r="C812" s="235"/>
      <c r="D812" s="235"/>
      <c r="E812" s="235"/>
      <c r="F812" s="235"/>
      <c r="G812" s="235"/>
      <c r="H812" s="235"/>
      <c r="I812" s="235"/>
      <c r="J812" s="235"/>
      <c r="K812" s="235"/>
      <c r="L812" s="236"/>
      <c r="M812" s="235"/>
      <c r="N812" s="235"/>
      <c r="O812" s="235"/>
      <c r="P812" s="235"/>
      <c r="Q812" s="235"/>
      <c r="R812" s="235"/>
      <c r="S812" s="235"/>
      <c r="T812" s="235"/>
      <c r="U812" s="235"/>
      <c r="V812" s="236"/>
      <c r="W812" s="235"/>
      <c r="X812" s="235"/>
      <c r="Y812" s="235"/>
      <c r="Z812" s="235"/>
      <c r="AA812" s="235"/>
      <c r="AB812" s="235"/>
      <c r="AC812" s="235"/>
      <c r="AD812" s="235"/>
      <c r="AE812" s="235"/>
      <c r="AF812" s="235"/>
      <c r="AG812" s="235"/>
      <c r="AH812" s="235"/>
      <c r="AI812" s="235"/>
      <c r="AJ812" s="235"/>
      <c r="AK812" s="235"/>
      <c r="AL812" s="235"/>
      <c r="AM812" s="235"/>
      <c r="AN812" s="235"/>
      <c r="AO812" s="205"/>
      <c r="AP812" s="198"/>
      <c r="AQ812" s="233"/>
      <c r="AR812" s="244"/>
      <c r="AS812" s="198"/>
      <c r="AT812" s="198"/>
      <c r="AU812" s="198"/>
      <c r="AV812" s="198"/>
      <c r="AW812" s="198"/>
      <c r="AX812" s="198"/>
      <c r="AY812" s="198"/>
      <c r="AZ812" s="198"/>
      <c r="BA812" s="198"/>
      <c r="BB812" s="198"/>
      <c r="BC812" s="198"/>
      <c r="BD812" s="198"/>
      <c r="BE812" s="198"/>
      <c r="BF812" s="198"/>
      <c r="BG812" s="198"/>
      <c r="BH812" s="198"/>
      <c r="BI812" s="198"/>
      <c r="BJ812" s="198"/>
      <c r="BK812" s="198"/>
      <c r="BL812" s="198"/>
      <c r="BM812" s="198"/>
      <c r="BN812" s="198"/>
      <c r="BO812" s="198"/>
      <c r="BP812" s="198"/>
      <c r="BQ812" s="198"/>
      <c r="BR812" s="198"/>
      <c r="BS812" s="198"/>
      <c r="BT812" s="198"/>
      <c r="BU812" s="198"/>
    </row>
    <row r="813" spans="1:73" ht="15.75" customHeight="1" x14ac:dyDescent="0.25">
      <c r="A813" s="234"/>
      <c r="B813" s="235"/>
      <c r="C813" s="235"/>
      <c r="D813" s="235"/>
      <c r="E813" s="235"/>
      <c r="F813" s="235"/>
      <c r="G813" s="235"/>
      <c r="H813" s="235"/>
      <c r="I813" s="235"/>
      <c r="J813" s="235"/>
      <c r="K813" s="235"/>
      <c r="L813" s="236"/>
      <c r="M813" s="235"/>
      <c r="N813" s="235"/>
      <c r="O813" s="235"/>
      <c r="P813" s="235"/>
      <c r="Q813" s="235"/>
      <c r="R813" s="235"/>
      <c r="S813" s="235"/>
      <c r="T813" s="235"/>
      <c r="U813" s="235"/>
      <c r="V813" s="236"/>
      <c r="W813" s="235"/>
      <c r="X813" s="235"/>
      <c r="Y813" s="235"/>
      <c r="Z813" s="235"/>
      <c r="AA813" s="235"/>
      <c r="AB813" s="235"/>
      <c r="AC813" s="235"/>
      <c r="AD813" s="235"/>
      <c r="AE813" s="235"/>
      <c r="AF813" s="235"/>
      <c r="AG813" s="235"/>
      <c r="AH813" s="235"/>
      <c r="AI813" s="235"/>
      <c r="AJ813" s="235"/>
      <c r="AK813" s="235"/>
      <c r="AL813" s="235"/>
      <c r="AM813" s="235"/>
      <c r="AN813" s="235"/>
      <c r="AO813" s="205"/>
      <c r="AP813" s="198"/>
      <c r="AQ813" s="233"/>
      <c r="AR813" s="244"/>
      <c r="AS813" s="198"/>
      <c r="AT813" s="198"/>
      <c r="AU813" s="198"/>
      <c r="AV813" s="198"/>
      <c r="AW813" s="198"/>
      <c r="AX813" s="198"/>
      <c r="AY813" s="198"/>
      <c r="AZ813" s="198"/>
      <c r="BA813" s="198"/>
      <c r="BB813" s="198"/>
      <c r="BC813" s="198"/>
      <c r="BD813" s="198"/>
      <c r="BE813" s="198"/>
      <c r="BF813" s="198"/>
      <c r="BG813" s="198"/>
      <c r="BH813" s="198"/>
      <c r="BI813" s="198"/>
      <c r="BJ813" s="198"/>
      <c r="BK813" s="198"/>
      <c r="BL813" s="198"/>
      <c r="BM813" s="198"/>
      <c r="BN813" s="198"/>
      <c r="BO813" s="198"/>
      <c r="BP813" s="198"/>
      <c r="BQ813" s="198"/>
      <c r="BR813" s="198"/>
      <c r="BS813" s="198"/>
      <c r="BT813" s="198"/>
      <c r="BU813" s="198"/>
    </row>
    <row r="814" spans="1:73" ht="15.75" customHeight="1" x14ac:dyDescent="0.25">
      <c r="A814" s="234"/>
      <c r="B814" s="235"/>
      <c r="C814" s="235"/>
      <c r="D814" s="235"/>
      <c r="E814" s="235"/>
      <c r="F814" s="235"/>
      <c r="G814" s="235"/>
      <c r="H814" s="235"/>
      <c r="I814" s="235"/>
      <c r="J814" s="235"/>
      <c r="K814" s="235"/>
      <c r="L814" s="236"/>
      <c r="M814" s="235"/>
      <c r="N814" s="235"/>
      <c r="O814" s="235"/>
      <c r="P814" s="235"/>
      <c r="Q814" s="235"/>
      <c r="R814" s="235"/>
      <c r="S814" s="235"/>
      <c r="T814" s="235"/>
      <c r="U814" s="235"/>
      <c r="V814" s="236"/>
      <c r="W814" s="235"/>
      <c r="X814" s="235"/>
      <c r="Y814" s="235"/>
      <c r="Z814" s="235"/>
      <c r="AA814" s="235"/>
      <c r="AB814" s="235"/>
      <c r="AC814" s="235"/>
      <c r="AD814" s="235"/>
      <c r="AE814" s="235"/>
      <c r="AF814" s="235"/>
      <c r="AG814" s="235"/>
      <c r="AH814" s="235"/>
      <c r="AI814" s="235"/>
      <c r="AJ814" s="235"/>
      <c r="AK814" s="235"/>
      <c r="AL814" s="235"/>
      <c r="AM814" s="235"/>
      <c r="AN814" s="235"/>
      <c r="AO814" s="205"/>
      <c r="AP814" s="198"/>
      <c r="AQ814" s="233"/>
      <c r="AR814" s="244"/>
      <c r="AS814" s="198"/>
      <c r="AT814" s="198"/>
      <c r="AU814" s="198"/>
      <c r="AV814" s="198"/>
      <c r="AW814" s="198"/>
      <c r="AX814" s="198"/>
      <c r="AY814" s="198"/>
      <c r="AZ814" s="198"/>
      <c r="BA814" s="198"/>
      <c r="BB814" s="198"/>
      <c r="BC814" s="198"/>
      <c r="BD814" s="198"/>
      <c r="BE814" s="198"/>
      <c r="BF814" s="198"/>
      <c r="BG814" s="198"/>
      <c r="BH814" s="198"/>
      <c r="BI814" s="198"/>
      <c r="BJ814" s="198"/>
      <c r="BK814" s="198"/>
      <c r="BL814" s="198"/>
      <c r="BM814" s="198"/>
      <c r="BN814" s="198"/>
      <c r="BO814" s="198"/>
      <c r="BP814" s="198"/>
      <c r="BQ814" s="198"/>
      <c r="BR814" s="198"/>
      <c r="BS814" s="198"/>
      <c r="BT814" s="198"/>
      <c r="BU814" s="198"/>
    </row>
    <row r="815" spans="1:73" ht="15.75" customHeight="1" x14ac:dyDescent="0.25">
      <c r="A815" s="234"/>
      <c r="B815" s="235"/>
      <c r="C815" s="235"/>
      <c r="D815" s="235"/>
      <c r="E815" s="235"/>
      <c r="F815" s="235"/>
      <c r="G815" s="235"/>
      <c r="H815" s="235"/>
      <c r="I815" s="235"/>
      <c r="J815" s="235"/>
      <c r="K815" s="235"/>
      <c r="L815" s="236"/>
      <c r="M815" s="235"/>
      <c r="N815" s="235"/>
      <c r="O815" s="235"/>
      <c r="P815" s="235"/>
      <c r="Q815" s="235"/>
      <c r="R815" s="235"/>
      <c r="S815" s="235"/>
      <c r="T815" s="235"/>
      <c r="U815" s="235"/>
      <c r="V815" s="236"/>
      <c r="W815" s="235"/>
      <c r="X815" s="235"/>
      <c r="Y815" s="235"/>
      <c r="Z815" s="235"/>
      <c r="AA815" s="235"/>
      <c r="AB815" s="235"/>
      <c r="AC815" s="235"/>
      <c r="AD815" s="235"/>
      <c r="AE815" s="235"/>
      <c r="AF815" s="235"/>
      <c r="AG815" s="235"/>
      <c r="AH815" s="235"/>
      <c r="AI815" s="235"/>
      <c r="AJ815" s="235"/>
      <c r="AK815" s="235"/>
      <c r="AL815" s="235"/>
      <c r="AM815" s="235"/>
      <c r="AN815" s="235"/>
      <c r="AO815" s="205"/>
      <c r="AP815" s="198"/>
      <c r="AQ815" s="233"/>
      <c r="AR815" s="244"/>
      <c r="AS815" s="198"/>
      <c r="AT815" s="198"/>
      <c r="AU815" s="198"/>
      <c r="AV815" s="198"/>
      <c r="AW815" s="198"/>
      <c r="AX815" s="198"/>
      <c r="AY815" s="198"/>
      <c r="AZ815" s="198"/>
      <c r="BA815" s="198"/>
      <c r="BB815" s="198"/>
      <c r="BC815" s="198"/>
      <c r="BD815" s="198"/>
      <c r="BE815" s="198"/>
      <c r="BF815" s="198"/>
      <c r="BG815" s="198"/>
      <c r="BH815" s="198"/>
      <c r="BI815" s="198"/>
      <c r="BJ815" s="198"/>
      <c r="BK815" s="198"/>
      <c r="BL815" s="198"/>
      <c r="BM815" s="198"/>
      <c r="BN815" s="198"/>
      <c r="BO815" s="198"/>
      <c r="BP815" s="198"/>
      <c r="BQ815" s="198"/>
      <c r="BR815" s="198"/>
      <c r="BS815" s="198"/>
      <c r="BT815" s="198"/>
      <c r="BU815" s="198"/>
    </row>
    <row r="816" spans="1:73" ht="15.75" customHeight="1" x14ac:dyDescent="0.25">
      <c r="A816" s="234"/>
      <c r="B816" s="235"/>
      <c r="C816" s="235"/>
      <c r="D816" s="235"/>
      <c r="E816" s="235"/>
      <c r="F816" s="235"/>
      <c r="G816" s="235"/>
      <c r="H816" s="235"/>
      <c r="I816" s="235"/>
      <c r="J816" s="235"/>
      <c r="K816" s="235"/>
      <c r="L816" s="236"/>
      <c r="M816" s="235"/>
      <c r="N816" s="235"/>
      <c r="O816" s="235"/>
      <c r="P816" s="235"/>
      <c r="Q816" s="235"/>
      <c r="R816" s="235"/>
      <c r="S816" s="235"/>
      <c r="T816" s="235"/>
      <c r="U816" s="235"/>
      <c r="V816" s="236"/>
      <c r="W816" s="235"/>
      <c r="X816" s="235"/>
      <c r="Y816" s="235"/>
      <c r="Z816" s="235"/>
      <c r="AA816" s="235"/>
      <c r="AB816" s="235"/>
      <c r="AC816" s="235"/>
      <c r="AD816" s="235"/>
      <c r="AE816" s="235"/>
      <c r="AF816" s="235"/>
      <c r="AG816" s="235"/>
      <c r="AH816" s="235"/>
      <c r="AI816" s="235"/>
      <c r="AJ816" s="235"/>
      <c r="AK816" s="235"/>
      <c r="AL816" s="235"/>
      <c r="AM816" s="235"/>
      <c r="AN816" s="235"/>
      <c r="AO816" s="205"/>
      <c r="AP816" s="198"/>
      <c r="AQ816" s="233"/>
      <c r="AR816" s="244"/>
      <c r="AS816" s="198"/>
      <c r="AT816" s="198"/>
      <c r="AU816" s="198"/>
      <c r="AV816" s="198"/>
      <c r="AW816" s="198"/>
      <c r="AX816" s="198"/>
      <c r="AY816" s="198"/>
      <c r="AZ816" s="198"/>
      <c r="BA816" s="198"/>
      <c r="BB816" s="198"/>
      <c r="BC816" s="198"/>
      <c r="BD816" s="198"/>
      <c r="BE816" s="198"/>
      <c r="BF816" s="198"/>
      <c r="BG816" s="198"/>
      <c r="BH816" s="198"/>
      <c r="BI816" s="198"/>
      <c r="BJ816" s="198"/>
      <c r="BK816" s="198"/>
      <c r="BL816" s="198"/>
      <c r="BM816" s="198"/>
      <c r="BN816" s="198"/>
      <c r="BO816" s="198"/>
      <c r="BP816" s="198"/>
      <c r="BQ816" s="198"/>
      <c r="BR816" s="198"/>
      <c r="BS816" s="198"/>
      <c r="BT816" s="198"/>
      <c r="BU816" s="198"/>
    </row>
    <row r="817" spans="1:73" ht="15.75" customHeight="1" x14ac:dyDescent="0.25">
      <c r="A817" s="234"/>
      <c r="B817" s="235"/>
      <c r="C817" s="235"/>
      <c r="D817" s="235"/>
      <c r="E817" s="235"/>
      <c r="F817" s="235"/>
      <c r="G817" s="235"/>
      <c r="H817" s="235"/>
      <c r="I817" s="235"/>
      <c r="J817" s="235"/>
      <c r="K817" s="235"/>
      <c r="L817" s="236"/>
      <c r="M817" s="235"/>
      <c r="N817" s="235"/>
      <c r="O817" s="235"/>
      <c r="P817" s="235"/>
      <c r="Q817" s="235"/>
      <c r="R817" s="235"/>
      <c r="S817" s="235"/>
      <c r="T817" s="235"/>
      <c r="U817" s="235"/>
      <c r="V817" s="236"/>
      <c r="W817" s="235"/>
      <c r="X817" s="235"/>
      <c r="Y817" s="235"/>
      <c r="Z817" s="235"/>
      <c r="AA817" s="235"/>
      <c r="AB817" s="235"/>
      <c r="AC817" s="235"/>
      <c r="AD817" s="235"/>
      <c r="AE817" s="235"/>
      <c r="AF817" s="235"/>
      <c r="AG817" s="235"/>
      <c r="AH817" s="235"/>
      <c r="AI817" s="235"/>
      <c r="AJ817" s="235"/>
      <c r="AK817" s="235"/>
      <c r="AL817" s="235"/>
      <c r="AM817" s="235"/>
      <c r="AN817" s="235"/>
      <c r="AO817" s="205"/>
      <c r="AP817" s="198"/>
      <c r="AQ817" s="233"/>
      <c r="AR817" s="244"/>
      <c r="AS817" s="198"/>
      <c r="AT817" s="198"/>
      <c r="AU817" s="198"/>
      <c r="AV817" s="198"/>
      <c r="AW817" s="198"/>
      <c r="AX817" s="198"/>
      <c r="AY817" s="198"/>
      <c r="AZ817" s="198"/>
      <c r="BA817" s="198"/>
      <c r="BB817" s="198"/>
      <c r="BC817" s="198"/>
      <c r="BD817" s="198"/>
      <c r="BE817" s="198"/>
      <c r="BF817" s="198"/>
      <c r="BG817" s="198"/>
      <c r="BH817" s="198"/>
      <c r="BI817" s="198"/>
      <c r="BJ817" s="198"/>
      <c r="BK817" s="198"/>
      <c r="BL817" s="198"/>
      <c r="BM817" s="198"/>
      <c r="BN817" s="198"/>
      <c r="BO817" s="198"/>
      <c r="BP817" s="198"/>
      <c r="BQ817" s="198"/>
      <c r="BR817" s="198"/>
      <c r="BS817" s="198"/>
      <c r="BT817" s="198"/>
      <c r="BU817" s="198"/>
    </row>
    <row r="818" spans="1:73" ht="15.75" customHeight="1" x14ac:dyDescent="0.25">
      <c r="A818" s="234"/>
      <c r="B818" s="235"/>
      <c r="C818" s="235"/>
      <c r="D818" s="235"/>
      <c r="E818" s="235"/>
      <c r="F818" s="235"/>
      <c r="G818" s="235"/>
      <c r="H818" s="235"/>
      <c r="I818" s="235"/>
      <c r="J818" s="235"/>
      <c r="K818" s="235"/>
      <c r="L818" s="236"/>
      <c r="M818" s="235"/>
      <c r="N818" s="235"/>
      <c r="O818" s="235"/>
      <c r="P818" s="235"/>
      <c r="Q818" s="235"/>
      <c r="R818" s="235"/>
      <c r="S818" s="235"/>
      <c r="T818" s="235"/>
      <c r="U818" s="235"/>
      <c r="V818" s="236"/>
      <c r="W818" s="235"/>
      <c r="X818" s="235"/>
      <c r="Y818" s="235"/>
      <c r="Z818" s="235"/>
      <c r="AA818" s="235"/>
      <c r="AB818" s="235"/>
      <c r="AC818" s="235"/>
      <c r="AD818" s="235"/>
      <c r="AE818" s="235"/>
      <c r="AF818" s="235"/>
      <c r="AG818" s="235"/>
      <c r="AH818" s="235"/>
      <c r="AI818" s="235"/>
      <c r="AJ818" s="235"/>
      <c r="AK818" s="235"/>
      <c r="AL818" s="235"/>
      <c r="AM818" s="235"/>
      <c r="AN818" s="235"/>
      <c r="AO818" s="205"/>
      <c r="AP818" s="198"/>
      <c r="AQ818" s="233"/>
      <c r="AR818" s="244"/>
      <c r="AS818" s="198"/>
      <c r="AT818" s="198"/>
      <c r="AU818" s="198"/>
      <c r="AV818" s="198"/>
      <c r="AW818" s="198"/>
      <c r="AX818" s="198"/>
      <c r="AY818" s="198"/>
      <c r="AZ818" s="198"/>
      <c r="BA818" s="198"/>
      <c r="BB818" s="198"/>
      <c r="BC818" s="198"/>
      <c r="BD818" s="198"/>
      <c r="BE818" s="198"/>
      <c r="BF818" s="198"/>
      <c r="BG818" s="198"/>
      <c r="BH818" s="198"/>
      <c r="BI818" s="198"/>
      <c r="BJ818" s="198"/>
      <c r="BK818" s="198"/>
      <c r="BL818" s="198"/>
      <c r="BM818" s="198"/>
      <c r="BN818" s="198"/>
      <c r="BO818" s="198"/>
      <c r="BP818" s="198"/>
      <c r="BQ818" s="198"/>
      <c r="BR818" s="198"/>
      <c r="BS818" s="198"/>
      <c r="BT818" s="198"/>
      <c r="BU818" s="198"/>
    </row>
    <row r="819" spans="1:73" ht="15.75" customHeight="1" x14ac:dyDescent="0.25">
      <c r="A819" s="234"/>
      <c r="B819" s="235"/>
      <c r="C819" s="235"/>
      <c r="D819" s="235"/>
      <c r="E819" s="235"/>
      <c r="F819" s="235"/>
      <c r="G819" s="235"/>
      <c r="H819" s="235"/>
      <c r="I819" s="235"/>
      <c r="J819" s="235"/>
      <c r="K819" s="235"/>
      <c r="L819" s="236"/>
      <c r="M819" s="235"/>
      <c r="N819" s="235"/>
      <c r="O819" s="235"/>
      <c r="P819" s="235"/>
      <c r="Q819" s="235"/>
      <c r="R819" s="235"/>
      <c r="S819" s="235"/>
      <c r="T819" s="235"/>
      <c r="U819" s="235"/>
      <c r="V819" s="236"/>
      <c r="W819" s="235"/>
      <c r="X819" s="235"/>
      <c r="Y819" s="235"/>
      <c r="Z819" s="235"/>
      <c r="AA819" s="235"/>
      <c r="AB819" s="235"/>
      <c r="AC819" s="235"/>
      <c r="AD819" s="235"/>
      <c r="AE819" s="235"/>
      <c r="AF819" s="235"/>
      <c r="AG819" s="235"/>
      <c r="AH819" s="235"/>
      <c r="AI819" s="235"/>
      <c r="AJ819" s="235"/>
      <c r="AK819" s="235"/>
      <c r="AL819" s="235"/>
      <c r="AM819" s="235"/>
      <c r="AN819" s="235"/>
      <c r="AO819" s="205"/>
      <c r="AP819" s="198"/>
      <c r="AQ819" s="233"/>
      <c r="AR819" s="244"/>
      <c r="AS819" s="198"/>
      <c r="AT819" s="198"/>
      <c r="AU819" s="198"/>
      <c r="AV819" s="198"/>
      <c r="AW819" s="198"/>
      <c r="AX819" s="198"/>
      <c r="AY819" s="198"/>
      <c r="AZ819" s="198"/>
      <c r="BA819" s="198"/>
      <c r="BB819" s="198"/>
      <c r="BC819" s="198"/>
      <c r="BD819" s="198"/>
      <c r="BE819" s="198"/>
      <c r="BF819" s="198"/>
      <c r="BG819" s="198"/>
      <c r="BH819" s="198"/>
      <c r="BI819" s="198"/>
      <c r="BJ819" s="198"/>
      <c r="BK819" s="198"/>
      <c r="BL819" s="198"/>
      <c r="BM819" s="198"/>
      <c r="BN819" s="198"/>
      <c r="BO819" s="198"/>
      <c r="BP819" s="198"/>
      <c r="BQ819" s="198"/>
      <c r="BR819" s="198"/>
      <c r="BS819" s="198"/>
      <c r="BT819" s="198"/>
      <c r="BU819" s="198"/>
    </row>
    <row r="820" spans="1:73" ht="15.75" customHeight="1" x14ac:dyDescent="0.25">
      <c r="A820" s="234"/>
      <c r="B820" s="235"/>
      <c r="C820" s="235"/>
      <c r="D820" s="235"/>
      <c r="E820" s="235"/>
      <c r="F820" s="235"/>
      <c r="G820" s="235"/>
      <c r="H820" s="235"/>
      <c r="I820" s="235"/>
      <c r="J820" s="235"/>
      <c r="K820" s="235"/>
      <c r="L820" s="236"/>
      <c r="M820" s="235"/>
      <c r="N820" s="235"/>
      <c r="O820" s="235"/>
      <c r="P820" s="235"/>
      <c r="Q820" s="235"/>
      <c r="R820" s="235"/>
      <c r="S820" s="235"/>
      <c r="T820" s="235"/>
      <c r="U820" s="235"/>
      <c r="V820" s="236"/>
      <c r="W820" s="235"/>
      <c r="X820" s="235"/>
      <c r="Y820" s="235"/>
      <c r="Z820" s="235"/>
      <c r="AA820" s="235"/>
      <c r="AB820" s="235"/>
      <c r="AC820" s="235"/>
      <c r="AD820" s="235"/>
      <c r="AE820" s="235"/>
      <c r="AF820" s="235"/>
      <c r="AG820" s="235"/>
      <c r="AH820" s="235"/>
      <c r="AI820" s="235"/>
      <c r="AJ820" s="235"/>
      <c r="AK820" s="235"/>
      <c r="AL820" s="235"/>
      <c r="AM820" s="235"/>
      <c r="AN820" s="235"/>
      <c r="AO820" s="205"/>
      <c r="AP820" s="198"/>
      <c r="AQ820" s="233"/>
      <c r="AR820" s="244"/>
      <c r="AS820" s="198"/>
      <c r="AT820" s="198"/>
      <c r="AU820" s="198"/>
      <c r="AV820" s="198"/>
      <c r="AW820" s="198"/>
      <c r="AX820" s="198"/>
      <c r="AY820" s="198"/>
      <c r="AZ820" s="198"/>
      <c r="BA820" s="198"/>
      <c r="BB820" s="198"/>
      <c r="BC820" s="198"/>
      <c r="BD820" s="198"/>
      <c r="BE820" s="198"/>
      <c r="BF820" s="198"/>
      <c r="BG820" s="198"/>
      <c r="BH820" s="198"/>
      <c r="BI820" s="198"/>
      <c r="BJ820" s="198"/>
      <c r="BK820" s="198"/>
      <c r="BL820" s="198"/>
      <c r="BM820" s="198"/>
      <c r="BN820" s="198"/>
      <c r="BO820" s="198"/>
      <c r="BP820" s="198"/>
      <c r="BQ820" s="198"/>
      <c r="BR820" s="198"/>
      <c r="BS820" s="198"/>
      <c r="BT820" s="198"/>
      <c r="BU820" s="198"/>
    </row>
    <row r="821" spans="1:73" ht="15.75" customHeight="1" x14ac:dyDescent="0.25">
      <c r="A821" s="234"/>
      <c r="B821" s="235"/>
      <c r="C821" s="235"/>
      <c r="D821" s="235"/>
      <c r="E821" s="235"/>
      <c r="F821" s="235"/>
      <c r="G821" s="235"/>
      <c r="H821" s="235"/>
      <c r="I821" s="235"/>
      <c r="J821" s="235"/>
      <c r="K821" s="235"/>
      <c r="L821" s="236"/>
      <c r="M821" s="235"/>
      <c r="N821" s="235"/>
      <c r="O821" s="235"/>
      <c r="P821" s="235"/>
      <c r="Q821" s="235"/>
      <c r="R821" s="235"/>
      <c r="S821" s="235"/>
      <c r="T821" s="235"/>
      <c r="U821" s="235"/>
      <c r="V821" s="236"/>
      <c r="W821" s="235"/>
      <c r="X821" s="235"/>
      <c r="Y821" s="235"/>
      <c r="Z821" s="235"/>
      <c r="AA821" s="235"/>
      <c r="AB821" s="235"/>
      <c r="AC821" s="235"/>
      <c r="AD821" s="235"/>
      <c r="AE821" s="235"/>
      <c r="AF821" s="235"/>
      <c r="AG821" s="235"/>
      <c r="AH821" s="235"/>
      <c r="AI821" s="235"/>
      <c r="AJ821" s="235"/>
      <c r="AK821" s="235"/>
      <c r="AL821" s="235"/>
      <c r="AM821" s="235"/>
      <c r="AN821" s="235"/>
      <c r="AO821" s="205"/>
      <c r="AP821" s="198"/>
      <c r="AQ821" s="233"/>
      <c r="AR821" s="244"/>
      <c r="AS821" s="198"/>
      <c r="AT821" s="198"/>
      <c r="AU821" s="198"/>
      <c r="AV821" s="198"/>
      <c r="AW821" s="198"/>
      <c r="AX821" s="198"/>
      <c r="AY821" s="198"/>
      <c r="AZ821" s="198"/>
      <c r="BA821" s="198"/>
      <c r="BB821" s="198"/>
      <c r="BC821" s="198"/>
      <c r="BD821" s="198"/>
      <c r="BE821" s="198"/>
      <c r="BF821" s="198"/>
      <c r="BG821" s="198"/>
      <c r="BH821" s="198"/>
      <c r="BI821" s="198"/>
      <c r="BJ821" s="198"/>
      <c r="BK821" s="198"/>
      <c r="BL821" s="198"/>
      <c r="BM821" s="198"/>
      <c r="BN821" s="198"/>
      <c r="BO821" s="198"/>
      <c r="BP821" s="198"/>
      <c r="BQ821" s="198"/>
      <c r="BR821" s="198"/>
      <c r="BS821" s="198"/>
      <c r="BT821" s="198"/>
      <c r="BU821" s="198"/>
    </row>
    <row r="822" spans="1:73" ht="15.75" customHeight="1" x14ac:dyDescent="0.25">
      <c r="A822" s="234"/>
      <c r="B822" s="235"/>
      <c r="C822" s="235"/>
      <c r="D822" s="235"/>
      <c r="E822" s="235"/>
      <c r="F822" s="235"/>
      <c r="G822" s="235"/>
      <c r="H822" s="235"/>
      <c r="I822" s="235"/>
      <c r="J822" s="235"/>
      <c r="K822" s="235"/>
      <c r="L822" s="236"/>
      <c r="M822" s="235"/>
      <c r="N822" s="235"/>
      <c r="O822" s="235"/>
      <c r="P822" s="235"/>
      <c r="Q822" s="235"/>
      <c r="R822" s="235"/>
      <c r="S822" s="235"/>
      <c r="T822" s="235"/>
      <c r="U822" s="235"/>
      <c r="V822" s="236"/>
      <c r="W822" s="235"/>
      <c r="X822" s="235"/>
      <c r="Y822" s="235"/>
      <c r="Z822" s="235"/>
      <c r="AA822" s="235"/>
      <c r="AB822" s="235"/>
      <c r="AC822" s="235"/>
      <c r="AD822" s="235"/>
      <c r="AE822" s="235"/>
      <c r="AF822" s="235"/>
      <c r="AG822" s="235"/>
      <c r="AH822" s="235"/>
      <c r="AI822" s="235"/>
      <c r="AJ822" s="235"/>
      <c r="AK822" s="235"/>
      <c r="AL822" s="235"/>
      <c r="AM822" s="235"/>
      <c r="AN822" s="235"/>
      <c r="AO822" s="205"/>
      <c r="AP822" s="198"/>
      <c r="AQ822" s="233"/>
      <c r="AR822" s="244"/>
      <c r="AS822" s="198"/>
      <c r="AT822" s="198"/>
      <c r="AU822" s="198"/>
      <c r="AV822" s="198"/>
      <c r="AW822" s="198"/>
      <c r="AX822" s="198"/>
      <c r="AY822" s="198"/>
      <c r="AZ822" s="198"/>
      <c r="BA822" s="198"/>
      <c r="BB822" s="198"/>
      <c r="BC822" s="198"/>
      <c r="BD822" s="198"/>
      <c r="BE822" s="198"/>
      <c r="BF822" s="198"/>
      <c r="BG822" s="198"/>
      <c r="BH822" s="198"/>
      <c r="BI822" s="198"/>
      <c r="BJ822" s="198"/>
      <c r="BK822" s="198"/>
      <c r="BL822" s="198"/>
      <c r="BM822" s="198"/>
      <c r="BN822" s="198"/>
      <c r="BO822" s="198"/>
      <c r="BP822" s="198"/>
      <c r="BQ822" s="198"/>
      <c r="BR822" s="198"/>
      <c r="BS822" s="198"/>
      <c r="BT822" s="198"/>
      <c r="BU822" s="198"/>
    </row>
    <row r="823" spans="1:73" ht="15.75" customHeight="1" x14ac:dyDescent="0.25">
      <c r="A823" s="234"/>
      <c r="B823" s="235"/>
      <c r="C823" s="235"/>
      <c r="D823" s="235"/>
      <c r="E823" s="235"/>
      <c r="F823" s="235"/>
      <c r="G823" s="235"/>
      <c r="H823" s="235"/>
      <c r="I823" s="235"/>
      <c r="J823" s="235"/>
      <c r="K823" s="235"/>
      <c r="L823" s="236"/>
      <c r="M823" s="235"/>
      <c r="N823" s="235"/>
      <c r="O823" s="235"/>
      <c r="P823" s="235"/>
      <c r="Q823" s="235"/>
      <c r="R823" s="235"/>
      <c r="S823" s="235"/>
      <c r="T823" s="235"/>
      <c r="U823" s="235"/>
      <c r="V823" s="236"/>
      <c r="W823" s="235"/>
      <c r="X823" s="235"/>
      <c r="Y823" s="235"/>
      <c r="Z823" s="235"/>
      <c r="AA823" s="235"/>
      <c r="AB823" s="235"/>
      <c r="AC823" s="235"/>
      <c r="AD823" s="235"/>
      <c r="AE823" s="235"/>
      <c r="AF823" s="235"/>
      <c r="AG823" s="235"/>
      <c r="AH823" s="235"/>
      <c r="AI823" s="235"/>
      <c r="AJ823" s="235"/>
      <c r="AK823" s="235"/>
      <c r="AL823" s="235"/>
      <c r="AM823" s="235"/>
      <c r="AN823" s="235"/>
      <c r="AO823" s="205"/>
      <c r="AP823" s="198"/>
      <c r="AQ823" s="233"/>
      <c r="AR823" s="244"/>
      <c r="AS823" s="198"/>
      <c r="AT823" s="198"/>
      <c r="AU823" s="198"/>
      <c r="AV823" s="198"/>
      <c r="AW823" s="198"/>
      <c r="AX823" s="198"/>
      <c r="AY823" s="198"/>
      <c r="AZ823" s="198"/>
      <c r="BA823" s="198"/>
      <c r="BB823" s="198"/>
      <c r="BC823" s="198"/>
      <c r="BD823" s="198"/>
      <c r="BE823" s="198"/>
      <c r="BF823" s="198"/>
      <c r="BG823" s="198"/>
      <c r="BH823" s="198"/>
      <c r="BI823" s="198"/>
      <c r="BJ823" s="198"/>
      <c r="BK823" s="198"/>
      <c r="BL823" s="198"/>
      <c r="BM823" s="198"/>
      <c r="BN823" s="198"/>
      <c r="BO823" s="198"/>
      <c r="BP823" s="198"/>
      <c r="BQ823" s="198"/>
      <c r="BR823" s="198"/>
      <c r="BS823" s="198"/>
      <c r="BT823" s="198"/>
      <c r="BU823" s="198"/>
    </row>
    <row r="824" spans="1:73" ht="15.75" customHeight="1" x14ac:dyDescent="0.25">
      <c r="A824" s="234"/>
      <c r="B824" s="235"/>
      <c r="C824" s="235"/>
      <c r="D824" s="235"/>
      <c r="E824" s="235"/>
      <c r="F824" s="235"/>
      <c r="G824" s="235"/>
      <c r="H824" s="235"/>
      <c r="I824" s="235"/>
      <c r="J824" s="235"/>
      <c r="K824" s="235"/>
      <c r="L824" s="236"/>
      <c r="M824" s="235"/>
      <c r="N824" s="235"/>
      <c r="O824" s="235"/>
      <c r="P824" s="235"/>
      <c r="Q824" s="235"/>
      <c r="R824" s="235"/>
      <c r="S824" s="235"/>
      <c r="T824" s="235"/>
      <c r="U824" s="235"/>
      <c r="V824" s="236"/>
      <c r="W824" s="235"/>
      <c r="X824" s="235"/>
      <c r="Y824" s="235"/>
      <c r="Z824" s="235"/>
      <c r="AA824" s="235"/>
      <c r="AB824" s="235"/>
      <c r="AC824" s="235"/>
      <c r="AD824" s="235"/>
      <c r="AE824" s="235"/>
      <c r="AF824" s="235"/>
      <c r="AG824" s="235"/>
      <c r="AH824" s="235"/>
      <c r="AI824" s="235"/>
      <c r="AJ824" s="235"/>
      <c r="AK824" s="235"/>
      <c r="AL824" s="235"/>
      <c r="AM824" s="235"/>
      <c r="AN824" s="235"/>
      <c r="AO824" s="205"/>
      <c r="AP824" s="198"/>
      <c r="AQ824" s="233"/>
      <c r="AR824" s="244"/>
      <c r="AS824" s="198"/>
      <c r="AT824" s="198"/>
      <c r="AU824" s="198"/>
      <c r="AV824" s="198"/>
      <c r="AW824" s="198"/>
      <c r="AX824" s="198"/>
      <c r="AY824" s="198"/>
      <c r="AZ824" s="198"/>
      <c r="BA824" s="198"/>
      <c r="BB824" s="198"/>
      <c r="BC824" s="198"/>
      <c r="BD824" s="198"/>
      <c r="BE824" s="198"/>
      <c r="BF824" s="198"/>
      <c r="BG824" s="198"/>
      <c r="BH824" s="198"/>
      <c r="BI824" s="198"/>
      <c r="BJ824" s="198"/>
      <c r="BK824" s="198"/>
      <c r="BL824" s="198"/>
      <c r="BM824" s="198"/>
      <c r="BN824" s="198"/>
      <c r="BO824" s="198"/>
      <c r="BP824" s="198"/>
      <c r="BQ824" s="198"/>
      <c r="BR824" s="198"/>
      <c r="BS824" s="198"/>
      <c r="BT824" s="198"/>
      <c r="BU824" s="198"/>
    </row>
    <row r="825" spans="1:73" ht="15.75" customHeight="1" x14ac:dyDescent="0.25">
      <c r="A825" s="234"/>
      <c r="B825" s="235"/>
      <c r="C825" s="235"/>
      <c r="D825" s="235"/>
      <c r="E825" s="235"/>
      <c r="F825" s="235"/>
      <c r="G825" s="235"/>
      <c r="H825" s="235"/>
      <c r="I825" s="235"/>
      <c r="J825" s="235"/>
      <c r="K825" s="235"/>
      <c r="L825" s="236"/>
      <c r="M825" s="235"/>
      <c r="N825" s="235"/>
      <c r="O825" s="235"/>
      <c r="P825" s="235"/>
      <c r="Q825" s="235"/>
      <c r="R825" s="235"/>
      <c r="S825" s="235"/>
      <c r="T825" s="235"/>
      <c r="U825" s="235"/>
      <c r="V825" s="236"/>
      <c r="W825" s="235"/>
      <c r="X825" s="235"/>
      <c r="Y825" s="235"/>
      <c r="Z825" s="235"/>
      <c r="AA825" s="235"/>
      <c r="AB825" s="235"/>
      <c r="AC825" s="235"/>
      <c r="AD825" s="235"/>
      <c r="AE825" s="235"/>
      <c r="AF825" s="235"/>
      <c r="AG825" s="235"/>
      <c r="AH825" s="235"/>
      <c r="AI825" s="235"/>
      <c r="AJ825" s="235"/>
      <c r="AK825" s="235"/>
      <c r="AL825" s="235"/>
      <c r="AM825" s="235"/>
      <c r="AN825" s="235"/>
      <c r="AO825" s="205"/>
      <c r="AP825" s="198"/>
      <c r="AQ825" s="233"/>
      <c r="AR825" s="244"/>
      <c r="AS825" s="198"/>
      <c r="AT825" s="198"/>
      <c r="AU825" s="198"/>
      <c r="AV825" s="198"/>
      <c r="AW825" s="198"/>
      <c r="AX825" s="198"/>
      <c r="AY825" s="198"/>
      <c r="AZ825" s="198"/>
      <c r="BA825" s="198"/>
      <c r="BB825" s="198"/>
      <c r="BC825" s="198"/>
      <c r="BD825" s="198"/>
      <c r="BE825" s="198"/>
      <c r="BF825" s="198"/>
      <c r="BG825" s="198"/>
      <c r="BH825" s="198"/>
      <c r="BI825" s="198"/>
      <c r="BJ825" s="198"/>
      <c r="BK825" s="198"/>
      <c r="BL825" s="198"/>
      <c r="BM825" s="198"/>
      <c r="BN825" s="198"/>
      <c r="BO825" s="198"/>
      <c r="BP825" s="198"/>
      <c r="BQ825" s="198"/>
      <c r="BR825" s="198"/>
      <c r="BS825" s="198"/>
      <c r="BT825" s="198"/>
      <c r="BU825" s="198"/>
    </row>
    <row r="826" spans="1:73" ht="15.75" customHeight="1" x14ac:dyDescent="0.25">
      <c r="A826" s="234"/>
      <c r="B826" s="235"/>
      <c r="C826" s="235"/>
      <c r="D826" s="235"/>
      <c r="E826" s="235"/>
      <c r="F826" s="235"/>
      <c r="G826" s="235"/>
      <c r="H826" s="235"/>
      <c r="I826" s="235"/>
      <c r="J826" s="235"/>
      <c r="K826" s="235"/>
      <c r="L826" s="236"/>
      <c r="M826" s="235"/>
      <c r="N826" s="235"/>
      <c r="O826" s="235"/>
      <c r="P826" s="235"/>
      <c r="Q826" s="235"/>
      <c r="R826" s="235"/>
      <c r="S826" s="235"/>
      <c r="T826" s="235"/>
      <c r="U826" s="235"/>
      <c r="V826" s="236"/>
      <c r="W826" s="235"/>
      <c r="X826" s="235"/>
      <c r="Y826" s="235"/>
      <c r="Z826" s="235"/>
      <c r="AA826" s="235"/>
      <c r="AB826" s="235"/>
      <c r="AC826" s="235"/>
      <c r="AD826" s="235"/>
      <c r="AE826" s="235"/>
      <c r="AF826" s="235"/>
      <c r="AG826" s="235"/>
      <c r="AH826" s="235"/>
      <c r="AI826" s="235"/>
      <c r="AJ826" s="235"/>
      <c r="AK826" s="235"/>
      <c r="AL826" s="235"/>
      <c r="AM826" s="235"/>
      <c r="AN826" s="235"/>
      <c r="AO826" s="205"/>
      <c r="AP826" s="198"/>
      <c r="AQ826" s="233"/>
      <c r="AR826" s="244"/>
      <c r="AS826" s="198"/>
      <c r="AT826" s="198"/>
      <c r="AU826" s="198"/>
      <c r="AV826" s="198"/>
      <c r="AW826" s="198"/>
      <c r="AX826" s="198"/>
      <c r="AY826" s="198"/>
      <c r="AZ826" s="198"/>
      <c r="BA826" s="198"/>
      <c r="BB826" s="198"/>
      <c r="BC826" s="198"/>
      <c r="BD826" s="198"/>
      <c r="BE826" s="198"/>
      <c r="BF826" s="198"/>
      <c r="BG826" s="198"/>
      <c r="BH826" s="198"/>
      <c r="BI826" s="198"/>
      <c r="BJ826" s="198"/>
      <c r="BK826" s="198"/>
      <c r="BL826" s="198"/>
      <c r="BM826" s="198"/>
      <c r="BN826" s="198"/>
      <c r="BO826" s="198"/>
      <c r="BP826" s="198"/>
      <c r="BQ826" s="198"/>
      <c r="BR826" s="198"/>
      <c r="BS826" s="198"/>
      <c r="BT826" s="198"/>
      <c r="BU826" s="198"/>
    </row>
    <row r="827" spans="1:73" ht="15.75" customHeight="1" x14ac:dyDescent="0.25">
      <c r="A827" s="234"/>
      <c r="B827" s="235"/>
      <c r="C827" s="235"/>
      <c r="D827" s="235"/>
      <c r="E827" s="235"/>
      <c r="F827" s="235"/>
      <c r="G827" s="235"/>
      <c r="H827" s="235"/>
      <c r="I827" s="235"/>
      <c r="J827" s="235"/>
      <c r="K827" s="235"/>
      <c r="L827" s="236"/>
      <c r="M827" s="235"/>
      <c r="N827" s="235"/>
      <c r="O827" s="235"/>
      <c r="P827" s="235"/>
      <c r="Q827" s="235"/>
      <c r="R827" s="235"/>
      <c r="S827" s="235"/>
      <c r="T827" s="235"/>
      <c r="U827" s="235"/>
      <c r="V827" s="236"/>
      <c r="W827" s="235"/>
      <c r="X827" s="235"/>
      <c r="Y827" s="235"/>
      <c r="Z827" s="235"/>
      <c r="AA827" s="235"/>
      <c r="AB827" s="235"/>
      <c r="AC827" s="235"/>
      <c r="AD827" s="235"/>
      <c r="AE827" s="235"/>
      <c r="AF827" s="235"/>
      <c r="AG827" s="235"/>
      <c r="AH827" s="235"/>
      <c r="AI827" s="235"/>
      <c r="AJ827" s="235"/>
      <c r="AK827" s="235"/>
      <c r="AL827" s="235"/>
      <c r="AM827" s="235"/>
      <c r="AN827" s="235"/>
      <c r="AO827" s="205"/>
      <c r="AP827" s="198"/>
      <c r="AQ827" s="233"/>
      <c r="AR827" s="244"/>
      <c r="AS827" s="198"/>
      <c r="AT827" s="198"/>
      <c r="AU827" s="198"/>
      <c r="AV827" s="198"/>
      <c r="AW827" s="198"/>
      <c r="AX827" s="198"/>
      <c r="AY827" s="198"/>
      <c r="AZ827" s="198"/>
      <c r="BA827" s="198"/>
      <c r="BB827" s="198"/>
      <c r="BC827" s="198"/>
      <c r="BD827" s="198"/>
      <c r="BE827" s="198"/>
      <c r="BF827" s="198"/>
      <c r="BG827" s="198"/>
      <c r="BH827" s="198"/>
      <c r="BI827" s="198"/>
      <c r="BJ827" s="198"/>
      <c r="BK827" s="198"/>
      <c r="BL827" s="198"/>
      <c r="BM827" s="198"/>
      <c r="BN827" s="198"/>
      <c r="BO827" s="198"/>
      <c r="BP827" s="198"/>
      <c r="BQ827" s="198"/>
      <c r="BR827" s="198"/>
      <c r="BS827" s="198"/>
      <c r="BT827" s="198"/>
      <c r="BU827" s="198"/>
    </row>
    <row r="828" spans="1:73" ht="15.75" customHeight="1" x14ac:dyDescent="0.25">
      <c r="A828" s="234"/>
      <c r="B828" s="235"/>
      <c r="C828" s="235"/>
      <c r="D828" s="235"/>
      <c r="E828" s="235"/>
      <c r="F828" s="235"/>
      <c r="G828" s="235"/>
      <c r="H828" s="235"/>
      <c r="I828" s="235"/>
      <c r="J828" s="235"/>
      <c r="K828" s="235"/>
      <c r="L828" s="236"/>
      <c r="M828" s="235"/>
      <c r="N828" s="235"/>
      <c r="O828" s="235"/>
      <c r="P828" s="235"/>
      <c r="Q828" s="235"/>
      <c r="R828" s="235"/>
      <c r="S828" s="235"/>
      <c r="T828" s="235"/>
      <c r="U828" s="235"/>
      <c r="V828" s="236"/>
      <c r="W828" s="235"/>
      <c r="X828" s="235"/>
      <c r="Y828" s="235"/>
      <c r="Z828" s="235"/>
      <c r="AA828" s="235"/>
      <c r="AB828" s="235"/>
      <c r="AC828" s="235"/>
      <c r="AD828" s="235"/>
      <c r="AE828" s="235"/>
      <c r="AF828" s="235"/>
      <c r="AG828" s="235"/>
      <c r="AH828" s="235"/>
      <c r="AI828" s="235"/>
      <c r="AJ828" s="235"/>
      <c r="AK828" s="235"/>
      <c r="AL828" s="235"/>
      <c r="AM828" s="235"/>
      <c r="AN828" s="235"/>
      <c r="AO828" s="205"/>
      <c r="AP828" s="198"/>
      <c r="AQ828" s="233"/>
      <c r="AR828" s="244"/>
      <c r="AS828" s="198"/>
      <c r="AT828" s="198"/>
      <c r="AU828" s="198"/>
      <c r="AV828" s="198"/>
      <c r="AW828" s="198"/>
      <c r="AX828" s="198"/>
      <c r="AY828" s="198"/>
      <c r="AZ828" s="198"/>
      <c r="BA828" s="198"/>
      <c r="BB828" s="198"/>
      <c r="BC828" s="198"/>
      <c r="BD828" s="198"/>
      <c r="BE828" s="198"/>
      <c r="BF828" s="198"/>
      <c r="BG828" s="198"/>
      <c r="BH828" s="198"/>
      <c r="BI828" s="198"/>
      <c r="BJ828" s="198"/>
      <c r="BK828" s="198"/>
      <c r="BL828" s="198"/>
      <c r="BM828" s="198"/>
      <c r="BN828" s="198"/>
      <c r="BO828" s="198"/>
      <c r="BP828" s="198"/>
      <c r="BQ828" s="198"/>
      <c r="BR828" s="198"/>
      <c r="BS828" s="198"/>
      <c r="BT828" s="198"/>
      <c r="BU828" s="198"/>
    </row>
    <row r="829" spans="1:73" ht="15.75" customHeight="1" x14ac:dyDescent="0.25">
      <c r="A829" s="234"/>
      <c r="B829" s="235"/>
      <c r="C829" s="235"/>
      <c r="D829" s="235"/>
      <c r="E829" s="235"/>
      <c r="F829" s="235"/>
      <c r="G829" s="235"/>
      <c r="H829" s="235"/>
      <c r="I829" s="235"/>
      <c r="J829" s="235"/>
      <c r="K829" s="235"/>
      <c r="L829" s="236"/>
      <c r="M829" s="235"/>
      <c r="N829" s="235"/>
      <c r="O829" s="235"/>
      <c r="P829" s="235"/>
      <c r="Q829" s="235"/>
      <c r="R829" s="235"/>
      <c r="S829" s="235"/>
      <c r="T829" s="235"/>
      <c r="U829" s="235"/>
      <c r="V829" s="236"/>
      <c r="W829" s="235"/>
      <c r="X829" s="235"/>
      <c r="Y829" s="235"/>
      <c r="Z829" s="235"/>
      <c r="AA829" s="235"/>
      <c r="AB829" s="235"/>
      <c r="AC829" s="235"/>
      <c r="AD829" s="235"/>
      <c r="AE829" s="235"/>
      <c r="AF829" s="235"/>
      <c r="AG829" s="235"/>
      <c r="AH829" s="235"/>
      <c r="AI829" s="235"/>
      <c r="AJ829" s="235"/>
      <c r="AK829" s="235"/>
      <c r="AL829" s="235"/>
      <c r="AM829" s="235"/>
      <c r="AN829" s="235"/>
      <c r="AO829" s="205"/>
      <c r="AP829" s="198"/>
      <c r="AQ829" s="233"/>
      <c r="AR829" s="244"/>
      <c r="AS829" s="198"/>
      <c r="AT829" s="198"/>
      <c r="AU829" s="198"/>
      <c r="AV829" s="198"/>
      <c r="AW829" s="198"/>
      <c r="AX829" s="198"/>
      <c r="AY829" s="198"/>
      <c r="AZ829" s="198"/>
      <c r="BA829" s="198"/>
      <c r="BB829" s="198"/>
      <c r="BC829" s="198"/>
      <c r="BD829" s="198"/>
      <c r="BE829" s="198"/>
      <c r="BF829" s="198"/>
      <c r="BG829" s="198"/>
      <c r="BH829" s="198"/>
      <c r="BI829" s="198"/>
      <c r="BJ829" s="198"/>
      <c r="BK829" s="198"/>
      <c r="BL829" s="198"/>
      <c r="BM829" s="198"/>
      <c r="BN829" s="198"/>
      <c r="BO829" s="198"/>
      <c r="BP829" s="198"/>
      <c r="BQ829" s="198"/>
      <c r="BR829" s="198"/>
      <c r="BS829" s="198"/>
      <c r="BT829" s="198"/>
      <c r="BU829" s="198"/>
    </row>
    <row r="830" spans="1:73" ht="15.75" customHeight="1" x14ac:dyDescent="0.25">
      <c r="A830" s="234"/>
      <c r="B830" s="235"/>
      <c r="C830" s="235"/>
      <c r="D830" s="235"/>
      <c r="E830" s="235"/>
      <c r="F830" s="235"/>
      <c r="G830" s="235"/>
      <c r="H830" s="235"/>
      <c r="I830" s="235"/>
      <c r="J830" s="235"/>
      <c r="K830" s="235"/>
      <c r="L830" s="236"/>
      <c r="M830" s="235"/>
      <c r="N830" s="235"/>
      <c r="O830" s="235"/>
      <c r="P830" s="235"/>
      <c r="Q830" s="235"/>
      <c r="R830" s="235"/>
      <c r="S830" s="235"/>
      <c r="T830" s="235"/>
      <c r="U830" s="235"/>
      <c r="V830" s="236"/>
      <c r="W830" s="235"/>
      <c r="X830" s="235"/>
      <c r="Y830" s="235"/>
      <c r="Z830" s="235"/>
      <c r="AA830" s="235"/>
      <c r="AB830" s="235"/>
      <c r="AC830" s="235"/>
      <c r="AD830" s="235"/>
      <c r="AE830" s="235"/>
      <c r="AF830" s="235"/>
      <c r="AG830" s="235"/>
      <c r="AH830" s="235"/>
      <c r="AI830" s="235"/>
      <c r="AJ830" s="235"/>
      <c r="AK830" s="235"/>
      <c r="AL830" s="235"/>
      <c r="AM830" s="235"/>
      <c r="AN830" s="235"/>
      <c r="AO830" s="205"/>
      <c r="AP830" s="198"/>
      <c r="AQ830" s="233"/>
      <c r="AR830" s="244"/>
      <c r="AS830" s="198"/>
      <c r="AT830" s="198"/>
      <c r="AU830" s="198"/>
      <c r="AV830" s="198"/>
      <c r="AW830" s="198"/>
      <c r="AX830" s="198"/>
      <c r="AY830" s="198"/>
      <c r="AZ830" s="198"/>
      <c r="BA830" s="198"/>
      <c r="BB830" s="198"/>
      <c r="BC830" s="198"/>
      <c r="BD830" s="198"/>
      <c r="BE830" s="198"/>
      <c r="BF830" s="198"/>
      <c r="BG830" s="198"/>
      <c r="BH830" s="198"/>
      <c r="BI830" s="198"/>
      <c r="BJ830" s="198"/>
      <c r="BK830" s="198"/>
      <c r="BL830" s="198"/>
      <c r="BM830" s="198"/>
      <c r="BN830" s="198"/>
      <c r="BO830" s="198"/>
      <c r="BP830" s="198"/>
      <c r="BQ830" s="198"/>
      <c r="BR830" s="198"/>
      <c r="BS830" s="198"/>
      <c r="BT830" s="198"/>
      <c r="BU830" s="198"/>
    </row>
    <row r="831" spans="1:73" ht="15.75" customHeight="1" x14ac:dyDescent="0.25">
      <c r="A831" s="234"/>
      <c r="B831" s="235"/>
      <c r="C831" s="235"/>
      <c r="D831" s="235"/>
      <c r="E831" s="235"/>
      <c r="F831" s="235"/>
      <c r="G831" s="235"/>
      <c r="H831" s="235"/>
      <c r="I831" s="235"/>
      <c r="J831" s="235"/>
      <c r="K831" s="235"/>
      <c r="L831" s="236"/>
      <c r="M831" s="235"/>
      <c r="N831" s="235"/>
      <c r="O831" s="235"/>
      <c r="P831" s="235"/>
      <c r="Q831" s="235"/>
      <c r="R831" s="235"/>
      <c r="S831" s="235"/>
      <c r="T831" s="235"/>
      <c r="U831" s="235"/>
      <c r="V831" s="236"/>
      <c r="W831" s="235"/>
      <c r="X831" s="235"/>
      <c r="Y831" s="235"/>
      <c r="Z831" s="235"/>
      <c r="AA831" s="235"/>
      <c r="AB831" s="235"/>
      <c r="AC831" s="235"/>
      <c r="AD831" s="235"/>
      <c r="AE831" s="235"/>
      <c r="AF831" s="235"/>
      <c r="AG831" s="235"/>
      <c r="AH831" s="235"/>
      <c r="AI831" s="235"/>
      <c r="AJ831" s="235"/>
      <c r="AK831" s="235"/>
      <c r="AL831" s="235"/>
      <c r="AM831" s="235"/>
      <c r="AN831" s="235"/>
      <c r="AO831" s="205"/>
      <c r="AP831" s="198"/>
      <c r="AQ831" s="233"/>
      <c r="AR831" s="244"/>
      <c r="AS831" s="198"/>
      <c r="AT831" s="198"/>
      <c r="AU831" s="198"/>
      <c r="AV831" s="198"/>
      <c r="AW831" s="198"/>
      <c r="AX831" s="198"/>
      <c r="AY831" s="198"/>
      <c r="AZ831" s="198"/>
      <c r="BA831" s="198"/>
      <c r="BB831" s="198"/>
      <c r="BC831" s="198"/>
      <c r="BD831" s="198"/>
      <c r="BE831" s="198"/>
      <c r="BF831" s="198"/>
      <c r="BG831" s="198"/>
      <c r="BH831" s="198"/>
      <c r="BI831" s="198"/>
      <c r="BJ831" s="198"/>
      <c r="BK831" s="198"/>
      <c r="BL831" s="198"/>
      <c r="BM831" s="198"/>
      <c r="BN831" s="198"/>
      <c r="BO831" s="198"/>
      <c r="BP831" s="198"/>
      <c r="BQ831" s="198"/>
      <c r="BR831" s="198"/>
      <c r="BS831" s="198"/>
      <c r="BT831" s="198"/>
      <c r="BU831" s="198"/>
    </row>
    <row r="832" spans="1:73" ht="15.75" customHeight="1" x14ac:dyDescent="0.25">
      <c r="A832" s="234"/>
      <c r="B832" s="235"/>
      <c r="C832" s="235"/>
      <c r="D832" s="235"/>
      <c r="E832" s="235"/>
      <c r="F832" s="235"/>
      <c r="G832" s="235"/>
      <c r="H832" s="235"/>
      <c r="I832" s="235"/>
      <c r="J832" s="235"/>
      <c r="K832" s="235"/>
      <c r="L832" s="236"/>
      <c r="M832" s="235"/>
      <c r="N832" s="235"/>
      <c r="O832" s="235"/>
      <c r="P832" s="235"/>
      <c r="Q832" s="235"/>
      <c r="R832" s="235"/>
      <c r="S832" s="235"/>
      <c r="T832" s="235"/>
      <c r="U832" s="235"/>
      <c r="V832" s="236"/>
      <c r="W832" s="235"/>
      <c r="X832" s="235"/>
      <c r="Y832" s="235"/>
      <c r="Z832" s="235"/>
      <c r="AA832" s="235"/>
      <c r="AB832" s="235"/>
      <c r="AC832" s="235"/>
      <c r="AD832" s="235"/>
      <c r="AE832" s="235"/>
      <c r="AF832" s="235"/>
      <c r="AG832" s="235"/>
      <c r="AH832" s="235"/>
      <c r="AI832" s="235"/>
      <c r="AJ832" s="235"/>
      <c r="AK832" s="235"/>
      <c r="AL832" s="235"/>
      <c r="AM832" s="235"/>
      <c r="AN832" s="235"/>
      <c r="AO832" s="205"/>
      <c r="AP832" s="198"/>
      <c r="AQ832" s="233"/>
      <c r="AR832" s="244"/>
      <c r="AS832" s="198"/>
      <c r="AT832" s="198"/>
      <c r="AU832" s="198"/>
      <c r="AV832" s="198"/>
      <c r="AW832" s="198"/>
      <c r="AX832" s="198"/>
      <c r="AY832" s="198"/>
      <c r="AZ832" s="198"/>
      <c r="BA832" s="198"/>
      <c r="BB832" s="198"/>
      <c r="BC832" s="198"/>
      <c r="BD832" s="198"/>
      <c r="BE832" s="198"/>
      <c r="BF832" s="198"/>
      <c r="BG832" s="198"/>
      <c r="BH832" s="198"/>
      <c r="BI832" s="198"/>
      <c r="BJ832" s="198"/>
      <c r="BK832" s="198"/>
      <c r="BL832" s="198"/>
      <c r="BM832" s="198"/>
      <c r="BN832" s="198"/>
      <c r="BO832" s="198"/>
      <c r="BP832" s="198"/>
      <c r="BQ832" s="198"/>
      <c r="BR832" s="198"/>
      <c r="BS832" s="198"/>
      <c r="BT832" s="198"/>
      <c r="BU832" s="198"/>
    </row>
    <row r="833" spans="1:73" ht="15.75" customHeight="1" x14ac:dyDescent="0.25">
      <c r="A833" s="234"/>
      <c r="B833" s="235"/>
      <c r="C833" s="235"/>
      <c r="D833" s="235"/>
      <c r="E833" s="235"/>
      <c r="F833" s="235"/>
      <c r="G833" s="235"/>
      <c r="H833" s="235"/>
      <c r="I833" s="235"/>
      <c r="J833" s="235"/>
      <c r="K833" s="235"/>
      <c r="L833" s="236"/>
      <c r="M833" s="235"/>
      <c r="N833" s="235"/>
      <c r="O833" s="235"/>
      <c r="P833" s="235"/>
      <c r="Q833" s="235"/>
      <c r="R833" s="235"/>
      <c r="S833" s="235"/>
      <c r="T833" s="235"/>
      <c r="U833" s="235"/>
      <c r="V833" s="236"/>
      <c r="W833" s="235"/>
      <c r="X833" s="235"/>
      <c r="Y833" s="235"/>
      <c r="Z833" s="235"/>
      <c r="AA833" s="235"/>
      <c r="AB833" s="235"/>
      <c r="AC833" s="235"/>
      <c r="AD833" s="235"/>
      <c r="AE833" s="235"/>
      <c r="AF833" s="235"/>
      <c r="AG833" s="235"/>
      <c r="AH833" s="235"/>
      <c r="AI833" s="235"/>
      <c r="AJ833" s="235"/>
      <c r="AK833" s="235"/>
      <c r="AL833" s="235"/>
      <c r="AM833" s="235"/>
      <c r="AN833" s="235"/>
      <c r="AO833" s="205"/>
      <c r="AP833" s="198"/>
      <c r="AQ833" s="233"/>
      <c r="AR833" s="244"/>
      <c r="AS833" s="198"/>
      <c r="AT833" s="198"/>
      <c r="AU833" s="198"/>
      <c r="AV833" s="198"/>
      <c r="AW833" s="198"/>
      <c r="AX833" s="198"/>
      <c r="AY833" s="198"/>
      <c r="AZ833" s="198"/>
      <c r="BA833" s="198"/>
      <c r="BB833" s="198"/>
      <c r="BC833" s="198"/>
      <c r="BD833" s="198"/>
      <c r="BE833" s="198"/>
      <c r="BF833" s="198"/>
      <c r="BG833" s="198"/>
      <c r="BH833" s="198"/>
      <c r="BI833" s="198"/>
      <c r="BJ833" s="198"/>
      <c r="BK833" s="198"/>
      <c r="BL833" s="198"/>
      <c r="BM833" s="198"/>
      <c r="BN833" s="198"/>
      <c r="BO833" s="198"/>
      <c r="BP833" s="198"/>
      <c r="BQ833" s="198"/>
      <c r="BR833" s="198"/>
      <c r="BS833" s="198"/>
      <c r="BT833" s="198"/>
      <c r="BU833" s="198"/>
    </row>
    <row r="834" spans="1:73" ht="15.75" customHeight="1" x14ac:dyDescent="0.25">
      <c r="A834" s="234"/>
      <c r="B834" s="235"/>
      <c r="C834" s="235"/>
      <c r="D834" s="235"/>
      <c r="E834" s="235"/>
      <c r="F834" s="235"/>
      <c r="G834" s="235"/>
      <c r="H834" s="235"/>
      <c r="I834" s="235"/>
      <c r="J834" s="235"/>
      <c r="K834" s="235"/>
      <c r="L834" s="236"/>
      <c r="M834" s="235"/>
      <c r="N834" s="235"/>
      <c r="O834" s="235"/>
      <c r="P834" s="235"/>
      <c r="Q834" s="235"/>
      <c r="R834" s="235"/>
      <c r="S834" s="235"/>
      <c r="T834" s="235"/>
      <c r="U834" s="235"/>
      <c r="V834" s="236"/>
      <c r="W834" s="235"/>
      <c r="X834" s="235"/>
      <c r="Y834" s="235"/>
      <c r="Z834" s="235"/>
      <c r="AA834" s="235"/>
      <c r="AB834" s="235"/>
      <c r="AC834" s="235"/>
      <c r="AD834" s="235"/>
      <c r="AE834" s="235"/>
      <c r="AF834" s="235"/>
      <c r="AG834" s="235"/>
      <c r="AH834" s="235"/>
      <c r="AI834" s="235"/>
      <c r="AJ834" s="235"/>
      <c r="AK834" s="235"/>
      <c r="AL834" s="235"/>
      <c r="AM834" s="235"/>
      <c r="AN834" s="235"/>
      <c r="AO834" s="205"/>
      <c r="AP834" s="198"/>
      <c r="AQ834" s="233"/>
      <c r="AR834" s="244"/>
      <c r="AS834" s="198"/>
      <c r="AT834" s="198"/>
      <c r="AU834" s="198"/>
      <c r="AV834" s="198"/>
      <c r="AW834" s="198"/>
      <c r="AX834" s="198"/>
      <c r="AY834" s="198"/>
      <c r="AZ834" s="198"/>
      <c r="BA834" s="198"/>
      <c r="BB834" s="198"/>
      <c r="BC834" s="198"/>
      <c r="BD834" s="198"/>
      <c r="BE834" s="198"/>
      <c r="BF834" s="198"/>
      <c r="BG834" s="198"/>
      <c r="BH834" s="198"/>
      <c r="BI834" s="198"/>
      <c r="BJ834" s="198"/>
      <c r="BK834" s="198"/>
      <c r="BL834" s="198"/>
      <c r="BM834" s="198"/>
      <c r="BN834" s="198"/>
      <c r="BO834" s="198"/>
      <c r="BP834" s="198"/>
      <c r="BQ834" s="198"/>
      <c r="BR834" s="198"/>
      <c r="BS834" s="198"/>
      <c r="BT834" s="198"/>
      <c r="BU834" s="198"/>
    </row>
    <row r="835" spans="1:73" ht="15.75" customHeight="1" x14ac:dyDescent="0.25">
      <c r="A835" s="234"/>
      <c r="B835" s="235"/>
      <c r="C835" s="235"/>
      <c r="D835" s="235"/>
      <c r="E835" s="235"/>
      <c r="F835" s="235"/>
      <c r="G835" s="235"/>
      <c r="H835" s="235"/>
      <c r="I835" s="235"/>
      <c r="J835" s="235"/>
      <c r="K835" s="235"/>
      <c r="L835" s="236"/>
      <c r="M835" s="235"/>
      <c r="N835" s="235"/>
      <c r="O835" s="235"/>
      <c r="P835" s="235"/>
      <c r="Q835" s="235"/>
      <c r="R835" s="235"/>
      <c r="S835" s="235"/>
      <c r="T835" s="235"/>
      <c r="U835" s="235"/>
      <c r="V835" s="236"/>
      <c r="W835" s="235"/>
      <c r="X835" s="235"/>
      <c r="Y835" s="235"/>
      <c r="Z835" s="235"/>
      <c r="AA835" s="235"/>
      <c r="AB835" s="235"/>
      <c r="AC835" s="235"/>
      <c r="AD835" s="235"/>
      <c r="AE835" s="235"/>
      <c r="AF835" s="235"/>
      <c r="AG835" s="235"/>
      <c r="AH835" s="235"/>
      <c r="AI835" s="235"/>
      <c r="AJ835" s="235"/>
      <c r="AK835" s="235"/>
      <c r="AL835" s="235"/>
      <c r="AM835" s="235"/>
      <c r="AN835" s="235"/>
      <c r="AO835" s="205"/>
      <c r="AP835" s="198"/>
      <c r="AQ835" s="233"/>
      <c r="AR835" s="244"/>
      <c r="AS835" s="198"/>
      <c r="AT835" s="198"/>
      <c r="AU835" s="198"/>
      <c r="AV835" s="198"/>
      <c r="AW835" s="198"/>
      <c r="AX835" s="198"/>
      <c r="AY835" s="198"/>
      <c r="AZ835" s="198"/>
      <c r="BA835" s="198"/>
      <c r="BB835" s="198"/>
      <c r="BC835" s="198"/>
      <c r="BD835" s="198"/>
      <c r="BE835" s="198"/>
      <c r="BF835" s="198"/>
      <c r="BG835" s="198"/>
      <c r="BH835" s="198"/>
      <c r="BI835" s="198"/>
      <c r="BJ835" s="198"/>
      <c r="BK835" s="198"/>
      <c r="BL835" s="198"/>
      <c r="BM835" s="198"/>
      <c r="BN835" s="198"/>
      <c r="BO835" s="198"/>
      <c r="BP835" s="198"/>
      <c r="BQ835" s="198"/>
      <c r="BR835" s="198"/>
      <c r="BS835" s="198"/>
      <c r="BT835" s="198"/>
      <c r="BU835" s="198"/>
    </row>
    <row r="836" spans="1:73" ht="15.75" customHeight="1" x14ac:dyDescent="0.25">
      <c r="A836" s="234"/>
      <c r="B836" s="235"/>
      <c r="C836" s="235"/>
      <c r="D836" s="235"/>
      <c r="E836" s="235"/>
      <c r="F836" s="235"/>
      <c r="G836" s="235"/>
      <c r="H836" s="235"/>
      <c r="I836" s="235"/>
      <c r="J836" s="235"/>
      <c r="K836" s="235"/>
      <c r="L836" s="236"/>
      <c r="M836" s="235"/>
      <c r="N836" s="235"/>
      <c r="O836" s="235"/>
      <c r="P836" s="235"/>
      <c r="Q836" s="235"/>
      <c r="R836" s="235"/>
      <c r="S836" s="235"/>
      <c r="T836" s="235"/>
      <c r="U836" s="235"/>
      <c r="V836" s="236"/>
      <c r="W836" s="235"/>
      <c r="X836" s="235"/>
      <c r="Y836" s="235"/>
      <c r="Z836" s="235"/>
      <c r="AA836" s="235"/>
      <c r="AB836" s="235"/>
      <c r="AC836" s="235"/>
      <c r="AD836" s="235"/>
      <c r="AE836" s="235"/>
      <c r="AF836" s="235"/>
      <c r="AG836" s="235"/>
      <c r="AH836" s="235"/>
      <c r="AI836" s="235"/>
      <c r="AJ836" s="235"/>
      <c r="AK836" s="235"/>
      <c r="AL836" s="235"/>
      <c r="AM836" s="235"/>
      <c r="AN836" s="235"/>
      <c r="AO836" s="205"/>
      <c r="AP836" s="198"/>
      <c r="AQ836" s="233"/>
      <c r="AR836" s="244"/>
      <c r="AS836" s="198"/>
      <c r="AT836" s="198"/>
      <c r="AU836" s="198"/>
      <c r="AV836" s="198"/>
      <c r="AW836" s="198"/>
      <c r="AX836" s="198"/>
      <c r="AY836" s="198"/>
      <c r="AZ836" s="198"/>
      <c r="BA836" s="198"/>
      <c r="BB836" s="198"/>
      <c r="BC836" s="198"/>
      <c r="BD836" s="198"/>
      <c r="BE836" s="198"/>
      <c r="BF836" s="198"/>
      <c r="BG836" s="198"/>
      <c r="BH836" s="198"/>
      <c r="BI836" s="198"/>
      <c r="BJ836" s="198"/>
      <c r="BK836" s="198"/>
      <c r="BL836" s="198"/>
      <c r="BM836" s="198"/>
      <c r="BN836" s="198"/>
      <c r="BO836" s="198"/>
      <c r="BP836" s="198"/>
      <c r="BQ836" s="198"/>
      <c r="BR836" s="198"/>
      <c r="BS836" s="198"/>
      <c r="BT836" s="198"/>
      <c r="BU836" s="198"/>
    </row>
    <row r="837" spans="1:73" ht="15.75" customHeight="1" x14ac:dyDescent="0.25">
      <c r="A837" s="234"/>
      <c r="B837" s="235"/>
      <c r="C837" s="235"/>
      <c r="D837" s="235"/>
      <c r="E837" s="235"/>
      <c r="F837" s="235"/>
      <c r="G837" s="235"/>
      <c r="H837" s="235"/>
      <c r="I837" s="235"/>
      <c r="J837" s="235"/>
      <c r="K837" s="235"/>
      <c r="L837" s="236"/>
      <c r="M837" s="235"/>
      <c r="N837" s="235"/>
      <c r="O837" s="235"/>
      <c r="P837" s="235"/>
      <c r="Q837" s="235"/>
      <c r="R837" s="235"/>
      <c r="S837" s="235"/>
      <c r="T837" s="235"/>
      <c r="U837" s="235"/>
      <c r="V837" s="236"/>
      <c r="W837" s="235"/>
      <c r="X837" s="235"/>
      <c r="Y837" s="235"/>
      <c r="Z837" s="235"/>
      <c r="AA837" s="235"/>
      <c r="AB837" s="235"/>
      <c r="AC837" s="235"/>
      <c r="AD837" s="235"/>
      <c r="AE837" s="235"/>
      <c r="AF837" s="235"/>
      <c r="AG837" s="235"/>
      <c r="AH837" s="235"/>
      <c r="AI837" s="235"/>
      <c r="AJ837" s="235"/>
      <c r="AK837" s="235"/>
      <c r="AL837" s="235"/>
      <c r="AM837" s="235"/>
      <c r="AN837" s="235"/>
      <c r="AO837" s="205"/>
      <c r="AP837" s="198"/>
      <c r="AQ837" s="233"/>
      <c r="AR837" s="244"/>
      <c r="AS837" s="198"/>
      <c r="AT837" s="198"/>
      <c r="AU837" s="198"/>
      <c r="AV837" s="198"/>
      <c r="AW837" s="198"/>
      <c r="AX837" s="198"/>
      <c r="AY837" s="198"/>
      <c r="AZ837" s="198"/>
      <c r="BA837" s="198"/>
      <c r="BB837" s="198"/>
      <c r="BC837" s="198"/>
      <c r="BD837" s="198"/>
      <c r="BE837" s="198"/>
      <c r="BF837" s="198"/>
      <c r="BG837" s="198"/>
      <c r="BH837" s="198"/>
      <c r="BI837" s="198"/>
      <c r="BJ837" s="198"/>
      <c r="BK837" s="198"/>
      <c r="BL837" s="198"/>
      <c r="BM837" s="198"/>
      <c r="BN837" s="198"/>
      <c r="BO837" s="198"/>
      <c r="BP837" s="198"/>
      <c r="BQ837" s="198"/>
      <c r="BR837" s="198"/>
      <c r="BS837" s="198"/>
      <c r="BT837" s="198"/>
      <c r="BU837" s="198"/>
    </row>
    <row r="838" spans="1:73" ht="15.75" customHeight="1" x14ac:dyDescent="0.25">
      <c r="A838" s="234"/>
      <c r="B838" s="235"/>
      <c r="C838" s="235"/>
      <c r="D838" s="235"/>
      <c r="E838" s="235"/>
      <c r="F838" s="235"/>
      <c r="G838" s="235"/>
      <c r="H838" s="235"/>
      <c r="I838" s="235"/>
      <c r="J838" s="235"/>
      <c r="K838" s="235"/>
      <c r="L838" s="236"/>
      <c r="M838" s="235"/>
      <c r="N838" s="235"/>
      <c r="O838" s="235"/>
      <c r="P838" s="235"/>
      <c r="Q838" s="235"/>
      <c r="R838" s="235"/>
      <c r="S838" s="235"/>
      <c r="T838" s="235"/>
      <c r="U838" s="235"/>
      <c r="V838" s="236"/>
      <c r="W838" s="235"/>
      <c r="X838" s="235"/>
      <c r="Y838" s="235"/>
      <c r="Z838" s="235"/>
      <c r="AA838" s="235"/>
      <c r="AB838" s="235"/>
      <c r="AC838" s="235"/>
      <c r="AD838" s="235"/>
      <c r="AE838" s="235"/>
      <c r="AF838" s="235"/>
      <c r="AG838" s="235"/>
      <c r="AH838" s="235"/>
      <c r="AI838" s="235"/>
      <c r="AJ838" s="235"/>
      <c r="AK838" s="235"/>
      <c r="AL838" s="235"/>
      <c r="AM838" s="235"/>
      <c r="AN838" s="235"/>
      <c r="AO838" s="205"/>
      <c r="AP838" s="198"/>
      <c r="AQ838" s="233"/>
      <c r="AR838" s="244"/>
      <c r="AS838" s="198"/>
      <c r="AT838" s="198"/>
      <c r="AU838" s="198"/>
      <c r="AV838" s="198"/>
      <c r="AW838" s="198"/>
      <c r="AX838" s="198"/>
      <c r="AY838" s="198"/>
      <c r="AZ838" s="198"/>
      <c r="BA838" s="198"/>
      <c r="BB838" s="198"/>
      <c r="BC838" s="198"/>
      <c r="BD838" s="198"/>
      <c r="BE838" s="198"/>
      <c r="BF838" s="198"/>
      <c r="BG838" s="198"/>
      <c r="BH838" s="198"/>
      <c r="BI838" s="198"/>
      <c r="BJ838" s="198"/>
      <c r="BK838" s="198"/>
      <c r="BL838" s="198"/>
      <c r="BM838" s="198"/>
      <c r="BN838" s="198"/>
      <c r="BO838" s="198"/>
      <c r="BP838" s="198"/>
      <c r="BQ838" s="198"/>
      <c r="BR838" s="198"/>
      <c r="BS838" s="198"/>
      <c r="BT838" s="198"/>
      <c r="BU838" s="198"/>
    </row>
    <row r="839" spans="1:73" ht="15.75" customHeight="1" x14ac:dyDescent="0.25">
      <c r="A839" s="234"/>
      <c r="B839" s="235"/>
      <c r="C839" s="235"/>
      <c r="D839" s="235"/>
      <c r="E839" s="235"/>
      <c r="F839" s="235"/>
      <c r="G839" s="235"/>
      <c r="H839" s="235"/>
      <c r="I839" s="235"/>
      <c r="J839" s="235"/>
      <c r="K839" s="235"/>
      <c r="L839" s="236"/>
      <c r="M839" s="235"/>
      <c r="N839" s="235"/>
      <c r="O839" s="235"/>
      <c r="P839" s="235"/>
      <c r="Q839" s="235"/>
      <c r="R839" s="235"/>
      <c r="S839" s="235"/>
      <c r="T839" s="235"/>
      <c r="U839" s="235"/>
      <c r="V839" s="236"/>
      <c r="W839" s="235"/>
      <c r="X839" s="235"/>
      <c r="Y839" s="235"/>
      <c r="Z839" s="235"/>
      <c r="AA839" s="235"/>
      <c r="AB839" s="235"/>
      <c r="AC839" s="235"/>
      <c r="AD839" s="235"/>
      <c r="AE839" s="235"/>
      <c r="AF839" s="235"/>
      <c r="AG839" s="235"/>
      <c r="AH839" s="235"/>
      <c r="AI839" s="235"/>
      <c r="AJ839" s="235"/>
      <c r="AK839" s="235"/>
      <c r="AL839" s="235"/>
      <c r="AM839" s="235"/>
      <c r="AN839" s="235"/>
      <c r="AO839" s="205"/>
      <c r="AP839" s="198"/>
      <c r="AQ839" s="233"/>
      <c r="AR839" s="244"/>
      <c r="AS839" s="198"/>
      <c r="AT839" s="198"/>
      <c r="AU839" s="198"/>
      <c r="AV839" s="198"/>
      <c r="AW839" s="198"/>
      <c r="AX839" s="198"/>
      <c r="AY839" s="198"/>
      <c r="AZ839" s="198"/>
      <c r="BA839" s="198"/>
      <c r="BB839" s="198"/>
      <c r="BC839" s="198"/>
      <c r="BD839" s="198"/>
      <c r="BE839" s="198"/>
      <c r="BF839" s="198"/>
      <c r="BG839" s="198"/>
      <c r="BH839" s="198"/>
      <c r="BI839" s="198"/>
      <c r="BJ839" s="198"/>
      <c r="BK839" s="198"/>
      <c r="BL839" s="198"/>
      <c r="BM839" s="198"/>
      <c r="BN839" s="198"/>
      <c r="BO839" s="198"/>
      <c r="BP839" s="198"/>
      <c r="BQ839" s="198"/>
      <c r="BR839" s="198"/>
      <c r="BS839" s="198"/>
      <c r="BT839" s="198"/>
      <c r="BU839" s="198"/>
    </row>
    <row r="840" spans="1:73" ht="15.75" customHeight="1" x14ac:dyDescent="0.25">
      <c r="A840" s="234"/>
      <c r="B840" s="235"/>
      <c r="C840" s="235"/>
      <c r="D840" s="235"/>
      <c r="E840" s="235"/>
      <c r="F840" s="235"/>
      <c r="G840" s="235"/>
      <c r="H840" s="235"/>
      <c r="I840" s="235"/>
      <c r="J840" s="235"/>
      <c r="K840" s="235"/>
      <c r="L840" s="236"/>
      <c r="M840" s="235"/>
      <c r="N840" s="235"/>
      <c r="O840" s="235"/>
      <c r="P840" s="235"/>
      <c r="Q840" s="235"/>
      <c r="R840" s="235"/>
      <c r="S840" s="235"/>
      <c r="T840" s="235"/>
      <c r="U840" s="235"/>
      <c r="V840" s="236"/>
      <c r="W840" s="235"/>
      <c r="X840" s="235"/>
      <c r="Y840" s="235"/>
      <c r="Z840" s="235"/>
      <c r="AA840" s="235"/>
      <c r="AB840" s="235"/>
      <c r="AC840" s="235"/>
      <c r="AD840" s="235"/>
      <c r="AE840" s="235"/>
      <c r="AF840" s="235"/>
      <c r="AG840" s="235"/>
      <c r="AH840" s="235"/>
      <c r="AI840" s="235"/>
      <c r="AJ840" s="235"/>
      <c r="AK840" s="235"/>
      <c r="AL840" s="235"/>
      <c r="AM840" s="235"/>
      <c r="AN840" s="235"/>
      <c r="AO840" s="205"/>
      <c r="AP840" s="198"/>
      <c r="AQ840" s="233"/>
      <c r="AR840" s="244"/>
      <c r="AS840" s="198"/>
      <c r="AT840" s="198"/>
      <c r="AU840" s="198"/>
      <c r="AV840" s="198"/>
      <c r="AW840" s="198"/>
      <c r="AX840" s="198"/>
      <c r="AY840" s="198"/>
      <c r="AZ840" s="198"/>
      <c r="BA840" s="198"/>
      <c r="BB840" s="198"/>
      <c r="BC840" s="198"/>
      <c r="BD840" s="198"/>
      <c r="BE840" s="198"/>
      <c r="BF840" s="198"/>
      <c r="BG840" s="198"/>
      <c r="BH840" s="198"/>
      <c r="BI840" s="198"/>
      <c r="BJ840" s="198"/>
      <c r="BK840" s="198"/>
      <c r="BL840" s="198"/>
      <c r="BM840" s="198"/>
      <c r="BN840" s="198"/>
      <c r="BO840" s="198"/>
      <c r="BP840" s="198"/>
      <c r="BQ840" s="198"/>
      <c r="BR840" s="198"/>
      <c r="BS840" s="198"/>
      <c r="BT840" s="198"/>
      <c r="BU840" s="198"/>
    </row>
    <row r="841" spans="1:73" ht="15.75" customHeight="1" x14ac:dyDescent="0.25">
      <c r="A841" s="234"/>
      <c r="B841" s="235"/>
      <c r="C841" s="235"/>
      <c r="D841" s="235"/>
      <c r="E841" s="235"/>
      <c r="F841" s="235"/>
      <c r="G841" s="235"/>
      <c r="H841" s="235"/>
      <c r="I841" s="235"/>
      <c r="J841" s="235"/>
      <c r="K841" s="235"/>
      <c r="L841" s="236"/>
      <c r="M841" s="235"/>
      <c r="N841" s="235"/>
      <c r="O841" s="235"/>
      <c r="P841" s="235"/>
      <c r="Q841" s="235"/>
      <c r="R841" s="235"/>
      <c r="S841" s="235"/>
      <c r="T841" s="235"/>
      <c r="U841" s="235"/>
      <c r="V841" s="236"/>
      <c r="W841" s="235"/>
      <c r="X841" s="235"/>
      <c r="Y841" s="235"/>
      <c r="Z841" s="235"/>
      <c r="AA841" s="235"/>
      <c r="AB841" s="235"/>
      <c r="AC841" s="235"/>
      <c r="AD841" s="235"/>
      <c r="AE841" s="235"/>
      <c r="AF841" s="235"/>
      <c r="AG841" s="235"/>
      <c r="AH841" s="235"/>
      <c r="AI841" s="235"/>
      <c r="AJ841" s="235"/>
      <c r="AK841" s="235"/>
      <c r="AL841" s="235"/>
      <c r="AM841" s="235"/>
      <c r="AN841" s="235"/>
      <c r="AO841" s="205"/>
      <c r="AP841" s="198"/>
      <c r="AQ841" s="233"/>
      <c r="AR841" s="244"/>
      <c r="AS841" s="198"/>
      <c r="AT841" s="198"/>
      <c r="AU841" s="198"/>
      <c r="AV841" s="198"/>
      <c r="AW841" s="198"/>
      <c r="AX841" s="198"/>
      <c r="AY841" s="198"/>
      <c r="AZ841" s="198"/>
      <c r="BA841" s="198"/>
      <c r="BB841" s="198"/>
      <c r="BC841" s="198"/>
      <c r="BD841" s="198"/>
      <c r="BE841" s="198"/>
      <c r="BF841" s="198"/>
      <c r="BG841" s="198"/>
      <c r="BH841" s="198"/>
      <c r="BI841" s="198"/>
      <c r="BJ841" s="198"/>
      <c r="BK841" s="198"/>
      <c r="BL841" s="198"/>
      <c r="BM841" s="198"/>
      <c r="BN841" s="198"/>
      <c r="BO841" s="198"/>
      <c r="BP841" s="198"/>
      <c r="BQ841" s="198"/>
      <c r="BR841" s="198"/>
      <c r="BS841" s="198"/>
      <c r="BT841" s="198"/>
      <c r="BU841" s="198"/>
    </row>
    <row r="842" spans="1:73" ht="15.75" customHeight="1" x14ac:dyDescent="0.25">
      <c r="A842" s="234"/>
      <c r="B842" s="235"/>
      <c r="C842" s="235"/>
      <c r="D842" s="235"/>
      <c r="E842" s="235"/>
      <c r="F842" s="235"/>
      <c r="G842" s="235"/>
      <c r="H842" s="235"/>
      <c r="I842" s="235"/>
      <c r="J842" s="235"/>
      <c r="K842" s="235"/>
      <c r="L842" s="236"/>
      <c r="M842" s="235"/>
      <c r="N842" s="235"/>
      <c r="O842" s="235"/>
      <c r="P842" s="235"/>
      <c r="Q842" s="235"/>
      <c r="R842" s="235"/>
      <c r="S842" s="235"/>
      <c r="T842" s="235"/>
      <c r="U842" s="235"/>
      <c r="V842" s="236"/>
      <c r="W842" s="235"/>
      <c r="X842" s="235"/>
      <c r="Y842" s="235"/>
      <c r="Z842" s="235"/>
      <c r="AA842" s="235"/>
      <c r="AB842" s="235"/>
      <c r="AC842" s="235"/>
      <c r="AD842" s="235"/>
      <c r="AE842" s="235"/>
      <c r="AF842" s="235"/>
      <c r="AG842" s="235"/>
      <c r="AH842" s="235"/>
      <c r="AI842" s="235"/>
      <c r="AJ842" s="235"/>
      <c r="AK842" s="235"/>
      <c r="AL842" s="235"/>
      <c r="AM842" s="235"/>
      <c r="AN842" s="235"/>
      <c r="AO842" s="205"/>
      <c r="AP842" s="198"/>
      <c r="AQ842" s="233"/>
      <c r="AR842" s="244"/>
      <c r="AS842" s="198"/>
      <c r="AT842" s="198"/>
      <c r="AU842" s="198"/>
      <c r="AV842" s="198"/>
      <c r="AW842" s="198"/>
      <c r="AX842" s="198"/>
      <c r="AY842" s="198"/>
      <c r="AZ842" s="198"/>
      <c r="BA842" s="198"/>
      <c r="BB842" s="198"/>
      <c r="BC842" s="198"/>
      <c r="BD842" s="198"/>
      <c r="BE842" s="198"/>
      <c r="BF842" s="198"/>
      <c r="BG842" s="198"/>
      <c r="BH842" s="198"/>
      <c r="BI842" s="198"/>
      <c r="BJ842" s="198"/>
      <c r="BK842" s="198"/>
      <c r="BL842" s="198"/>
      <c r="BM842" s="198"/>
      <c r="BN842" s="198"/>
      <c r="BO842" s="198"/>
      <c r="BP842" s="198"/>
      <c r="BQ842" s="198"/>
      <c r="BR842" s="198"/>
      <c r="BS842" s="198"/>
      <c r="BT842" s="198"/>
      <c r="BU842" s="198"/>
    </row>
    <row r="843" spans="1:73" ht="15.75" customHeight="1" x14ac:dyDescent="0.25">
      <c r="A843" s="234"/>
      <c r="B843" s="235"/>
      <c r="C843" s="235"/>
      <c r="D843" s="235"/>
      <c r="E843" s="235"/>
      <c r="F843" s="235"/>
      <c r="G843" s="235"/>
      <c r="H843" s="235"/>
      <c r="I843" s="235"/>
      <c r="J843" s="235"/>
      <c r="K843" s="235"/>
      <c r="L843" s="236"/>
      <c r="M843" s="235"/>
      <c r="N843" s="235"/>
      <c r="O843" s="235"/>
      <c r="P843" s="235"/>
      <c r="Q843" s="235"/>
      <c r="R843" s="235"/>
      <c r="S843" s="235"/>
      <c r="T843" s="235"/>
      <c r="U843" s="235"/>
      <c r="V843" s="236"/>
      <c r="W843" s="235"/>
      <c r="X843" s="235"/>
      <c r="Y843" s="235"/>
      <c r="Z843" s="235"/>
      <c r="AA843" s="235"/>
      <c r="AB843" s="235"/>
      <c r="AC843" s="235"/>
      <c r="AD843" s="235"/>
      <c r="AE843" s="235"/>
      <c r="AF843" s="235"/>
      <c r="AG843" s="235"/>
      <c r="AH843" s="235"/>
      <c r="AI843" s="235"/>
      <c r="AJ843" s="235"/>
      <c r="AK843" s="235"/>
      <c r="AL843" s="235"/>
      <c r="AM843" s="235"/>
      <c r="AN843" s="235"/>
      <c r="AO843" s="205"/>
      <c r="AP843" s="198"/>
      <c r="AQ843" s="233"/>
      <c r="AR843" s="244"/>
      <c r="AS843" s="198"/>
      <c r="AT843" s="198"/>
      <c r="AU843" s="198"/>
      <c r="AV843" s="198"/>
      <c r="AW843" s="198"/>
      <c r="AX843" s="198"/>
      <c r="AY843" s="198"/>
      <c r="AZ843" s="198"/>
      <c r="BA843" s="198"/>
      <c r="BB843" s="198"/>
      <c r="BC843" s="198"/>
      <c r="BD843" s="198"/>
      <c r="BE843" s="198"/>
      <c r="BF843" s="198"/>
      <c r="BG843" s="198"/>
      <c r="BH843" s="198"/>
      <c r="BI843" s="198"/>
      <c r="BJ843" s="198"/>
      <c r="BK843" s="198"/>
      <c r="BL843" s="198"/>
      <c r="BM843" s="198"/>
      <c r="BN843" s="198"/>
      <c r="BO843" s="198"/>
      <c r="BP843" s="198"/>
      <c r="BQ843" s="198"/>
      <c r="BR843" s="198"/>
      <c r="BS843" s="198"/>
      <c r="BT843" s="198"/>
      <c r="BU843" s="198"/>
    </row>
    <row r="844" spans="1:73" ht="15.75" customHeight="1" x14ac:dyDescent="0.25">
      <c r="A844" s="234"/>
      <c r="B844" s="235"/>
      <c r="C844" s="235"/>
      <c r="D844" s="235"/>
      <c r="E844" s="235"/>
      <c r="F844" s="235"/>
      <c r="G844" s="235"/>
      <c r="H844" s="235"/>
      <c r="I844" s="235"/>
      <c r="J844" s="235"/>
      <c r="K844" s="235"/>
      <c r="L844" s="236"/>
      <c r="M844" s="235"/>
      <c r="N844" s="235"/>
      <c r="O844" s="235"/>
      <c r="P844" s="235"/>
      <c r="Q844" s="235"/>
      <c r="R844" s="235"/>
      <c r="S844" s="235"/>
      <c r="T844" s="235"/>
      <c r="U844" s="235"/>
      <c r="V844" s="236"/>
      <c r="W844" s="235"/>
      <c r="X844" s="235"/>
      <c r="Y844" s="235"/>
      <c r="Z844" s="235"/>
      <c r="AA844" s="235"/>
      <c r="AB844" s="235"/>
      <c r="AC844" s="235"/>
      <c r="AD844" s="235"/>
      <c r="AE844" s="235"/>
      <c r="AF844" s="235"/>
      <c r="AG844" s="235"/>
      <c r="AH844" s="235"/>
      <c r="AI844" s="235"/>
      <c r="AJ844" s="235"/>
      <c r="AK844" s="235"/>
      <c r="AL844" s="235"/>
      <c r="AM844" s="235"/>
      <c r="AN844" s="235"/>
      <c r="AO844" s="205"/>
      <c r="AP844" s="198"/>
      <c r="AQ844" s="233"/>
      <c r="AR844" s="244"/>
      <c r="AS844" s="198"/>
      <c r="AT844" s="198"/>
      <c r="AU844" s="198"/>
      <c r="AV844" s="198"/>
      <c r="AW844" s="198"/>
      <c r="AX844" s="198"/>
      <c r="AY844" s="198"/>
      <c r="AZ844" s="198"/>
      <c r="BA844" s="198"/>
      <c r="BB844" s="198"/>
      <c r="BC844" s="198"/>
      <c r="BD844" s="198"/>
      <c r="BE844" s="198"/>
      <c r="BF844" s="198"/>
      <c r="BG844" s="198"/>
      <c r="BH844" s="198"/>
      <c r="BI844" s="198"/>
      <c r="BJ844" s="198"/>
      <c r="BK844" s="198"/>
      <c r="BL844" s="198"/>
      <c r="BM844" s="198"/>
      <c r="BN844" s="198"/>
      <c r="BO844" s="198"/>
      <c r="BP844" s="198"/>
      <c r="BQ844" s="198"/>
      <c r="BR844" s="198"/>
      <c r="BS844" s="198"/>
      <c r="BT844" s="198"/>
      <c r="BU844" s="198"/>
    </row>
    <row r="845" spans="1:73" ht="15.75" customHeight="1" x14ac:dyDescent="0.25">
      <c r="A845" s="234"/>
      <c r="B845" s="235"/>
      <c r="C845" s="235"/>
      <c r="D845" s="235"/>
      <c r="E845" s="235"/>
      <c r="F845" s="235"/>
      <c r="G845" s="235"/>
      <c r="H845" s="235"/>
      <c r="I845" s="235"/>
      <c r="J845" s="235"/>
      <c r="K845" s="235"/>
      <c r="L845" s="236"/>
      <c r="M845" s="235"/>
      <c r="N845" s="235"/>
      <c r="O845" s="235"/>
      <c r="P845" s="235"/>
      <c r="Q845" s="235"/>
      <c r="R845" s="235"/>
      <c r="S845" s="235"/>
      <c r="T845" s="235"/>
      <c r="U845" s="235"/>
      <c r="V845" s="236"/>
      <c r="W845" s="235"/>
      <c r="X845" s="235"/>
      <c r="Y845" s="235"/>
      <c r="Z845" s="235"/>
      <c r="AA845" s="235"/>
      <c r="AB845" s="235"/>
      <c r="AC845" s="235"/>
      <c r="AD845" s="235"/>
      <c r="AE845" s="235"/>
      <c r="AF845" s="235"/>
      <c r="AG845" s="235"/>
      <c r="AH845" s="235"/>
      <c r="AI845" s="235"/>
      <c r="AJ845" s="235"/>
      <c r="AK845" s="235"/>
      <c r="AL845" s="235"/>
      <c r="AM845" s="235"/>
      <c r="AN845" s="235"/>
      <c r="AO845" s="205"/>
      <c r="AP845" s="198"/>
      <c r="AQ845" s="233"/>
      <c r="AR845" s="244"/>
      <c r="AS845" s="198"/>
      <c r="AT845" s="198"/>
      <c r="AU845" s="198"/>
      <c r="AV845" s="198"/>
      <c r="AW845" s="198"/>
      <c r="AX845" s="198"/>
      <c r="AY845" s="198"/>
      <c r="AZ845" s="198"/>
      <c r="BA845" s="198"/>
      <c r="BB845" s="198"/>
      <c r="BC845" s="198"/>
      <c r="BD845" s="198"/>
      <c r="BE845" s="198"/>
      <c r="BF845" s="198"/>
      <c r="BG845" s="198"/>
      <c r="BH845" s="198"/>
      <c r="BI845" s="198"/>
      <c r="BJ845" s="198"/>
      <c r="BK845" s="198"/>
      <c r="BL845" s="198"/>
      <c r="BM845" s="198"/>
      <c r="BN845" s="198"/>
      <c r="BO845" s="198"/>
      <c r="BP845" s="198"/>
      <c r="BQ845" s="198"/>
      <c r="BR845" s="198"/>
      <c r="BS845" s="198"/>
      <c r="BT845" s="198"/>
      <c r="BU845" s="198"/>
    </row>
    <row r="846" spans="1:73" ht="15.75" customHeight="1" x14ac:dyDescent="0.25">
      <c r="A846" s="234"/>
      <c r="B846" s="235"/>
      <c r="C846" s="235"/>
      <c r="D846" s="235"/>
      <c r="E846" s="235"/>
      <c r="F846" s="235"/>
      <c r="G846" s="235"/>
      <c r="H846" s="235"/>
      <c r="I846" s="235"/>
      <c r="J846" s="235"/>
      <c r="K846" s="235"/>
      <c r="L846" s="236"/>
      <c r="M846" s="235"/>
      <c r="N846" s="235"/>
      <c r="O846" s="235"/>
      <c r="P846" s="235"/>
      <c r="Q846" s="235"/>
      <c r="R846" s="235"/>
      <c r="S846" s="235"/>
      <c r="T846" s="235"/>
      <c r="U846" s="235"/>
      <c r="V846" s="236"/>
      <c r="W846" s="235"/>
      <c r="X846" s="235"/>
      <c r="Y846" s="235"/>
      <c r="Z846" s="235"/>
      <c r="AA846" s="235"/>
      <c r="AB846" s="235"/>
      <c r="AC846" s="235"/>
      <c r="AD846" s="235"/>
      <c r="AE846" s="235"/>
      <c r="AF846" s="235"/>
      <c r="AG846" s="235"/>
      <c r="AH846" s="235"/>
      <c r="AI846" s="235"/>
      <c r="AJ846" s="235"/>
      <c r="AK846" s="235"/>
      <c r="AL846" s="235"/>
      <c r="AM846" s="235"/>
      <c r="AN846" s="235"/>
      <c r="AO846" s="205"/>
      <c r="AP846" s="198"/>
      <c r="AQ846" s="233"/>
      <c r="AR846" s="244"/>
      <c r="AS846" s="198"/>
      <c r="AT846" s="198"/>
      <c r="AU846" s="198"/>
      <c r="AV846" s="198"/>
      <c r="AW846" s="198"/>
      <c r="AX846" s="198"/>
      <c r="AY846" s="198"/>
      <c r="AZ846" s="198"/>
      <c r="BA846" s="198"/>
      <c r="BB846" s="198"/>
      <c r="BC846" s="198"/>
      <c r="BD846" s="198"/>
      <c r="BE846" s="198"/>
      <c r="BF846" s="198"/>
      <c r="BG846" s="198"/>
      <c r="BH846" s="198"/>
      <c r="BI846" s="198"/>
      <c r="BJ846" s="198"/>
      <c r="BK846" s="198"/>
      <c r="BL846" s="198"/>
      <c r="BM846" s="198"/>
      <c r="BN846" s="198"/>
      <c r="BO846" s="198"/>
      <c r="BP846" s="198"/>
      <c r="BQ846" s="198"/>
      <c r="BR846" s="198"/>
      <c r="BS846" s="198"/>
      <c r="BT846" s="198"/>
      <c r="BU846" s="198"/>
    </row>
    <row r="847" spans="1:73" ht="15.75" customHeight="1" x14ac:dyDescent="0.25">
      <c r="A847" s="234"/>
      <c r="B847" s="235"/>
      <c r="C847" s="235"/>
      <c r="D847" s="235"/>
      <c r="E847" s="235"/>
      <c r="F847" s="235"/>
      <c r="G847" s="235"/>
      <c r="H847" s="235"/>
      <c r="I847" s="235"/>
      <c r="J847" s="235"/>
      <c r="K847" s="235"/>
      <c r="L847" s="236"/>
      <c r="M847" s="235"/>
      <c r="N847" s="235"/>
      <c r="O847" s="235"/>
      <c r="P847" s="235"/>
      <c r="Q847" s="235"/>
      <c r="R847" s="235"/>
      <c r="S847" s="235"/>
      <c r="T847" s="235"/>
      <c r="U847" s="235"/>
      <c r="V847" s="236"/>
      <c r="W847" s="235"/>
      <c r="X847" s="235"/>
      <c r="Y847" s="235"/>
      <c r="Z847" s="235"/>
      <c r="AA847" s="235"/>
      <c r="AB847" s="235"/>
      <c r="AC847" s="235"/>
      <c r="AD847" s="235"/>
      <c r="AE847" s="235"/>
      <c r="AF847" s="235"/>
      <c r="AG847" s="235"/>
      <c r="AH847" s="235"/>
      <c r="AI847" s="235"/>
      <c r="AJ847" s="235"/>
      <c r="AK847" s="235"/>
      <c r="AL847" s="235"/>
      <c r="AM847" s="235"/>
      <c r="AN847" s="235"/>
      <c r="AO847" s="205"/>
      <c r="AP847" s="198"/>
      <c r="AQ847" s="233"/>
      <c r="AR847" s="244"/>
      <c r="AS847" s="198"/>
      <c r="AT847" s="198"/>
      <c r="AU847" s="198"/>
      <c r="AV847" s="198"/>
      <c r="AW847" s="198"/>
      <c r="AX847" s="198"/>
      <c r="AY847" s="198"/>
      <c r="AZ847" s="198"/>
      <c r="BA847" s="198"/>
      <c r="BB847" s="198"/>
      <c r="BC847" s="198"/>
      <c r="BD847" s="198"/>
      <c r="BE847" s="198"/>
      <c r="BF847" s="198"/>
      <c r="BG847" s="198"/>
      <c r="BH847" s="198"/>
      <c r="BI847" s="198"/>
      <c r="BJ847" s="198"/>
      <c r="BK847" s="198"/>
      <c r="BL847" s="198"/>
      <c r="BM847" s="198"/>
      <c r="BN847" s="198"/>
      <c r="BO847" s="198"/>
      <c r="BP847" s="198"/>
      <c r="BQ847" s="198"/>
      <c r="BR847" s="198"/>
      <c r="BS847" s="198"/>
      <c r="BT847" s="198"/>
      <c r="BU847" s="198"/>
    </row>
    <row r="848" spans="1:73" ht="15.75" customHeight="1" x14ac:dyDescent="0.25">
      <c r="A848" s="234"/>
      <c r="B848" s="235"/>
      <c r="C848" s="235"/>
      <c r="D848" s="235"/>
      <c r="E848" s="235"/>
      <c r="F848" s="235"/>
      <c r="G848" s="235"/>
      <c r="H848" s="235"/>
      <c r="I848" s="235"/>
      <c r="J848" s="235"/>
      <c r="K848" s="235"/>
      <c r="L848" s="236"/>
      <c r="M848" s="235"/>
      <c r="N848" s="235"/>
      <c r="O848" s="235"/>
      <c r="P848" s="235"/>
      <c r="Q848" s="235"/>
      <c r="R848" s="235"/>
      <c r="S848" s="235"/>
      <c r="T848" s="235"/>
      <c r="U848" s="235"/>
      <c r="V848" s="236"/>
      <c r="W848" s="235"/>
      <c r="X848" s="235"/>
      <c r="Y848" s="235"/>
      <c r="Z848" s="235"/>
      <c r="AA848" s="235"/>
      <c r="AB848" s="235"/>
      <c r="AC848" s="235"/>
      <c r="AD848" s="235"/>
      <c r="AE848" s="235"/>
      <c r="AF848" s="235"/>
      <c r="AG848" s="235"/>
      <c r="AH848" s="235"/>
      <c r="AI848" s="235"/>
      <c r="AJ848" s="235"/>
      <c r="AK848" s="235"/>
      <c r="AL848" s="235"/>
      <c r="AM848" s="235"/>
      <c r="AN848" s="235"/>
      <c r="AO848" s="205"/>
      <c r="AP848" s="198"/>
      <c r="AQ848" s="233"/>
      <c r="AR848" s="244"/>
      <c r="AS848" s="198"/>
      <c r="AT848" s="198"/>
      <c r="AU848" s="198"/>
      <c r="AV848" s="198"/>
      <c r="AW848" s="198"/>
      <c r="AX848" s="198"/>
      <c r="AY848" s="198"/>
      <c r="AZ848" s="198"/>
      <c r="BA848" s="198"/>
      <c r="BB848" s="198"/>
      <c r="BC848" s="198"/>
      <c r="BD848" s="198"/>
      <c r="BE848" s="198"/>
      <c r="BF848" s="198"/>
      <c r="BG848" s="198"/>
      <c r="BH848" s="198"/>
      <c r="BI848" s="198"/>
      <c r="BJ848" s="198"/>
      <c r="BK848" s="198"/>
      <c r="BL848" s="198"/>
      <c r="BM848" s="198"/>
      <c r="BN848" s="198"/>
      <c r="BO848" s="198"/>
      <c r="BP848" s="198"/>
      <c r="BQ848" s="198"/>
      <c r="BR848" s="198"/>
      <c r="BS848" s="198"/>
      <c r="BT848" s="198"/>
      <c r="BU848" s="198"/>
    </row>
    <row r="849" spans="1:73" ht="15.75" customHeight="1" x14ac:dyDescent="0.25">
      <c r="A849" s="234"/>
      <c r="B849" s="235"/>
      <c r="C849" s="235"/>
      <c r="D849" s="235"/>
      <c r="E849" s="235"/>
      <c r="F849" s="235"/>
      <c r="G849" s="235"/>
      <c r="H849" s="235"/>
      <c r="I849" s="235"/>
      <c r="J849" s="235"/>
      <c r="K849" s="235"/>
      <c r="L849" s="236"/>
      <c r="M849" s="235"/>
      <c r="N849" s="235"/>
      <c r="O849" s="235"/>
      <c r="P849" s="235"/>
      <c r="Q849" s="235"/>
      <c r="R849" s="235"/>
      <c r="S849" s="235"/>
      <c r="T849" s="235"/>
      <c r="U849" s="235"/>
      <c r="V849" s="236"/>
      <c r="W849" s="235"/>
      <c r="X849" s="235"/>
      <c r="Y849" s="235"/>
      <c r="Z849" s="235"/>
      <c r="AA849" s="235"/>
      <c r="AB849" s="235"/>
      <c r="AC849" s="235"/>
      <c r="AD849" s="235"/>
      <c r="AE849" s="235"/>
      <c r="AF849" s="235"/>
      <c r="AG849" s="235"/>
      <c r="AH849" s="235"/>
      <c r="AI849" s="235"/>
      <c r="AJ849" s="235"/>
      <c r="AK849" s="235"/>
      <c r="AL849" s="235"/>
      <c r="AM849" s="235"/>
      <c r="AN849" s="235"/>
      <c r="AO849" s="205"/>
      <c r="AP849" s="198"/>
      <c r="AQ849" s="233"/>
      <c r="AR849" s="244"/>
      <c r="AS849" s="198"/>
      <c r="AT849" s="198"/>
      <c r="AU849" s="198"/>
      <c r="AV849" s="198"/>
      <c r="AW849" s="198"/>
      <c r="AX849" s="198"/>
      <c r="AY849" s="198"/>
      <c r="AZ849" s="198"/>
      <c r="BA849" s="198"/>
      <c r="BB849" s="198"/>
      <c r="BC849" s="198"/>
      <c r="BD849" s="198"/>
      <c r="BE849" s="198"/>
      <c r="BF849" s="198"/>
      <c r="BG849" s="198"/>
      <c r="BH849" s="198"/>
      <c r="BI849" s="198"/>
      <c r="BJ849" s="198"/>
      <c r="BK849" s="198"/>
      <c r="BL849" s="198"/>
      <c r="BM849" s="198"/>
      <c r="BN849" s="198"/>
      <c r="BO849" s="198"/>
      <c r="BP849" s="198"/>
      <c r="BQ849" s="198"/>
      <c r="BR849" s="198"/>
      <c r="BS849" s="198"/>
      <c r="BT849" s="198"/>
      <c r="BU849" s="198"/>
    </row>
    <row r="850" spans="1:73" ht="15.75" customHeight="1" x14ac:dyDescent="0.25">
      <c r="A850" s="234"/>
      <c r="B850" s="235"/>
      <c r="C850" s="235"/>
      <c r="D850" s="235"/>
      <c r="E850" s="235"/>
      <c r="F850" s="235"/>
      <c r="G850" s="235"/>
      <c r="H850" s="235"/>
      <c r="I850" s="235"/>
      <c r="J850" s="235"/>
      <c r="K850" s="235"/>
      <c r="L850" s="236"/>
      <c r="M850" s="235"/>
      <c r="N850" s="235"/>
      <c r="O850" s="235"/>
      <c r="P850" s="235"/>
      <c r="Q850" s="235"/>
      <c r="R850" s="235"/>
      <c r="S850" s="235"/>
      <c r="T850" s="235"/>
      <c r="U850" s="235"/>
      <c r="V850" s="236"/>
      <c r="W850" s="235"/>
      <c r="X850" s="235"/>
      <c r="Y850" s="235"/>
      <c r="Z850" s="235"/>
      <c r="AA850" s="235"/>
      <c r="AB850" s="235"/>
      <c r="AC850" s="235"/>
      <c r="AD850" s="235"/>
      <c r="AE850" s="235"/>
      <c r="AF850" s="235"/>
      <c r="AG850" s="235"/>
      <c r="AH850" s="235"/>
      <c r="AI850" s="235"/>
      <c r="AJ850" s="235"/>
      <c r="AK850" s="235"/>
      <c r="AL850" s="235"/>
      <c r="AM850" s="235"/>
      <c r="AN850" s="235"/>
      <c r="AO850" s="205"/>
      <c r="AP850" s="198"/>
      <c r="AQ850" s="233"/>
      <c r="AR850" s="244"/>
      <c r="AS850" s="198"/>
      <c r="AT850" s="198"/>
      <c r="AU850" s="198"/>
      <c r="AV850" s="198"/>
      <c r="AW850" s="198"/>
      <c r="AX850" s="198"/>
      <c r="AY850" s="198"/>
      <c r="AZ850" s="198"/>
      <c r="BA850" s="198"/>
      <c r="BB850" s="198"/>
      <c r="BC850" s="198"/>
      <c r="BD850" s="198"/>
      <c r="BE850" s="198"/>
      <c r="BF850" s="198"/>
      <c r="BG850" s="198"/>
      <c r="BH850" s="198"/>
      <c r="BI850" s="198"/>
      <c r="BJ850" s="198"/>
      <c r="BK850" s="198"/>
      <c r="BL850" s="198"/>
      <c r="BM850" s="198"/>
      <c r="BN850" s="198"/>
      <c r="BO850" s="198"/>
      <c r="BP850" s="198"/>
      <c r="BQ850" s="198"/>
      <c r="BR850" s="198"/>
      <c r="BS850" s="198"/>
      <c r="BT850" s="198"/>
      <c r="BU850" s="198"/>
    </row>
    <row r="851" spans="1:73" ht="15.75" customHeight="1" x14ac:dyDescent="0.25">
      <c r="A851" s="234"/>
      <c r="B851" s="235"/>
      <c r="C851" s="235"/>
      <c r="D851" s="235"/>
      <c r="E851" s="235"/>
      <c r="F851" s="235"/>
      <c r="G851" s="235"/>
      <c r="H851" s="235"/>
      <c r="I851" s="235"/>
      <c r="J851" s="235"/>
      <c r="K851" s="235"/>
      <c r="L851" s="236"/>
      <c r="M851" s="235"/>
      <c r="N851" s="235"/>
      <c r="O851" s="235"/>
      <c r="P851" s="235"/>
      <c r="Q851" s="235"/>
      <c r="R851" s="235"/>
      <c r="S851" s="235"/>
      <c r="T851" s="235"/>
      <c r="U851" s="235"/>
      <c r="V851" s="236"/>
      <c r="W851" s="235"/>
      <c r="X851" s="235"/>
      <c r="Y851" s="235"/>
      <c r="Z851" s="235"/>
      <c r="AA851" s="235"/>
      <c r="AB851" s="235"/>
      <c r="AC851" s="235"/>
      <c r="AD851" s="235"/>
      <c r="AE851" s="235"/>
      <c r="AF851" s="235"/>
      <c r="AG851" s="235"/>
      <c r="AH851" s="235"/>
      <c r="AI851" s="235"/>
      <c r="AJ851" s="235"/>
      <c r="AK851" s="235"/>
      <c r="AL851" s="235"/>
      <c r="AM851" s="235"/>
      <c r="AN851" s="235"/>
      <c r="AO851" s="205"/>
      <c r="AP851" s="198"/>
      <c r="AQ851" s="233"/>
      <c r="AR851" s="244"/>
      <c r="AS851" s="198"/>
      <c r="AT851" s="198"/>
      <c r="AU851" s="198"/>
      <c r="AV851" s="198"/>
      <c r="AW851" s="198"/>
      <c r="AX851" s="198"/>
      <c r="AY851" s="198"/>
      <c r="AZ851" s="198"/>
      <c r="BA851" s="198"/>
      <c r="BB851" s="198"/>
      <c r="BC851" s="198"/>
      <c r="BD851" s="198"/>
      <c r="BE851" s="198"/>
      <c r="BF851" s="198"/>
      <c r="BG851" s="198"/>
      <c r="BH851" s="198"/>
      <c r="BI851" s="198"/>
      <c r="BJ851" s="198"/>
      <c r="BK851" s="198"/>
      <c r="BL851" s="198"/>
      <c r="BM851" s="198"/>
      <c r="BN851" s="198"/>
      <c r="BO851" s="198"/>
      <c r="BP851" s="198"/>
      <c r="BQ851" s="198"/>
      <c r="BR851" s="198"/>
      <c r="BS851" s="198"/>
      <c r="BT851" s="198"/>
      <c r="BU851" s="198"/>
    </row>
    <row r="852" spans="1:73" ht="15.75" customHeight="1" x14ac:dyDescent="0.25">
      <c r="A852" s="234"/>
      <c r="B852" s="235"/>
      <c r="C852" s="235"/>
      <c r="D852" s="235"/>
      <c r="E852" s="235"/>
      <c r="F852" s="235"/>
      <c r="G852" s="235"/>
      <c r="H852" s="235"/>
      <c r="I852" s="235"/>
      <c r="J852" s="235"/>
      <c r="K852" s="235"/>
      <c r="L852" s="236"/>
      <c r="M852" s="235"/>
      <c r="N852" s="235"/>
      <c r="O852" s="235"/>
      <c r="P852" s="235"/>
      <c r="Q852" s="235"/>
      <c r="R852" s="235"/>
      <c r="S852" s="235"/>
      <c r="T852" s="235"/>
      <c r="U852" s="235"/>
      <c r="V852" s="236"/>
      <c r="W852" s="235"/>
      <c r="X852" s="235"/>
      <c r="Y852" s="235"/>
      <c r="Z852" s="235"/>
      <c r="AA852" s="235"/>
      <c r="AB852" s="235"/>
      <c r="AC852" s="235"/>
      <c r="AD852" s="235"/>
      <c r="AE852" s="235"/>
      <c r="AF852" s="235"/>
      <c r="AG852" s="235"/>
      <c r="AH852" s="235"/>
      <c r="AI852" s="235"/>
      <c r="AJ852" s="235"/>
      <c r="AK852" s="235"/>
      <c r="AL852" s="235"/>
      <c r="AM852" s="235"/>
      <c r="AN852" s="235"/>
      <c r="AO852" s="205"/>
      <c r="AP852" s="198"/>
      <c r="AQ852" s="233"/>
      <c r="AR852" s="244"/>
      <c r="AS852" s="198"/>
      <c r="AT852" s="198"/>
      <c r="AU852" s="198"/>
      <c r="AV852" s="198"/>
      <c r="AW852" s="198"/>
      <c r="AX852" s="198"/>
      <c r="AY852" s="198"/>
      <c r="AZ852" s="198"/>
      <c r="BA852" s="198"/>
      <c r="BB852" s="198"/>
      <c r="BC852" s="198"/>
      <c r="BD852" s="198"/>
      <c r="BE852" s="198"/>
      <c r="BF852" s="198"/>
      <c r="BG852" s="198"/>
      <c r="BH852" s="198"/>
      <c r="BI852" s="198"/>
      <c r="BJ852" s="198"/>
      <c r="BK852" s="198"/>
      <c r="BL852" s="198"/>
      <c r="BM852" s="198"/>
      <c r="BN852" s="198"/>
      <c r="BO852" s="198"/>
      <c r="BP852" s="198"/>
      <c r="BQ852" s="198"/>
      <c r="BR852" s="198"/>
      <c r="BS852" s="198"/>
      <c r="BT852" s="198"/>
      <c r="BU852" s="198"/>
    </row>
    <row r="853" spans="1:73" ht="15.75" customHeight="1" x14ac:dyDescent="0.25">
      <c r="A853" s="234"/>
      <c r="B853" s="235"/>
      <c r="C853" s="235"/>
      <c r="D853" s="235"/>
      <c r="E853" s="235"/>
      <c r="F853" s="235"/>
      <c r="G853" s="235"/>
      <c r="H853" s="235"/>
      <c r="I853" s="235"/>
      <c r="J853" s="235"/>
      <c r="K853" s="235"/>
      <c r="L853" s="236"/>
      <c r="M853" s="235"/>
      <c r="N853" s="235"/>
      <c r="O853" s="235"/>
      <c r="P853" s="235"/>
      <c r="Q853" s="235"/>
      <c r="R853" s="235"/>
      <c r="S853" s="235"/>
      <c r="T853" s="235"/>
      <c r="U853" s="235"/>
      <c r="V853" s="236"/>
      <c r="W853" s="235"/>
      <c r="X853" s="235"/>
      <c r="Y853" s="235"/>
      <c r="Z853" s="235"/>
      <c r="AA853" s="235"/>
      <c r="AB853" s="235"/>
      <c r="AC853" s="235"/>
      <c r="AD853" s="235"/>
      <c r="AE853" s="235"/>
      <c r="AF853" s="235"/>
      <c r="AG853" s="235"/>
      <c r="AH853" s="235"/>
      <c r="AI853" s="235"/>
      <c r="AJ853" s="235"/>
      <c r="AK853" s="235"/>
      <c r="AL853" s="235"/>
      <c r="AM853" s="235"/>
      <c r="AN853" s="235"/>
      <c r="AO853" s="205"/>
      <c r="AP853" s="198"/>
      <c r="AQ853" s="233"/>
      <c r="AR853" s="244"/>
      <c r="AS853" s="198"/>
      <c r="AT853" s="198"/>
      <c r="AU853" s="198"/>
      <c r="AV853" s="198"/>
      <c r="AW853" s="198"/>
      <c r="AX853" s="198"/>
      <c r="AY853" s="198"/>
      <c r="AZ853" s="198"/>
      <c r="BA853" s="198"/>
      <c r="BB853" s="198"/>
      <c r="BC853" s="198"/>
      <c r="BD853" s="198"/>
      <c r="BE853" s="198"/>
      <c r="BF853" s="198"/>
      <c r="BG853" s="198"/>
      <c r="BH853" s="198"/>
      <c r="BI853" s="198"/>
      <c r="BJ853" s="198"/>
      <c r="BK853" s="198"/>
      <c r="BL853" s="198"/>
      <c r="BM853" s="198"/>
      <c r="BN853" s="198"/>
      <c r="BO853" s="198"/>
      <c r="BP853" s="198"/>
      <c r="BQ853" s="198"/>
      <c r="BR853" s="198"/>
      <c r="BS853" s="198"/>
      <c r="BT853" s="198"/>
      <c r="BU853" s="198"/>
    </row>
    <row r="854" spans="1:73" ht="15.75" customHeight="1" x14ac:dyDescent="0.25">
      <c r="A854" s="234"/>
      <c r="B854" s="235"/>
      <c r="C854" s="235"/>
      <c r="D854" s="235"/>
      <c r="E854" s="235"/>
      <c r="F854" s="235"/>
      <c r="G854" s="235"/>
      <c r="H854" s="235"/>
      <c r="I854" s="235"/>
      <c r="J854" s="235"/>
      <c r="K854" s="235"/>
      <c r="L854" s="236"/>
      <c r="M854" s="235"/>
      <c r="N854" s="235"/>
      <c r="O854" s="235"/>
      <c r="P854" s="235"/>
      <c r="Q854" s="235"/>
      <c r="R854" s="235"/>
      <c r="S854" s="235"/>
      <c r="T854" s="235"/>
      <c r="U854" s="235"/>
      <c r="V854" s="236"/>
      <c r="W854" s="235"/>
      <c r="X854" s="235"/>
      <c r="Y854" s="235"/>
      <c r="Z854" s="235"/>
      <c r="AA854" s="235"/>
      <c r="AB854" s="235"/>
      <c r="AC854" s="235"/>
      <c r="AD854" s="235"/>
      <c r="AE854" s="235"/>
      <c r="AF854" s="235"/>
      <c r="AG854" s="235"/>
      <c r="AH854" s="235"/>
      <c r="AI854" s="235"/>
      <c r="AJ854" s="235"/>
      <c r="AK854" s="235"/>
      <c r="AL854" s="235"/>
      <c r="AM854" s="235"/>
      <c r="AN854" s="235"/>
      <c r="AO854" s="205"/>
      <c r="AP854" s="198"/>
      <c r="AQ854" s="233"/>
      <c r="AR854" s="244"/>
      <c r="AS854" s="198"/>
      <c r="AT854" s="198"/>
      <c r="AU854" s="198"/>
      <c r="AV854" s="198"/>
      <c r="AW854" s="198"/>
      <c r="AX854" s="198"/>
      <c r="AY854" s="198"/>
      <c r="AZ854" s="198"/>
      <c r="BA854" s="198"/>
      <c r="BB854" s="198"/>
      <c r="BC854" s="198"/>
      <c r="BD854" s="198"/>
      <c r="BE854" s="198"/>
      <c r="BF854" s="198"/>
      <c r="BG854" s="198"/>
      <c r="BH854" s="198"/>
      <c r="BI854" s="198"/>
      <c r="BJ854" s="198"/>
      <c r="BK854" s="198"/>
      <c r="BL854" s="198"/>
      <c r="BM854" s="198"/>
      <c r="BN854" s="198"/>
      <c r="BO854" s="198"/>
      <c r="BP854" s="198"/>
      <c r="BQ854" s="198"/>
      <c r="BR854" s="198"/>
      <c r="BS854" s="198"/>
      <c r="BT854" s="198"/>
      <c r="BU854" s="198"/>
    </row>
    <row r="855" spans="1:73" ht="15.75" customHeight="1" x14ac:dyDescent="0.25">
      <c r="A855" s="234"/>
      <c r="B855" s="235"/>
      <c r="C855" s="235"/>
      <c r="D855" s="235"/>
      <c r="E855" s="235"/>
      <c r="F855" s="235"/>
      <c r="G855" s="235"/>
      <c r="H855" s="235"/>
      <c r="I855" s="235"/>
      <c r="J855" s="235"/>
      <c r="K855" s="235"/>
      <c r="L855" s="236"/>
      <c r="M855" s="235"/>
      <c r="N855" s="235"/>
      <c r="O855" s="235"/>
      <c r="P855" s="235"/>
      <c r="Q855" s="235"/>
      <c r="R855" s="235"/>
      <c r="S855" s="235"/>
      <c r="T855" s="235"/>
      <c r="U855" s="235"/>
      <c r="V855" s="236"/>
      <c r="W855" s="235"/>
      <c r="X855" s="235"/>
      <c r="Y855" s="235"/>
      <c r="Z855" s="235"/>
      <c r="AA855" s="235"/>
      <c r="AB855" s="235"/>
      <c r="AC855" s="235"/>
      <c r="AD855" s="235"/>
      <c r="AE855" s="235"/>
      <c r="AF855" s="235"/>
      <c r="AG855" s="235"/>
      <c r="AH855" s="235"/>
      <c r="AI855" s="235"/>
      <c r="AJ855" s="235"/>
      <c r="AK855" s="235"/>
      <c r="AL855" s="235"/>
      <c r="AM855" s="235"/>
      <c r="AN855" s="235"/>
      <c r="AO855" s="205"/>
      <c r="AP855" s="198"/>
      <c r="AQ855" s="233"/>
      <c r="AR855" s="244"/>
      <c r="AS855" s="198"/>
      <c r="AT855" s="198"/>
      <c r="AU855" s="198"/>
      <c r="AV855" s="198"/>
      <c r="AW855" s="198"/>
      <c r="AX855" s="198"/>
      <c r="AY855" s="198"/>
      <c r="AZ855" s="198"/>
      <c r="BA855" s="198"/>
      <c r="BB855" s="198"/>
      <c r="BC855" s="198"/>
      <c r="BD855" s="198"/>
      <c r="BE855" s="198"/>
      <c r="BF855" s="198"/>
      <c r="BG855" s="198"/>
      <c r="BH855" s="198"/>
      <c r="BI855" s="198"/>
      <c r="BJ855" s="198"/>
      <c r="BK855" s="198"/>
      <c r="BL855" s="198"/>
      <c r="BM855" s="198"/>
      <c r="BN855" s="198"/>
      <c r="BO855" s="198"/>
      <c r="BP855" s="198"/>
      <c r="BQ855" s="198"/>
      <c r="BR855" s="198"/>
      <c r="BS855" s="198"/>
      <c r="BT855" s="198"/>
      <c r="BU855" s="198"/>
    </row>
    <row r="856" spans="1:73" ht="15.75" customHeight="1" x14ac:dyDescent="0.25">
      <c r="A856" s="234"/>
      <c r="B856" s="235"/>
      <c r="C856" s="235"/>
      <c r="D856" s="235"/>
      <c r="E856" s="235"/>
      <c r="F856" s="235"/>
      <c r="G856" s="235"/>
      <c r="H856" s="235"/>
      <c r="I856" s="235"/>
      <c r="J856" s="235"/>
      <c r="K856" s="235"/>
      <c r="L856" s="236"/>
      <c r="M856" s="235"/>
      <c r="N856" s="235"/>
      <c r="O856" s="235"/>
      <c r="P856" s="235"/>
      <c r="Q856" s="235"/>
      <c r="R856" s="235"/>
      <c r="S856" s="235"/>
      <c r="T856" s="235"/>
      <c r="U856" s="235"/>
      <c r="V856" s="236"/>
      <c r="W856" s="235"/>
      <c r="X856" s="235"/>
      <c r="Y856" s="235"/>
      <c r="Z856" s="235"/>
      <c r="AA856" s="235"/>
      <c r="AB856" s="235"/>
      <c r="AC856" s="235"/>
      <c r="AD856" s="235"/>
      <c r="AE856" s="235"/>
      <c r="AF856" s="235"/>
      <c r="AG856" s="235"/>
      <c r="AH856" s="235"/>
      <c r="AI856" s="235"/>
      <c r="AJ856" s="235"/>
      <c r="AK856" s="235"/>
      <c r="AL856" s="235"/>
      <c r="AM856" s="235"/>
      <c r="AN856" s="235"/>
      <c r="AO856" s="205"/>
      <c r="AP856" s="198"/>
      <c r="AQ856" s="233"/>
      <c r="AR856" s="244"/>
      <c r="AS856" s="198"/>
      <c r="AT856" s="198"/>
      <c r="AU856" s="198"/>
      <c r="AV856" s="198"/>
      <c r="AW856" s="198"/>
      <c r="AX856" s="198"/>
      <c r="AY856" s="198"/>
      <c r="AZ856" s="198"/>
      <c r="BA856" s="198"/>
      <c r="BB856" s="198"/>
      <c r="BC856" s="198"/>
      <c r="BD856" s="198"/>
      <c r="BE856" s="198"/>
      <c r="BF856" s="198"/>
      <c r="BG856" s="198"/>
      <c r="BH856" s="198"/>
      <c r="BI856" s="198"/>
      <c r="BJ856" s="198"/>
      <c r="BK856" s="198"/>
      <c r="BL856" s="198"/>
      <c r="BM856" s="198"/>
      <c r="BN856" s="198"/>
      <c r="BO856" s="198"/>
      <c r="BP856" s="198"/>
      <c r="BQ856" s="198"/>
      <c r="BR856" s="198"/>
      <c r="BS856" s="198"/>
      <c r="BT856" s="198"/>
      <c r="BU856" s="198"/>
    </row>
    <row r="857" spans="1:73" ht="15.75" customHeight="1" x14ac:dyDescent="0.25">
      <c r="A857" s="234"/>
      <c r="B857" s="235"/>
      <c r="C857" s="235"/>
      <c r="D857" s="235"/>
      <c r="E857" s="235"/>
      <c r="F857" s="235"/>
      <c r="G857" s="235"/>
      <c r="H857" s="235"/>
      <c r="I857" s="235"/>
      <c r="J857" s="235"/>
      <c r="K857" s="235"/>
      <c r="L857" s="236"/>
      <c r="M857" s="235"/>
      <c r="N857" s="235"/>
      <c r="O857" s="235"/>
      <c r="P857" s="235"/>
      <c r="Q857" s="235"/>
      <c r="R857" s="235"/>
      <c r="S857" s="235"/>
      <c r="T857" s="235"/>
      <c r="U857" s="235"/>
      <c r="V857" s="236"/>
      <c r="W857" s="235"/>
      <c r="X857" s="235"/>
      <c r="Y857" s="235"/>
      <c r="Z857" s="235"/>
      <c r="AA857" s="235"/>
      <c r="AB857" s="235"/>
      <c r="AC857" s="235"/>
      <c r="AD857" s="235"/>
      <c r="AE857" s="235"/>
      <c r="AF857" s="235"/>
      <c r="AG857" s="235"/>
      <c r="AH857" s="235"/>
      <c r="AI857" s="235"/>
      <c r="AJ857" s="235"/>
      <c r="AK857" s="235"/>
      <c r="AL857" s="235"/>
      <c r="AM857" s="235"/>
      <c r="AN857" s="235"/>
      <c r="AO857" s="205"/>
      <c r="AP857" s="198"/>
      <c r="AQ857" s="233"/>
      <c r="AR857" s="244"/>
      <c r="AS857" s="198"/>
      <c r="AT857" s="198"/>
      <c r="AU857" s="198"/>
      <c r="AV857" s="198"/>
      <c r="AW857" s="198"/>
      <c r="AX857" s="198"/>
      <c r="AY857" s="198"/>
      <c r="AZ857" s="198"/>
      <c r="BA857" s="198"/>
      <c r="BB857" s="198"/>
      <c r="BC857" s="198"/>
      <c r="BD857" s="198"/>
      <c r="BE857" s="198"/>
      <c r="BF857" s="198"/>
      <c r="BG857" s="198"/>
      <c r="BH857" s="198"/>
      <c r="BI857" s="198"/>
      <c r="BJ857" s="198"/>
      <c r="BK857" s="198"/>
      <c r="BL857" s="198"/>
      <c r="BM857" s="198"/>
      <c r="BN857" s="198"/>
      <c r="BO857" s="198"/>
      <c r="BP857" s="198"/>
      <c r="BQ857" s="198"/>
      <c r="BR857" s="198"/>
      <c r="BS857" s="198"/>
      <c r="BT857" s="198"/>
      <c r="BU857" s="198"/>
    </row>
    <row r="858" spans="1:73" ht="15.75" customHeight="1" x14ac:dyDescent="0.25">
      <c r="A858" s="234"/>
      <c r="B858" s="235"/>
      <c r="C858" s="235"/>
      <c r="D858" s="235"/>
      <c r="E858" s="235"/>
      <c r="F858" s="235"/>
      <c r="G858" s="235"/>
      <c r="H858" s="235"/>
      <c r="I858" s="235"/>
      <c r="J858" s="235"/>
      <c r="K858" s="235"/>
      <c r="L858" s="236"/>
      <c r="M858" s="235"/>
      <c r="N858" s="235"/>
      <c r="O858" s="235"/>
      <c r="P858" s="235"/>
      <c r="Q858" s="235"/>
      <c r="R858" s="235"/>
      <c r="S858" s="235"/>
      <c r="T858" s="235"/>
      <c r="U858" s="235"/>
      <c r="V858" s="236"/>
      <c r="W858" s="235"/>
      <c r="X858" s="235"/>
      <c r="Y858" s="235"/>
      <c r="Z858" s="235"/>
      <c r="AA858" s="235"/>
      <c r="AB858" s="235"/>
      <c r="AC858" s="235"/>
      <c r="AD858" s="235"/>
      <c r="AE858" s="235"/>
      <c r="AF858" s="235"/>
      <c r="AG858" s="235"/>
      <c r="AH858" s="235"/>
      <c r="AI858" s="235"/>
      <c r="AJ858" s="235"/>
      <c r="AK858" s="235"/>
      <c r="AL858" s="235"/>
      <c r="AM858" s="235"/>
      <c r="AN858" s="235"/>
      <c r="AO858" s="205"/>
      <c r="AP858" s="198"/>
      <c r="AQ858" s="233"/>
      <c r="AR858" s="244"/>
      <c r="AS858" s="198"/>
      <c r="AT858" s="198"/>
      <c r="AU858" s="198"/>
      <c r="AV858" s="198"/>
      <c r="AW858" s="198"/>
      <c r="AX858" s="198"/>
      <c r="AY858" s="198"/>
      <c r="AZ858" s="198"/>
      <c r="BA858" s="198"/>
      <c r="BB858" s="198"/>
      <c r="BC858" s="198"/>
      <c r="BD858" s="198"/>
      <c r="BE858" s="198"/>
      <c r="BF858" s="198"/>
      <c r="BG858" s="198"/>
      <c r="BH858" s="198"/>
      <c r="BI858" s="198"/>
      <c r="BJ858" s="198"/>
      <c r="BK858" s="198"/>
      <c r="BL858" s="198"/>
      <c r="BM858" s="198"/>
      <c r="BN858" s="198"/>
      <c r="BO858" s="198"/>
      <c r="BP858" s="198"/>
      <c r="BQ858" s="198"/>
      <c r="BR858" s="198"/>
      <c r="BS858" s="198"/>
      <c r="BT858" s="198"/>
      <c r="BU858" s="198"/>
    </row>
    <row r="859" spans="1:73" ht="15.75" customHeight="1" x14ac:dyDescent="0.25">
      <c r="A859" s="234"/>
      <c r="B859" s="235"/>
      <c r="C859" s="235"/>
      <c r="D859" s="235"/>
      <c r="E859" s="235"/>
      <c r="F859" s="235"/>
      <c r="G859" s="235"/>
      <c r="H859" s="235"/>
      <c r="I859" s="235"/>
      <c r="J859" s="235"/>
      <c r="K859" s="235"/>
      <c r="L859" s="236"/>
      <c r="M859" s="235"/>
      <c r="N859" s="235"/>
      <c r="O859" s="235"/>
      <c r="P859" s="235"/>
      <c r="Q859" s="235"/>
      <c r="R859" s="235"/>
      <c r="S859" s="235"/>
      <c r="T859" s="235"/>
      <c r="U859" s="235"/>
      <c r="V859" s="236"/>
      <c r="W859" s="235"/>
      <c r="X859" s="235"/>
      <c r="Y859" s="235"/>
      <c r="Z859" s="235"/>
      <c r="AA859" s="235"/>
      <c r="AB859" s="235"/>
      <c r="AC859" s="235"/>
      <c r="AD859" s="235"/>
      <c r="AE859" s="235"/>
      <c r="AF859" s="235"/>
      <c r="AG859" s="235"/>
      <c r="AH859" s="235"/>
      <c r="AI859" s="235"/>
      <c r="AJ859" s="235"/>
      <c r="AK859" s="235"/>
      <c r="AL859" s="235"/>
      <c r="AM859" s="235"/>
      <c r="AN859" s="235"/>
      <c r="AO859" s="205"/>
      <c r="AP859" s="198"/>
      <c r="AQ859" s="233"/>
      <c r="AR859" s="244"/>
      <c r="AS859" s="198"/>
      <c r="AT859" s="198"/>
      <c r="AU859" s="198"/>
      <c r="AV859" s="198"/>
      <c r="AW859" s="198"/>
      <c r="AX859" s="198"/>
      <c r="AY859" s="198"/>
      <c r="AZ859" s="198"/>
      <c r="BA859" s="198"/>
      <c r="BB859" s="198"/>
      <c r="BC859" s="198"/>
      <c r="BD859" s="198"/>
      <c r="BE859" s="198"/>
      <c r="BF859" s="198"/>
      <c r="BG859" s="198"/>
      <c r="BH859" s="198"/>
      <c r="BI859" s="198"/>
      <c r="BJ859" s="198"/>
      <c r="BK859" s="198"/>
      <c r="BL859" s="198"/>
      <c r="BM859" s="198"/>
      <c r="BN859" s="198"/>
      <c r="BO859" s="198"/>
      <c r="BP859" s="198"/>
      <c r="BQ859" s="198"/>
      <c r="BR859" s="198"/>
      <c r="BS859" s="198"/>
      <c r="BT859" s="198"/>
      <c r="BU859" s="198"/>
    </row>
    <row r="860" spans="1:73" ht="15.75" customHeight="1" x14ac:dyDescent="0.25">
      <c r="A860" s="234"/>
      <c r="B860" s="235"/>
      <c r="C860" s="235"/>
      <c r="D860" s="235"/>
      <c r="E860" s="235"/>
      <c r="F860" s="235"/>
      <c r="G860" s="235"/>
      <c r="H860" s="235"/>
      <c r="I860" s="235"/>
      <c r="J860" s="235"/>
      <c r="K860" s="235"/>
      <c r="L860" s="236"/>
      <c r="M860" s="235"/>
      <c r="N860" s="235"/>
      <c r="O860" s="235"/>
      <c r="P860" s="235"/>
      <c r="Q860" s="235"/>
      <c r="R860" s="235"/>
      <c r="S860" s="235"/>
      <c r="T860" s="235"/>
      <c r="U860" s="235"/>
      <c r="V860" s="236"/>
      <c r="W860" s="235"/>
      <c r="X860" s="235"/>
      <c r="Y860" s="235"/>
      <c r="Z860" s="235"/>
      <c r="AA860" s="235"/>
      <c r="AB860" s="235"/>
      <c r="AC860" s="235"/>
      <c r="AD860" s="235"/>
      <c r="AE860" s="235"/>
      <c r="AF860" s="235"/>
      <c r="AG860" s="235"/>
      <c r="AH860" s="235"/>
      <c r="AI860" s="235"/>
      <c r="AJ860" s="235"/>
      <c r="AK860" s="235"/>
      <c r="AL860" s="235"/>
      <c r="AM860" s="235"/>
      <c r="AN860" s="235"/>
      <c r="AO860" s="205"/>
      <c r="AP860" s="198"/>
      <c r="AQ860" s="233"/>
      <c r="AR860" s="244"/>
      <c r="AS860" s="198"/>
      <c r="AT860" s="198"/>
      <c r="AU860" s="198"/>
      <c r="AV860" s="198"/>
      <c r="AW860" s="198"/>
      <c r="AX860" s="198"/>
      <c r="AY860" s="198"/>
      <c r="AZ860" s="198"/>
      <c r="BA860" s="198"/>
      <c r="BB860" s="198"/>
      <c r="BC860" s="198"/>
      <c r="BD860" s="198"/>
      <c r="BE860" s="198"/>
      <c r="BF860" s="198"/>
      <c r="BG860" s="198"/>
      <c r="BH860" s="198"/>
      <c r="BI860" s="198"/>
      <c r="BJ860" s="198"/>
      <c r="BK860" s="198"/>
      <c r="BL860" s="198"/>
      <c r="BM860" s="198"/>
      <c r="BN860" s="198"/>
      <c r="BO860" s="198"/>
      <c r="BP860" s="198"/>
      <c r="BQ860" s="198"/>
      <c r="BR860" s="198"/>
      <c r="BS860" s="198"/>
      <c r="BT860" s="198"/>
      <c r="BU860" s="198"/>
    </row>
    <row r="861" spans="1:73" ht="15.75" customHeight="1" x14ac:dyDescent="0.25">
      <c r="A861" s="234"/>
      <c r="B861" s="235"/>
      <c r="C861" s="235"/>
      <c r="D861" s="235"/>
      <c r="E861" s="235"/>
      <c r="F861" s="235"/>
      <c r="G861" s="235"/>
      <c r="H861" s="235"/>
      <c r="I861" s="235"/>
      <c r="J861" s="235"/>
      <c r="K861" s="235"/>
      <c r="L861" s="236"/>
      <c r="M861" s="235"/>
      <c r="N861" s="235"/>
      <c r="O861" s="235"/>
      <c r="P861" s="235"/>
      <c r="Q861" s="235"/>
      <c r="R861" s="235"/>
      <c r="S861" s="235"/>
      <c r="T861" s="235"/>
      <c r="U861" s="235"/>
      <c r="V861" s="236"/>
      <c r="W861" s="235"/>
      <c r="X861" s="235"/>
      <c r="Y861" s="235"/>
      <c r="Z861" s="235"/>
      <c r="AA861" s="235"/>
      <c r="AB861" s="235"/>
      <c r="AC861" s="235"/>
      <c r="AD861" s="235"/>
      <c r="AE861" s="235"/>
      <c r="AF861" s="235"/>
      <c r="AG861" s="235"/>
      <c r="AH861" s="235"/>
      <c r="AI861" s="235"/>
      <c r="AJ861" s="235"/>
      <c r="AK861" s="235"/>
      <c r="AL861" s="235"/>
      <c r="AM861" s="235"/>
      <c r="AN861" s="235"/>
      <c r="AO861" s="205"/>
      <c r="AP861" s="198"/>
      <c r="AQ861" s="233"/>
      <c r="AR861" s="244"/>
      <c r="AS861" s="198"/>
      <c r="AT861" s="198"/>
      <c r="AU861" s="198"/>
      <c r="AV861" s="198"/>
      <c r="AW861" s="198"/>
      <c r="AX861" s="198"/>
      <c r="AY861" s="198"/>
      <c r="AZ861" s="198"/>
      <c r="BA861" s="198"/>
      <c r="BB861" s="198"/>
      <c r="BC861" s="198"/>
      <c r="BD861" s="198"/>
      <c r="BE861" s="198"/>
      <c r="BF861" s="198"/>
      <c r="BG861" s="198"/>
      <c r="BH861" s="198"/>
      <c r="BI861" s="198"/>
      <c r="BJ861" s="198"/>
      <c r="BK861" s="198"/>
      <c r="BL861" s="198"/>
      <c r="BM861" s="198"/>
      <c r="BN861" s="198"/>
      <c r="BO861" s="198"/>
      <c r="BP861" s="198"/>
      <c r="BQ861" s="198"/>
      <c r="BR861" s="198"/>
      <c r="BS861" s="198"/>
      <c r="BT861" s="198"/>
      <c r="BU861" s="198"/>
    </row>
    <row r="862" spans="1:73" ht="15.75" customHeight="1" x14ac:dyDescent="0.25">
      <c r="A862" s="234"/>
      <c r="B862" s="235"/>
      <c r="C862" s="235"/>
      <c r="D862" s="235"/>
      <c r="E862" s="235"/>
      <c r="F862" s="235"/>
      <c r="G862" s="235"/>
      <c r="H862" s="235"/>
      <c r="I862" s="235"/>
      <c r="J862" s="235"/>
      <c r="K862" s="235"/>
      <c r="L862" s="236"/>
      <c r="M862" s="235"/>
      <c r="N862" s="235"/>
      <c r="O862" s="235"/>
      <c r="P862" s="235"/>
      <c r="Q862" s="235"/>
      <c r="R862" s="235"/>
      <c r="S862" s="235"/>
      <c r="T862" s="235"/>
      <c r="U862" s="235"/>
      <c r="V862" s="236"/>
      <c r="W862" s="235"/>
      <c r="X862" s="235"/>
      <c r="Y862" s="235"/>
      <c r="Z862" s="235"/>
      <c r="AA862" s="235"/>
      <c r="AB862" s="235"/>
      <c r="AC862" s="235"/>
      <c r="AD862" s="235"/>
      <c r="AE862" s="235"/>
      <c r="AF862" s="235"/>
      <c r="AG862" s="235"/>
      <c r="AH862" s="235"/>
      <c r="AI862" s="235"/>
      <c r="AJ862" s="235"/>
      <c r="AK862" s="235"/>
      <c r="AL862" s="235"/>
      <c r="AM862" s="235"/>
      <c r="AN862" s="235"/>
      <c r="AO862" s="205"/>
      <c r="AP862" s="198"/>
      <c r="AQ862" s="233"/>
      <c r="AR862" s="244"/>
      <c r="AS862" s="198"/>
      <c r="AT862" s="198"/>
      <c r="AU862" s="198"/>
      <c r="AV862" s="198"/>
      <c r="AW862" s="198"/>
      <c r="AX862" s="198"/>
      <c r="AY862" s="198"/>
      <c r="AZ862" s="198"/>
      <c r="BA862" s="198"/>
      <c r="BB862" s="198"/>
      <c r="BC862" s="198"/>
      <c r="BD862" s="198"/>
      <c r="BE862" s="198"/>
      <c r="BF862" s="198"/>
      <c r="BG862" s="198"/>
      <c r="BH862" s="198"/>
      <c r="BI862" s="198"/>
      <c r="BJ862" s="198"/>
      <c r="BK862" s="198"/>
      <c r="BL862" s="198"/>
      <c r="BM862" s="198"/>
      <c r="BN862" s="198"/>
      <c r="BO862" s="198"/>
      <c r="BP862" s="198"/>
      <c r="BQ862" s="198"/>
      <c r="BR862" s="198"/>
      <c r="BS862" s="198"/>
      <c r="BT862" s="198"/>
      <c r="BU862" s="198"/>
    </row>
    <row r="863" spans="1:73" ht="15.75" customHeight="1" x14ac:dyDescent="0.25">
      <c r="A863" s="234"/>
      <c r="B863" s="235"/>
      <c r="C863" s="235"/>
      <c r="D863" s="235"/>
      <c r="E863" s="235"/>
      <c r="F863" s="235"/>
      <c r="G863" s="235"/>
      <c r="H863" s="235"/>
      <c r="I863" s="235"/>
      <c r="J863" s="235"/>
      <c r="K863" s="235"/>
      <c r="L863" s="236"/>
      <c r="M863" s="235"/>
      <c r="N863" s="235"/>
      <c r="O863" s="235"/>
      <c r="P863" s="235"/>
      <c r="Q863" s="235"/>
      <c r="R863" s="235"/>
      <c r="S863" s="235"/>
      <c r="T863" s="235"/>
      <c r="U863" s="235"/>
      <c r="V863" s="236"/>
      <c r="W863" s="235"/>
      <c r="X863" s="235"/>
      <c r="Y863" s="235"/>
      <c r="Z863" s="235"/>
      <c r="AA863" s="235"/>
      <c r="AB863" s="235"/>
      <c r="AC863" s="235"/>
      <c r="AD863" s="235"/>
      <c r="AE863" s="235"/>
      <c r="AF863" s="235"/>
      <c r="AG863" s="235"/>
      <c r="AH863" s="235"/>
      <c r="AI863" s="235"/>
      <c r="AJ863" s="235"/>
      <c r="AK863" s="235"/>
      <c r="AL863" s="235"/>
      <c r="AM863" s="235"/>
      <c r="AN863" s="235"/>
      <c r="AO863" s="205"/>
      <c r="AP863" s="198"/>
      <c r="AQ863" s="233"/>
      <c r="AR863" s="244"/>
      <c r="AS863" s="198"/>
      <c r="AT863" s="198"/>
      <c r="AU863" s="198"/>
      <c r="AV863" s="198"/>
      <c r="AW863" s="198"/>
      <c r="AX863" s="198"/>
      <c r="AY863" s="198"/>
      <c r="AZ863" s="198"/>
      <c r="BA863" s="198"/>
      <c r="BB863" s="198"/>
      <c r="BC863" s="198"/>
      <c r="BD863" s="198"/>
      <c r="BE863" s="198"/>
      <c r="BF863" s="198"/>
      <c r="BG863" s="198"/>
      <c r="BH863" s="198"/>
      <c r="BI863" s="198"/>
      <c r="BJ863" s="198"/>
      <c r="BK863" s="198"/>
      <c r="BL863" s="198"/>
      <c r="BM863" s="198"/>
      <c r="BN863" s="198"/>
      <c r="BO863" s="198"/>
      <c r="BP863" s="198"/>
      <c r="BQ863" s="198"/>
      <c r="BR863" s="198"/>
      <c r="BS863" s="198"/>
      <c r="BT863" s="198"/>
      <c r="BU863" s="198"/>
    </row>
    <row r="864" spans="1:73" ht="15.75" customHeight="1" x14ac:dyDescent="0.25">
      <c r="A864" s="234"/>
      <c r="B864" s="235"/>
      <c r="C864" s="235"/>
      <c r="D864" s="235"/>
      <c r="E864" s="235"/>
      <c r="F864" s="235"/>
      <c r="G864" s="235"/>
      <c r="H864" s="235"/>
      <c r="I864" s="235"/>
      <c r="J864" s="235"/>
      <c r="K864" s="235"/>
      <c r="L864" s="236"/>
      <c r="M864" s="235"/>
      <c r="N864" s="235"/>
      <c r="O864" s="235"/>
      <c r="P864" s="235"/>
      <c r="Q864" s="235"/>
      <c r="R864" s="235"/>
      <c r="S864" s="235"/>
      <c r="T864" s="235"/>
      <c r="U864" s="235"/>
      <c r="V864" s="236"/>
      <c r="W864" s="235"/>
      <c r="X864" s="235"/>
      <c r="Y864" s="235"/>
      <c r="Z864" s="235"/>
      <c r="AA864" s="235"/>
      <c r="AB864" s="235"/>
      <c r="AC864" s="235"/>
      <c r="AD864" s="235"/>
      <c r="AE864" s="235"/>
      <c r="AF864" s="235"/>
      <c r="AG864" s="235"/>
      <c r="AH864" s="235"/>
      <c r="AI864" s="235"/>
      <c r="AJ864" s="235"/>
      <c r="AK864" s="235"/>
      <c r="AL864" s="235"/>
      <c r="AM864" s="235"/>
      <c r="AN864" s="235"/>
      <c r="AO864" s="205"/>
      <c r="AP864" s="198"/>
      <c r="AQ864" s="233"/>
      <c r="AR864" s="244"/>
      <c r="AS864" s="198"/>
      <c r="AT864" s="198"/>
      <c r="AU864" s="198"/>
      <c r="AV864" s="198"/>
      <c r="AW864" s="198"/>
      <c r="AX864" s="198"/>
      <c r="AY864" s="198"/>
      <c r="AZ864" s="198"/>
      <c r="BA864" s="198"/>
      <c r="BB864" s="198"/>
      <c r="BC864" s="198"/>
      <c r="BD864" s="198"/>
      <c r="BE864" s="198"/>
      <c r="BF864" s="198"/>
      <c r="BG864" s="198"/>
      <c r="BH864" s="198"/>
      <c r="BI864" s="198"/>
      <c r="BJ864" s="198"/>
      <c r="BK864" s="198"/>
      <c r="BL864" s="198"/>
      <c r="BM864" s="198"/>
      <c r="BN864" s="198"/>
      <c r="BO864" s="198"/>
      <c r="BP864" s="198"/>
      <c r="BQ864" s="198"/>
      <c r="BR864" s="198"/>
      <c r="BS864" s="198"/>
      <c r="BT864" s="198"/>
      <c r="BU864" s="198"/>
    </row>
    <row r="865" spans="1:73" ht="15.75" customHeight="1" x14ac:dyDescent="0.25">
      <c r="A865" s="234"/>
      <c r="B865" s="235"/>
      <c r="C865" s="235"/>
      <c r="D865" s="235"/>
      <c r="E865" s="235"/>
      <c r="F865" s="235"/>
      <c r="G865" s="235"/>
      <c r="H865" s="235"/>
      <c r="I865" s="235"/>
      <c r="J865" s="235"/>
      <c r="K865" s="235"/>
      <c r="L865" s="236"/>
      <c r="M865" s="235"/>
      <c r="N865" s="235"/>
      <c r="O865" s="235"/>
      <c r="P865" s="235"/>
      <c r="Q865" s="235"/>
      <c r="R865" s="235"/>
      <c r="S865" s="235"/>
      <c r="T865" s="235"/>
      <c r="U865" s="235"/>
      <c r="V865" s="236"/>
      <c r="W865" s="235"/>
      <c r="X865" s="235"/>
      <c r="Y865" s="235"/>
      <c r="Z865" s="235"/>
      <c r="AA865" s="235"/>
      <c r="AB865" s="235"/>
      <c r="AC865" s="235"/>
      <c r="AD865" s="235"/>
      <c r="AE865" s="235"/>
      <c r="AF865" s="235"/>
      <c r="AG865" s="235"/>
      <c r="AH865" s="235"/>
      <c r="AI865" s="235"/>
      <c r="AJ865" s="235"/>
      <c r="AK865" s="235"/>
      <c r="AL865" s="235"/>
      <c r="AM865" s="235"/>
      <c r="AN865" s="235"/>
      <c r="AO865" s="205"/>
      <c r="AP865" s="198"/>
      <c r="AQ865" s="233"/>
      <c r="AR865" s="244"/>
      <c r="AS865" s="198"/>
      <c r="AT865" s="198"/>
      <c r="AU865" s="198"/>
      <c r="AV865" s="198"/>
      <c r="AW865" s="198"/>
      <c r="AX865" s="198"/>
      <c r="AY865" s="198"/>
      <c r="AZ865" s="198"/>
      <c r="BA865" s="198"/>
      <c r="BB865" s="198"/>
      <c r="BC865" s="198"/>
      <c r="BD865" s="198"/>
      <c r="BE865" s="198"/>
      <c r="BF865" s="198"/>
      <c r="BG865" s="198"/>
      <c r="BH865" s="198"/>
      <c r="BI865" s="198"/>
      <c r="BJ865" s="198"/>
      <c r="BK865" s="198"/>
      <c r="BL865" s="198"/>
      <c r="BM865" s="198"/>
      <c r="BN865" s="198"/>
      <c r="BO865" s="198"/>
      <c r="BP865" s="198"/>
      <c r="BQ865" s="198"/>
      <c r="BR865" s="198"/>
      <c r="BS865" s="198"/>
      <c r="BT865" s="198"/>
      <c r="BU865" s="198"/>
    </row>
    <row r="866" spans="1:73" ht="15.75" customHeight="1" x14ac:dyDescent="0.25">
      <c r="A866" s="234"/>
      <c r="B866" s="235"/>
      <c r="C866" s="235"/>
      <c r="D866" s="235"/>
      <c r="E866" s="235"/>
      <c r="F866" s="235"/>
      <c r="G866" s="235"/>
      <c r="H866" s="235"/>
      <c r="I866" s="235"/>
      <c r="J866" s="235"/>
      <c r="K866" s="235"/>
      <c r="L866" s="236"/>
      <c r="M866" s="235"/>
      <c r="N866" s="235"/>
      <c r="O866" s="235"/>
      <c r="P866" s="235"/>
      <c r="Q866" s="235"/>
      <c r="R866" s="235"/>
      <c r="S866" s="235"/>
      <c r="T866" s="235"/>
      <c r="U866" s="235"/>
      <c r="V866" s="236"/>
      <c r="W866" s="235"/>
      <c r="X866" s="235"/>
      <c r="Y866" s="235"/>
      <c r="Z866" s="235"/>
      <c r="AA866" s="235"/>
      <c r="AB866" s="235"/>
      <c r="AC866" s="235"/>
      <c r="AD866" s="235"/>
      <c r="AE866" s="235"/>
      <c r="AF866" s="235"/>
      <c r="AG866" s="235"/>
      <c r="AH866" s="235"/>
      <c r="AI866" s="235"/>
      <c r="AJ866" s="235"/>
      <c r="AK866" s="235"/>
      <c r="AL866" s="235"/>
      <c r="AM866" s="235"/>
      <c r="AN866" s="235"/>
      <c r="AO866" s="205"/>
      <c r="AP866" s="198"/>
      <c r="AQ866" s="233"/>
      <c r="AR866" s="244"/>
      <c r="AS866" s="198"/>
      <c r="AT866" s="198"/>
      <c r="AU866" s="198"/>
      <c r="AV866" s="198"/>
      <c r="AW866" s="198"/>
      <c r="AX866" s="198"/>
      <c r="AY866" s="198"/>
      <c r="AZ866" s="198"/>
      <c r="BA866" s="198"/>
      <c r="BB866" s="198"/>
      <c r="BC866" s="198"/>
      <c r="BD866" s="198"/>
      <c r="BE866" s="198"/>
      <c r="BF866" s="198"/>
      <c r="BG866" s="198"/>
      <c r="BH866" s="198"/>
      <c r="BI866" s="198"/>
      <c r="BJ866" s="198"/>
      <c r="BK866" s="198"/>
      <c r="BL866" s="198"/>
      <c r="BM866" s="198"/>
      <c r="BN866" s="198"/>
      <c r="BO866" s="198"/>
      <c r="BP866" s="198"/>
      <c r="BQ866" s="198"/>
      <c r="BR866" s="198"/>
      <c r="BS866" s="198"/>
      <c r="BT866" s="198"/>
      <c r="BU866" s="198"/>
    </row>
    <row r="867" spans="1:73" ht="15.75" customHeight="1" x14ac:dyDescent="0.25">
      <c r="A867" s="234"/>
      <c r="B867" s="235"/>
      <c r="C867" s="235"/>
      <c r="D867" s="235"/>
      <c r="E867" s="235"/>
      <c r="F867" s="235"/>
      <c r="G867" s="235"/>
      <c r="H867" s="235"/>
      <c r="I867" s="235"/>
      <c r="J867" s="235"/>
      <c r="K867" s="235"/>
      <c r="L867" s="236"/>
      <c r="M867" s="235"/>
      <c r="N867" s="235"/>
      <c r="O867" s="235"/>
      <c r="P867" s="235"/>
      <c r="Q867" s="235"/>
      <c r="R867" s="235"/>
      <c r="S867" s="235"/>
      <c r="T867" s="235"/>
      <c r="U867" s="235"/>
      <c r="V867" s="236"/>
      <c r="W867" s="235"/>
      <c r="X867" s="235"/>
      <c r="Y867" s="235"/>
      <c r="Z867" s="235"/>
      <c r="AA867" s="235"/>
      <c r="AB867" s="235"/>
      <c r="AC867" s="235"/>
      <c r="AD867" s="235"/>
      <c r="AE867" s="235"/>
      <c r="AF867" s="235"/>
      <c r="AG867" s="235"/>
      <c r="AH867" s="235"/>
      <c r="AI867" s="235"/>
      <c r="AJ867" s="235"/>
      <c r="AK867" s="235"/>
      <c r="AL867" s="235"/>
      <c r="AM867" s="235"/>
      <c r="AN867" s="235"/>
      <c r="AO867" s="205"/>
      <c r="AP867" s="198"/>
      <c r="AQ867" s="233"/>
      <c r="AR867" s="244"/>
      <c r="AS867" s="198"/>
      <c r="AT867" s="198"/>
      <c r="AU867" s="198"/>
      <c r="AV867" s="198"/>
      <c r="AW867" s="198"/>
      <c r="AX867" s="198"/>
      <c r="AY867" s="198"/>
      <c r="AZ867" s="198"/>
      <c r="BA867" s="198"/>
      <c r="BB867" s="198"/>
      <c r="BC867" s="198"/>
      <c r="BD867" s="198"/>
      <c r="BE867" s="198"/>
      <c r="BF867" s="198"/>
      <c r="BG867" s="198"/>
      <c r="BH867" s="198"/>
      <c r="BI867" s="198"/>
      <c r="BJ867" s="198"/>
      <c r="BK867" s="198"/>
      <c r="BL867" s="198"/>
      <c r="BM867" s="198"/>
      <c r="BN867" s="198"/>
      <c r="BO867" s="198"/>
      <c r="BP867" s="198"/>
      <c r="BQ867" s="198"/>
      <c r="BR867" s="198"/>
      <c r="BS867" s="198"/>
      <c r="BT867" s="198"/>
      <c r="BU867" s="198"/>
    </row>
    <row r="868" spans="1:73" ht="15.75" customHeight="1" x14ac:dyDescent="0.25">
      <c r="A868" s="234"/>
      <c r="B868" s="235"/>
      <c r="C868" s="235"/>
      <c r="D868" s="235"/>
      <c r="E868" s="235"/>
      <c r="F868" s="235"/>
      <c r="G868" s="235"/>
      <c r="H868" s="235"/>
      <c r="I868" s="235"/>
      <c r="J868" s="235"/>
      <c r="K868" s="235"/>
      <c r="L868" s="236"/>
      <c r="M868" s="235"/>
      <c r="N868" s="235"/>
      <c r="O868" s="235"/>
      <c r="P868" s="235"/>
      <c r="Q868" s="235"/>
      <c r="R868" s="235"/>
      <c r="S868" s="235"/>
      <c r="T868" s="235"/>
      <c r="U868" s="235"/>
      <c r="V868" s="236"/>
      <c r="W868" s="235"/>
      <c r="X868" s="235"/>
      <c r="Y868" s="235"/>
      <c r="Z868" s="235"/>
      <c r="AA868" s="235"/>
      <c r="AB868" s="235"/>
      <c r="AC868" s="235"/>
      <c r="AD868" s="235"/>
      <c r="AE868" s="235"/>
      <c r="AF868" s="235"/>
      <c r="AG868" s="235"/>
      <c r="AH868" s="235"/>
      <c r="AI868" s="235"/>
      <c r="AJ868" s="235"/>
      <c r="AK868" s="235"/>
      <c r="AL868" s="235"/>
      <c r="AM868" s="235"/>
      <c r="AN868" s="235"/>
      <c r="AO868" s="205"/>
      <c r="AP868" s="198"/>
      <c r="AQ868" s="233"/>
      <c r="AR868" s="244"/>
      <c r="AS868" s="198"/>
      <c r="AT868" s="198"/>
      <c r="AU868" s="198"/>
      <c r="AV868" s="198"/>
      <c r="AW868" s="198"/>
      <c r="AX868" s="198"/>
      <c r="AY868" s="198"/>
      <c r="AZ868" s="198"/>
      <c r="BA868" s="198"/>
      <c r="BB868" s="198"/>
      <c r="BC868" s="198"/>
      <c r="BD868" s="198"/>
      <c r="BE868" s="198"/>
      <c r="BF868" s="198"/>
      <c r="BG868" s="198"/>
      <c r="BH868" s="198"/>
      <c r="BI868" s="198"/>
      <c r="BJ868" s="198"/>
      <c r="BK868" s="198"/>
      <c r="BL868" s="198"/>
      <c r="BM868" s="198"/>
      <c r="BN868" s="198"/>
      <c r="BO868" s="198"/>
      <c r="BP868" s="198"/>
      <c r="BQ868" s="198"/>
      <c r="BR868" s="198"/>
      <c r="BS868" s="198"/>
      <c r="BT868" s="198"/>
      <c r="BU868" s="198"/>
    </row>
    <row r="869" spans="1:73" ht="15.75" customHeight="1" x14ac:dyDescent="0.25">
      <c r="A869" s="234"/>
      <c r="B869" s="235"/>
      <c r="C869" s="235"/>
      <c r="D869" s="235"/>
      <c r="E869" s="235"/>
      <c r="F869" s="235"/>
      <c r="G869" s="235"/>
      <c r="H869" s="235"/>
      <c r="I869" s="235"/>
      <c r="J869" s="235"/>
      <c r="K869" s="235"/>
      <c r="L869" s="236"/>
      <c r="M869" s="235"/>
      <c r="N869" s="235"/>
      <c r="O869" s="235"/>
      <c r="P869" s="235"/>
      <c r="Q869" s="235"/>
      <c r="R869" s="235"/>
      <c r="S869" s="235"/>
      <c r="T869" s="235"/>
      <c r="U869" s="235"/>
      <c r="V869" s="236"/>
      <c r="W869" s="235"/>
      <c r="X869" s="235"/>
      <c r="Y869" s="235"/>
      <c r="Z869" s="235"/>
      <c r="AA869" s="235"/>
      <c r="AB869" s="235"/>
      <c r="AC869" s="235"/>
      <c r="AD869" s="235"/>
      <c r="AE869" s="235"/>
      <c r="AF869" s="235"/>
      <c r="AG869" s="235"/>
      <c r="AH869" s="235"/>
      <c r="AI869" s="235"/>
      <c r="AJ869" s="235"/>
      <c r="AK869" s="235"/>
      <c r="AL869" s="235"/>
      <c r="AM869" s="235"/>
      <c r="AN869" s="235"/>
      <c r="AO869" s="205"/>
      <c r="AP869" s="198"/>
      <c r="AQ869" s="233"/>
      <c r="AR869" s="244"/>
      <c r="AS869" s="198"/>
      <c r="AT869" s="198"/>
      <c r="AU869" s="198"/>
      <c r="AV869" s="198"/>
      <c r="AW869" s="198"/>
      <c r="AX869" s="198"/>
      <c r="AY869" s="198"/>
      <c r="AZ869" s="198"/>
      <c r="BA869" s="198"/>
      <c r="BB869" s="198"/>
      <c r="BC869" s="198"/>
      <c r="BD869" s="198"/>
      <c r="BE869" s="198"/>
      <c r="BF869" s="198"/>
      <c r="BG869" s="198"/>
      <c r="BH869" s="198"/>
      <c r="BI869" s="198"/>
      <c r="BJ869" s="198"/>
      <c r="BK869" s="198"/>
      <c r="BL869" s="198"/>
      <c r="BM869" s="198"/>
      <c r="BN869" s="198"/>
      <c r="BO869" s="198"/>
      <c r="BP869" s="198"/>
      <c r="BQ869" s="198"/>
      <c r="BR869" s="198"/>
      <c r="BS869" s="198"/>
      <c r="BT869" s="198"/>
      <c r="BU869" s="198"/>
    </row>
    <row r="870" spans="1:73" ht="15.75" customHeight="1" x14ac:dyDescent="0.25">
      <c r="A870" s="234"/>
      <c r="B870" s="235"/>
      <c r="C870" s="235"/>
      <c r="D870" s="235"/>
      <c r="E870" s="235"/>
      <c r="F870" s="235"/>
      <c r="G870" s="235"/>
      <c r="H870" s="235"/>
      <c r="I870" s="235"/>
      <c r="J870" s="235"/>
      <c r="K870" s="235"/>
      <c r="L870" s="236"/>
      <c r="M870" s="235"/>
      <c r="N870" s="235"/>
      <c r="O870" s="235"/>
      <c r="P870" s="235"/>
      <c r="Q870" s="235"/>
      <c r="R870" s="235"/>
      <c r="S870" s="235"/>
      <c r="T870" s="235"/>
      <c r="U870" s="235"/>
      <c r="V870" s="236"/>
      <c r="W870" s="235"/>
      <c r="X870" s="235"/>
      <c r="Y870" s="235"/>
      <c r="Z870" s="235"/>
      <c r="AA870" s="235"/>
      <c r="AB870" s="235"/>
      <c r="AC870" s="235"/>
      <c r="AD870" s="235"/>
      <c r="AE870" s="235"/>
      <c r="AF870" s="235"/>
      <c r="AG870" s="235"/>
      <c r="AH870" s="235"/>
      <c r="AI870" s="235"/>
      <c r="AJ870" s="235"/>
      <c r="AK870" s="235"/>
      <c r="AL870" s="235"/>
      <c r="AM870" s="235"/>
      <c r="AN870" s="235"/>
      <c r="AO870" s="205"/>
      <c r="AP870" s="198"/>
      <c r="AQ870" s="233"/>
      <c r="AR870" s="244"/>
      <c r="AS870" s="198"/>
      <c r="AT870" s="198"/>
      <c r="AU870" s="198"/>
      <c r="AV870" s="198"/>
      <c r="AW870" s="198"/>
      <c r="AX870" s="198"/>
      <c r="AY870" s="198"/>
      <c r="AZ870" s="198"/>
      <c r="BA870" s="198"/>
      <c r="BB870" s="198"/>
      <c r="BC870" s="198"/>
      <c r="BD870" s="198"/>
      <c r="BE870" s="198"/>
      <c r="BF870" s="198"/>
      <c r="BG870" s="198"/>
      <c r="BH870" s="198"/>
      <c r="BI870" s="198"/>
      <c r="BJ870" s="198"/>
      <c r="BK870" s="198"/>
      <c r="BL870" s="198"/>
      <c r="BM870" s="198"/>
      <c r="BN870" s="198"/>
      <c r="BO870" s="198"/>
      <c r="BP870" s="198"/>
      <c r="BQ870" s="198"/>
      <c r="BR870" s="198"/>
      <c r="BS870" s="198"/>
      <c r="BT870" s="198"/>
      <c r="BU870" s="198"/>
    </row>
    <row r="871" spans="1:73" ht="15.75" customHeight="1" x14ac:dyDescent="0.25">
      <c r="A871" s="234"/>
      <c r="B871" s="235"/>
      <c r="C871" s="235"/>
      <c r="D871" s="235"/>
      <c r="E871" s="235"/>
      <c r="F871" s="235"/>
      <c r="G871" s="235"/>
      <c r="H871" s="235"/>
      <c r="I871" s="235"/>
      <c r="J871" s="235"/>
      <c r="K871" s="235"/>
      <c r="L871" s="236"/>
      <c r="M871" s="235"/>
      <c r="N871" s="235"/>
      <c r="O871" s="235"/>
      <c r="P871" s="235"/>
      <c r="Q871" s="235"/>
      <c r="R871" s="235"/>
      <c r="S871" s="235"/>
      <c r="T871" s="235"/>
      <c r="U871" s="235"/>
      <c r="V871" s="236"/>
      <c r="W871" s="235"/>
      <c r="X871" s="235"/>
      <c r="Y871" s="235"/>
      <c r="Z871" s="235"/>
      <c r="AA871" s="235"/>
      <c r="AB871" s="235"/>
      <c r="AC871" s="235"/>
      <c r="AD871" s="235"/>
      <c r="AE871" s="235"/>
      <c r="AF871" s="235"/>
      <c r="AG871" s="235"/>
      <c r="AH871" s="235"/>
      <c r="AI871" s="235"/>
      <c r="AJ871" s="235"/>
      <c r="AK871" s="235"/>
      <c r="AL871" s="235"/>
      <c r="AM871" s="235"/>
      <c r="AN871" s="235"/>
      <c r="AO871" s="205"/>
      <c r="AP871" s="198"/>
      <c r="AQ871" s="233"/>
      <c r="AR871" s="244"/>
      <c r="AS871" s="198"/>
      <c r="AT871" s="198"/>
      <c r="AU871" s="198"/>
      <c r="AV871" s="198"/>
      <c r="AW871" s="198"/>
      <c r="AX871" s="198"/>
      <c r="AY871" s="198"/>
      <c r="AZ871" s="198"/>
      <c r="BA871" s="198"/>
      <c r="BB871" s="198"/>
      <c r="BC871" s="198"/>
      <c r="BD871" s="198"/>
      <c r="BE871" s="198"/>
      <c r="BF871" s="198"/>
      <c r="BG871" s="198"/>
      <c r="BH871" s="198"/>
      <c r="BI871" s="198"/>
      <c r="BJ871" s="198"/>
      <c r="BK871" s="198"/>
      <c r="BL871" s="198"/>
      <c r="BM871" s="198"/>
      <c r="BN871" s="198"/>
      <c r="BO871" s="198"/>
      <c r="BP871" s="198"/>
      <c r="BQ871" s="198"/>
      <c r="BR871" s="198"/>
      <c r="BS871" s="198"/>
      <c r="BT871" s="198"/>
      <c r="BU871" s="198"/>
    </row>
    <row r="872" spans="1:73" ht="15.75" customHeight="1" x14ac:dyDescent="0.25">
      <c r="A872" s="234"/>
      <c r="B872" s="235"/>
      <c r="C872" s="235"/>
      <c r="D872" s="235"/>
      <c r="E872" s="235"/>
      <c r="F872" s="235"/>
      <c r="G872" s="235"/>
      <c r="H872" s="235"/>
      <c r="I872" s="235"/>
      <c r="J872" s="235"/>
      <c r="K872" s="235"/>
      <c r="L872" s="236"/>
      <c r="M872" s="235"/>
      <c r="N872" s="235"/>
      <c r="O872" s="235"/>
      <c r="P872" s="235"/>
      <c r="Q872" s="235"/>
      <c r="R872" s="235"/>
      <c r="S872" s="235"/>
      <c r="T872" s="235"/>
      <c r="U872" s="235"/>
      <c r="V872" s="236"/>
      <c r="W872" s="235"/>
      <c r="X872" s="235"/>
      <c r="Y872" s="235"/>
      <c r="Z872" s="235"/>
      <c r="AA872" s="235"/>
      <c r="AB872" s="235"/>
      <c r="AC872" s="235"/>
      <c r="AD872" s="235"/>
      <c r="AE872" s="235"/>
      <c r="AF872" s="235"/>
      <c r="AG872" s="235"/>
      <c r="AH872" s="235"/>
      <c r="AI872" s="235"/>
      <c r="AJ872" s="235"/>
      <c r="AK872" s="235"/>
      <c r="AL872" s="235"/>
      <c r="AM872" s="235"/>
      <c r="AN872" s="235"/>
      <c r="AO872" s="205"/>
      <c r="AP872" s="198"/>
      <c r="AQ872" s="233"/>
      <c r="AR872" s="244"/>
      <c r="AS872" s="198"/>
      <c r="AT872" s="198"/>
      <c r="AU872" s="198"/>
      <c r="AV872" s="198"/>
      <c r="AW872" s="198"/>
      <c r="AX872" s="198"/>
      <c r="AY872" s="198"/>
      <c r="AZ872" s="198"/>
      <c r="BA872" s="198"/>
      <c r="BB872" s="198"/>
      <c r="BC872" s="198"/>
      <c r="BD872" s="198"/>
      <c r="BE872" s="198"/>
      <c r="BF872" s="198"/>
      <c r="BG872" s="198"/>
      <c r="BH872" s="198"/>
      <c r="BI872" s="198"/>
      <c r="BJ872" s="198"/>
      <c r="BK872" s="198"/>
      <c r="BL872" s="198"/>
      <c r="BM872" s="198"/>
      <c r="BN872" s="198"/>
      <c r="BO872" s="198"/>
      <c r="BP872" s="198"/>
      <c r="BQ872" s="198"/>
      <c r="BR872" s="198"/>
      <c r="BS872" s="198"/>
      <c r="BT872" s="198"/>
      <c r="BU872" s="198"/>
    </row>
    <row r="873" spans="1:73" ht="15.75" customHeight="1" x14ac:dyDescent="0.25">
      <c r="A873" s="234"/>
      <c r="B873" s="235"/>
      <c r="C873" s="235"/>
      <c r="D873" s="235"/>
      <c r="E873" s="235"/>
      <c r="F873" s="235"/>
      <c r="G873" s="235"/>
      <c r="H873" s="235"/>
      <c r="I873" s="235"/>
      <c r="J873" s="235"/>
      <c r="K873" s="235"/>
      <c r="L873" s="236"/>
      <c r="M873" s="235"/>
      <c r="N873" s="235"/>
      <c r="O873" s="235"/>
      <c r="P873" s="235"/>
      <c r="Q873" s="235"/>
      <c r="R873" s="235"/>
      <c r="S873" s="235"/>
      <c r="T873" s="235"/>
      <c r="U873" s="235"/>
      <c r="V873" s="236"/>
      <c r="W873" s="235"/>
      <c r="X873" s="235"/>
      <c r="Y873" s="235"/>
      <c r="Z873" s="235"/>
      <c r="AA873" s="235"/>
      <c r="AB873" s="235"/>
      <c r="AC873" s="235"/>
      <c r="AD873" s="235"/>
      <c r="AE873" s="235"/>
      <c r="AF873" s="235"/>
      <c r="AG873" s="235"/>
      <c r="AH873" s="235"/>
      <c r="AI873" s="235"/>
      <c r="AJ873" s="235"/>
      <c r="AK873" s="235"/>
      <c r="AL873" s="235"/>
      <c r="AM873" s="235"/>
      <c r="AN873" s="235"/>
      <c r="AO873" s="205"/>
      <c r="AP873" s="198"/>
      <c r="AQ873" s="233"/>
      <c r="AR873" s="244"/>
      <c r="AS873" s="198"/>
      <c r="AT873" s="198"/>
      <c r="AU873" s="198"/>
      <c r="AV873" s="198"/>
      <c r="AW873" s="198"/>
      <c r="AX873" s="198"/>
      <c r="AY873" s="198"/>
      <c r="AZ873" s="198"/>
      <c r="BA873" s="198"/>
      <c r="BB873" s="198"/>
      <c r="BC873" s="198"/>
      <c r="BD873" s="198"/>
      <c r="BE873" s="198"/>
      <c r="BF873" s="198"/>
      <c r="BG873" s="198"/>
      <c r="BH873" s="198"/>
      <c r="BI873" s="198"/>
      <c r="BJ873" s="198"/>
      <c r="BK873" s="198"/>
      <c r="BL873" s="198"/>
      <c r="BM873" s="198"/>
      <c r="BN873" s="198"/>
      <c r="BO873" s="198"/>
      <c r="BP873" s="198"/>
      <c r="BQ873" s="198"/>
      <c r="BR873" s="198"/>
      <c r="BS873" s="198"/>
      <c r="BT873" s="198"/>
      <c r="BU873" s="198"/>
    </row>
    <row r="874" spans="1:73" ht="15.75" customHeight="1" x14ac:dyDescent="0.25">
      <c r="A874" s="234"/>
      <c r="B874" s="235"/>
      <c r="C874" s="235"/>
      <c r="D874" s="235"/>
      <c r="E874" s="235"/>
      <c r="F874" s="235"/>
      <c r="G874" s="235"/>
      <c r="H874" s="235"/>
      <c r="I874" s="235"/>
      <c r="J874" s="235"/>
      <c r="K874" s="235"/>
      <c r="L874" s="236"/>
      <c r="M874" s="235"/>
      <c r="N874" s="235"/>
      <c r="O874" s="235"/>
      <c r="P874" s="235"/>
      <c r="Q874" s="235"/>
      <c r="R874" s="235"/>
      <c r="S874" s="235"/>
      <c r="T874" s="235"/>
      <c r="U874" s="235"/>
      <c r="V874" s="236"/>
      <c r="W874" s="235"/>
      <c r="X874" s="235"/>
      <c r="Y874" s="235"/>
      <c r="Z874" s="235"/>
      <c r="AA874" s="235"/>
      <c r="AB874" s="235"/>
      <c r="AC874" s="235"/>
      <c r="AD874" s="235"/>
      <c r="AE874" s="235"/>
      <c r="AF874" s="235"/>
      <c r="AG874" s="235"/>
      <c r="AH874" s="235"/>
      <c r="AI874" s="235"/>
      <c r="AJ874" s="235"/>
      <c r="AK874" s="235"/>
      <c r="AL874" s="235"/>
      <c r="AM874" s="235"/>
      <c r="AN874" s="235"/>
      <c r="AO874" s="205"/>
      <c r="AP874" s="198"/>
      <c r="AQ874" s="233"/>
      <c r="AR874" s="244"/>
      <c r="AS874" s="198"/>
      <c r="AT874" s="198"/>
      <c r="AU874" s="198"/>
      <c r="AV874" s="198"/>
      <c r="AW874" s="198"/>
      <c r="AX874" s="198"/>
      <c r="AY874" s="198"/>
      <c r="AZ874" s="198"/>
      <c r="BA874" s="198"/>
      <c r="BB874" s="198"/>
      <c r="BC874" s="198"/>
      <c r="BD874" s="198"/>
      <c r="BE874" s="198"/>
      <c r="BF874" s="198"/>
      <c r="BG874" s="198"/>
      <c r="BH874" s="198"/>
      <c r="BI874" s="198"/>
      <c r="BJ874" s="198"/>
      <c r="BK874" s="198"/>
      <c r="BL874" s="198"/>
      <c r="BM874" s="198"/>
      <c r="BN874" s="198"/>
      <c r="BO874" s="198"/>
      <c r="BP874" s="198"/>
      <c r="BQ874" s="198"/>
      <c r="BR874" s="198"/>
      <c r="BS874" s="198"/>
      <c r="BT874" s="198"/>
      <c r="BU874" s="198"/>
    </row>
    <row r="875" spans="1:73" ht="15.75" customHeight="1" x14ac:dyDescent="0.25">
      <c r="A875" s="234"/>
      <c r="B875" s="235"/>
      <c r="C875" s="235"/>
      <c r="D875" s="235"/>
      <c r="E875" s="235"/>
      <c r="F875" s="235"/>
      <c r="G875" s="235"/>
      <c r="H875" s="235"/>
      <c r="I875" s="235"/>
      <c r="J875" s="235"/>
      <c r="K875" s="235"/>
      <c r="L875" s="236"/>
      <c r="M875" s="235"/>
      <c r="N875" s="235"/>
      <c r="O875" s="235"/>
      <c r="P875" s="235"/>
      <c r="Q875" s="235"/>
      <c r="R875" s="235"/>
      <c r="S875" s="235"/>
      <c r="T875" s="235"/>
      <c r="U875" s="235"/>
      <c r="V875" s="236"/>
      <c r="W875" s="235"/>
      <c r="X875" s="235"/>
      <c r="Y875" s="235"/>
      <c r="Z875" s="235"/>
      <c r="AA875" s="235"/>
      <c r="AB875" s="235"/>
      <c r="AC875" s="235"/>
      <c r="AD875" s="235"/>
      <c r="AE875" s="235"/>
      <c r="AF875" s="235"/>
      <c r="AG875" s="235"/>
      <c r="AH875" s="235"/>
      <c r="AI875" s="235"/>
      <c r="AJ875" s="235"/>
      <c r="AK875" s="235"/>
      <c r="AL875" s="235"/>
      <c r="AM875" s="235"/>
      <c r="AN875" s="235"/>
      <c r="AO875" s="205"/>
      <c r="AP875" s="198"/>
      <c r="AQ875" s="233"/>
      <c r="AR875" s="244"/>
      <c r="AS875" s="198"/>
      <c r="AT875" s="198"/>
      <c r="AU875" s="198"/>
      <c r="AV875" s="198"/>
      <c r="AW875" s="198"/>
      <c r="AX875" s="198"/>
      <c r="AY875" s="198"/>
      <c r="AZ875" s="198"/>
      <c r="BA875" s="198"/>
      <c r="BB875" s="198"/>
      <c r="BC875" s="198"/>
      <c r="BD875" s="198"/>
      <c r="BE875" s="198"/>
      <c r="BF875" s="198"/>
      <c r="BG875" s="198"/>
      <c r="BH875" s="198"/>
      <c r="BI875" s="198"/>
      <c r="BJ875" s="198"/>
      <c r="BK875" s="198"/>
      <c r="BL875" s="198"/>
      <c r="BM875" s="198"/>
      <c r="BN875" s="198"/>
      <c r="BO875" s="198"/>
      <c r="BP875" s="198"/>
      <c r="BQ875" s="198"/>
      <c r="BR875" s="198"/>
      <c r="BS875" s="198"/>
      <c r="BT875" s="198"/>
      <c r="BU875" s="198"/>
    </row>
    <row r="876" spans="1:73" ht="15.75" customHeight="1" x14ac:dyDescent="0.25">
      <c r="A876" s="234"/>
      <c r="B876" s="235"/>
      <c r="C876" s="235"/>
      <c r="D876" s="235"/>
      <c r="E876" s="235"/>
      <c r="F876" s="235"/>
      <c r="G876" s="235"/>
      <c r="H876" s="235"/>
      <c r="I876" s="235"/>
      <c r="J876" s="235"/>
      <c r="K876" s="235"/>
      <c r="L876" s="236"/>
      <c r="M876" s="235"/>
      <c r="N876" s="235"/>
      <c r="O876" s="235"/>
      <c r="P876" s="235"/>
      <c r="Q876" s="235"/>
      <c r="R876" s="235"/>
      <c r="S876" s="235"/>
      <c r="T876" s="235"/>
      <c r="U876" s="235"/>
      <c r="V876" s="236"/>
      <c r="W876" s="235"/>
      <c r="X876" s="235"/>
      <c r="Y876" s="235"/>
      <c r="Z876" s="235"/>
      <c r="AA876" s="235"/>
      <c r="AB876" s="235"/>
      <c r="AC876" s="235"/>
      <c r="AD876" s="235"/>
      <c r="AE876" s="235"/>
      <c r="AF876" s="235"/>
      <c r="AG876" s="235"/>
      <c r="AH876" s="235"/>
      <c r="AI876" s="235"/>
      <c r="AJ876" s="235"/>
      <c r="AK876" s="235"/>
      <c r="AL876" s="235"/>
      <c r="AM876" s="235"/>
      <c r="AN876" s="235"/>
      <c r="AO876" s="205"/>
      <c r="AP876" s="198"/>
      <c r="AQ876" s="233"/>
      <c r="AR876" s="244"/>
      <c r="AS876" s="198"/>
      <c r="AT876" s="198"/>
      <c r="AU876" s="198"/>
      <c r="AV876" s="198"/>
      <c r="AW876" s="198"/>
      <c r="AX876" s="198"/>
      <c r="AY876" s="198"/>
      <c r="AZ876" s="198"/>
      <c r="BA876" s="198"/>
      <c r="BB876" s="198"/>
      <c r="BC876" s="198"/>
      <c r="BD876" s="198"/>
      <c r="BE876" s="198"/>
      <c r="BF876" s="198"/>
      <c r="BG876" s="198"/>
      <c r="BH876" s="198"/>
      <c r="BI876" s="198"/>
      <c r="BJ876" s="198"/>
      <c r="BK876" s="198"/>
      <c r="BL876" s="198"/>
      <c r="BM876" s="198"/>
      <c r="BN876" s="198"/>
      <c r="BO876" s="198"/>
      <c r="BP876" s="198"/>
      <c r="BQ876" s="198"/>
      <c r="BR876" s="198"/>
      <c r="BS876" s="198"/>
      <c r="BT876" s="198"/>
      <c r="BU876" s="198"/>
    </row>
    <row r="877" spans="1:73" ht="15.75" customHeight="1" x14ac:dyDescent="0.25">
      <c r="A877" s="234"/>
      <c r="B877" s="235"/>
      <c r="C877" s="235"/>
      <c r="D877" s="235"/>
      <c r="E877" s="235"/>
      <c r="F877" s="235"/>
      <c r="G877" s="235"/>
      <c r="H877" s="235"/>
      <c r="I877" s="235"/>
      <c r="J877" s="235"/>
      <c r="K877" s="235"/>
      <c r="L877" s="236"/>
      <c r="M877" s="235"/>
      <c r="N877" s="235"/>
      <c r="O877" s="235"/>
      <c r="P877" s="235"/>
      <c r="Q877" s="235"/>
      <c r="R877" s="235"/>
      <c r="S877" s="235"/>
      <c r="T877" s="235"/>
      <c r="U877" s="235"/>
      <c r="V877" s="236"/>
      <c r="W877" s="235"/>
      <c r="X877" s="235"/>
      <c r="Y877" s="235"/>
      <c r="Z877" s="235"/>
      <c r="AA877" s="235"/>
      <c r="AB877" s="235"/>
      <c r="AC877" s="235"/>
      <c r="AD877" s="235"/>
      <c r="AE877" s="235"/>
      <c r="AF877" s="235"/>
      <c r="AG877" s="235"/>
      <c r="AH877" s="235"/>
      <c r="AI877" s="235"/>
      <c r="AJ877" s="235"/>
      <c r="AK877" s="235"/>
      <c r="AL877" s="235"/>
      <c r="AM877" s="235"/>
      <c r="AN877" s="235"/>
      <c r="AO877" s="205"/>
      <c r="AP877" s="198"/>
      <c r="AQ877" s="233"/>
      <c r="AR877" s="244"/>
      <c r="AS877" s="198"/>
      <c r="AT877" s="198"/>
      <c r="AU877" s="198"/>
      <c r="AV877" s="198"/>
      <c r="AW877" s="198"/>
      <c r="AX877" s="198"/>
      <c r="AY877" s="198"/>
      <c r="AZ877" s="198"/>
      <c r="BA877" s="198"/>
      <c r="BB877" s="198"/>
      <c r="BC877" s="198"/>
      <c r="BD877" s="198"/>
      <c r="BE877" s="198"/>
      <c r="BF877" s="198"/>
      <c r="BG877" s="198"/>
      <c r="BH877" s="198"/>
      <c r="BI877" s="198"/>
      <c r="BJ877" s="198"/>
      <c r="BK877" s="198"/>
      <c r="BL877" s="198"/>
      <c r="BM877" s="198"/>
      <c r="BN877" s="198"/>
      <c r="BO877" s="198"/>
      <c r="BP877" s="198"/>
      <c r="BQ877" s="198"/>
      <c r="BR877" s="198"/>
      <c r="BS877" s="198"/>
      <c r="BT877" s="198"/>
      <c r="BU877" s="198"/>
    </row>
    <row r="878" spans="1:73" ht="15.75" customHeight="1" x14ac:dyDescent="0.25">
      <c r="A878" s="234"/>
      <c r="B878" s="235"/>
      <c r="C878" s="235"/>
      <c r="D878" s="235"/>
      <c r="E878" s="235"/>
      <c r="F878" s="235"/>
      <c r="G878" s="235"/>
      <c r="H878" s="235"/>
      <c r="I878" s="235"/>
      <c r="J878" s="235"/>
      <c r="K878" s="235"/>
      <c r="L878" s="236"/>
      <c r="M878" s="235"/>
      <c r="N878" s="235"/>
      <c r="O878" s="235"/>
      <c r="P878" s="235"/>
      <c r="Q878" s="235"/>
      <c r="R878" s="235"/>
      <c r="S878" s="235"/>
      <c r="T878" s="235"/>
      <c r="U878" s="235"/>
      <c r="V878" s="236"/>
      <c r="W878" s="235"/>
      <c r="X878" s="235"/>
      <c r="Y878" s="235"/>
      <c r="Z878" s="235"/>
      <c r="AA878" s="235"/>
      <c r="AB878" s="235"/>
      <c r="AC878" s="235"/>
      <c r="AD878" s="235"/>
      <c r="AE878" s="235"/>
      <c r="AF878" s="235"/>
      <c r="AG878" s="235"/>
      <c r="AH878" s="235"/>
      <c r="AI878" s="235"/>
      <c r="AJ878" s="235"/>
      <c r="AK878" s="235"/>
      <c r="AL878" s="235"/>
      <c r="AM878" s="235"/>
      <c r="AN878" s="235"/>
      <c r="AO878" s="205"/>
      <c r="AP878" s="198"/>
      <c r="AQ878" s="233"/>
      <c r="AR878" s="244"/>
      <c r="AS878" s="198"/>
      <c r="AT878" s="198"/>
      <c r="AU878" s="198"/>
      <c r="AV878" s="198"/>
      <c r="AW878" s="198"/>
      <c r="AX878" s="198"/>
      <c r="AY878" s="198"/>
      <c r="AZ878" s="198"/>
      <c r="BA878" s="198"/>
      <c r="BB878" s="198"/>
      <c r="BC878" s="198"/>
      <c r="BD878" s="198"/>
      <c r="BE878" s="198"/>
      <c r="BF878" s="198"/>
      <c r="BG878" s="198"/>
      <c r="BH878" s="198"/>
      <c r="BI878" s="198"/>
      <c r="BJ878" s="198"/>
      <c r="BK878" s="198"/>
      <c r="BL878" s="198"/>
      <c r="BM878" s="198"/>
      <c r="BN878" s="198"/>
      <c r="BO878" s="198"/>
      <c r="BP878" s="198"/>
      <c r="BQ878" s="198"/>
      <c r="BR878" s="198"/>
      <c r="BS878" s="198"/>
      <c r="BT878" s="198"/>
      <c r="BU878" s="198"/>
    </row>
    <row r="879" spans="1:73" ht="15.75" customHeight="1" x14ac:dyDescent="0.25">
      <c r="A879" s="234"/>
      <c r="B879" s="235"/>
      <c r="C879" s="235"/>
      <c r="D879" s="235"/>
      <c r="E879" s="235"/>
      <c r="F879" s="235"/>
      <c r="G879" s="235"/>
      <c r="H879" s="235"/>
      <c r="I879" s="235"/>
      <c r="J879" s="235"/>
      <c r="K879" s="235"/>
      <c r="L879" s="236"/>
      <c r="M879" s="235"/>
      <c r="N879" s="235"/>
      <c r="O879" s="235"/>
      <c r="P879" s="235"/>
      <c r="Q879" s="235"/>
      <c r="R879" s="235"/>
      <c r="S879" s="235"/>
      <c r="T879" s="235"/>
      <c r="U879" s="235"/>
      <c r="V879" s="236"/>
      <c r="W879" s="235"/>
      <c r="X879" s="235"/>
      <c r="Y879" s="235"/>
      <c r="Z879" s="235"/>
      <c r="AA879" s="235"/>
      <c r="AB879" s="235"/>
      <c r="AC879" s="235"/>
      <c r="AD879" s="235"/>
      <c r="AE879" s="235"/>
      <c r="AF879" s="235"/>
      <c r="AG879" s="235"/>
      <c r="AH879" s="235"/>
      <c r="AI879" s="235"/>
      <c r="AJ879" s="235"/>
      <c r="AK879" s="235"/>
      <c r="AL879" s="235"/>
      <c r="AM879" s="235"/>
      <c r="AN879" s="235"/>
      <c r="AO879" s="205"/>
      <c r="AP879" s="198"/>
      <c r="AQ879" s="233"/>
      <c r="AR879" s="244"/>
      <c r="AS879" s="198"/>
      <c r="AT879" s="198"/>
      <c r="AU879" s="198"/>
      <c r="AV879" s="198"/>
      <c r="AW879" s="198"/>
      <c r="AX879" s="198"/>
      <c r="AY879" s="198"/>
      <c r="AZ879" s="198"/>
      <c r="BA879" s="198"/>
      <c r="BB879" s="198"/>
      <c r="BC879" s="198"/>
      <c r="BD879" s="198"/>
      <c r="BE879" s="198"/>
      <c r="BF879" s="198"/>
      <c r="BG879" s="198"/>
      <c r="BH879" s="198"/>
      <c r="BI879" s="198"/>
      <c r="BJ879" s="198"/>
      <c r="BK879" s="198"/>
      <c r="BL879" s="198"/>
      <c r="BM879" s="198"/>
      <c r="BN879" s="198"/>
      <c r="BO879" s="198"/>
      <c r="BP879" s="198"/>
      <c r="BQ879" s="198"/>
      <c r="BR879" s="198"/>
      <c r="BS879" s="198"/>
      <c r="BT879" s="198"/>
      <c r="BU879" s="198"/>
    </row>
    <row r="880" spans="1:73" ht="15.75" customHeight="1" x14ac:dyDescent="0.25">
      <c r="A880" s="234"/>
      <c r="B880" s="235"/>
      <c r="C880" s="235"/>
      <c r="D880" s="235"/>
      <c r="E880" s="235"/>
      <c r="F880" s="235"/>
      <c r="G880" s="235"/>
      <c r="H880" s="235"/>
      <c r="I880" s="235"/>
      <c r="J880" s="235"/>
      <c r="K880" s="235"/>
      <c r="L880" s="236"/>
      <c r="M880" s="235"/>
      <c r="N880" s="235"/>
      <c r="O880" s="235"/>
      <c r="P880" s="235"/>
      <c r="Q880" s="235"/>
      <c r="R880" s="235"/>
      <c r="S880" s="235"/>
      <c r="T880" s="235"/>
      <c r="U880" s="235"/>
      <c r="V880" s="236"/>
      <c r="W880" s="235"/>
      <c r="X880" s="235"/>
      <c r="Y880" s="235"/>
      <c r="Z880" s="235"/>
      <c r="AA880" s="235"/>
      <c r="AB880" s="235"/>
      <c r="AC880" s="235"/>
      <c r="AD880" s="235"/>
      <c r="AE880" s="235"/>
      <c r="AF880" s="235"/>
      <c r="AG880" s="235"/>
      <c r="AH880" s="235"/>
      <c r="AI880" s="235"/>
      <c r="AJ880" s="235"/>
      <c r="AK880" s="235"/>
      <c r="AL880" s="235"/>
      <c r="AM880" s="235"/>
      <c r="AN880" s="235"/>
      <c r="AO880" s="205"/>
      <c r="AP880" s="198"/>
      <c r="AQ880" s="233"/>
      <c r="AR880" s="244"/>
      <c r="AS880" s="198"/>
      <c r="AT880" s="198"/>
      <c r="AU880" s="198"/>
      <c r="AV880" s="198"/>
      <c r="AW880" s="198"/>
      <c r="AX880" s="198"/>
      <c r="AY880" s="198"/>
      <c r="AZ880" s="198"/>
      <c r="BA880" s="198"/>
      <c r="BB880" s="198"/>
      <c r="BC880" s="198"/>
      <c r="BD880" s="198"/>
      <c r="BE880" s="198"/>
      <c r="BF880" s="198"/>
      <c r="BG880" s="198"/>
      <c r="BH880" s="198"/>
      <c r="BI880" s="198"/>
      <c r="BJ880" s="198"/>
      <c r="BK880" s="198"/>
      <c r="BL880" s="198"/>
      <c r="BM880" s="198"/>
      <c r="BN880" s="198"/>
      <c r="BO880" s="198"/>
      <c r="BP880" s="198"/>
      <c r="BQ880" s="198"/>
      <c r="BR880" s="198"/>
      <c r="BS880" s="198"/>
      <c r="BT880" s="198"/>
      <c r="BU880" s="198"/>
    </row>
    <row r="881" spans="1:73" ht="15.75" customHeight="1" x14ac:dyDescent="0.25">
      <c r="A881" s="234"/>
      <c r="B881" s="235"/>
      <c r="C881" s="235"/>
      <c r="D881" s="235"/>
      <c r="E881" s="235"/>
      <c r="F881" s="235"/>
      <c r="G881" s="235"/>
      <c r="H881" s="235"/>
      <c r="I881" s="235"/>
      <c r="J881" s="235"/>
      <c r="K881" s="235"/>
      <c r="L881" s="236"/>
      <c r="M881" s="235"/>
      <c r="N881" s="235"/>
      <c r="O881" s="235"/>
      <c r="P881" s="235"/>
      <c r="Q881" s="235"/>
      <c r="R881" s="235"/>
      <c r="S881" s="235"/>
      <c r="T881" s="235"/>
      <c r="U881" s="235"/>
      <c r="V881" s="236"/>
      <c r="W881" s="235"/>
      <c r="X881" s="235"/>
      <c r="Y881" s="235"/>
      <c r="Z881" s="235"/>
      <c r="AA881" s="235"/>
      <c r="AB881" s="235"/>
      <c r="AC881" s="235"/>
      <c r="AD881" s="235"/>
      <c r="AE881" s="235"/>
      <c r="AF881" s="235"/>
      <c r="AG881" s="235"/>
      <c r="AH881" s="235"/>
      <c r="AI881" s="235"/>
      <c r="AJ881" s="235"/>
      <c r="AK881" s="235"/>
      <c r="AL881" s="235"/>
      <c r="AM881" s="235"/>
      <c r="AN881" s="235"/>
      <c r="AO881" s="205"/>
      <c r="AP881" s="198"/>
      <c r="AQ881" s="233"/>
      <c r="AR881" s="244"/>
      <c r="AS881" s="198"/>
      <c r="AT881" s="198"/>
      <c r="AU881" s="198"/>
      <c r="AV881" s="198"/>
      <c r="AW881" s="198"/>
      <c r="AX881" s="198"/>
      <c r="AY881" s="198"/>
      <c r="AZ881" s="198"/>
      <c r="BA881" s="198"/>
      <c r="BB881" s="198"/>
      <c r="BC881" s="198"/>
      <c r="BD881" s="198"/>
      <c r="BE881" s="198"/>
      <c r="BF881" s="198"/>
      <c r="BG881" s="198"/>
      <c r="BH881" s="198"/>
      <c r="BI881" s="198"/>
      <c r="BJ881" s="198"/>
      <c r="BK881" s="198"/>
      <c r="BL881" s="198"/>
      <c r="BM881" s="198"/>
      <c r="BN881" s="198"/>
      <c r="BO881" s="198"/>
      <c r="BP881" s="198"/>
      <c r="BQ881" s="198"/>
      <c r="BR881" s="198"/>
      <c r="BS881" s="198"/>
      <c r="BT881" s="198"/>
      <c r="BU881" s="198"/>
    </row>
    <row r="882" spans="1:73" ht="15.75" customHeight="1" x14ac:dyDescent="0.25">
      <c r="A882" s="234"/>
      <c r="B882" s="235"/>
      <c r="C882" s="235"/>
      <c r="D882" s="235"/>
      <c r="E882" s="235"/>
      <c r="F882" s="235"/>
      <c r="G882" s="235"/>
      <c r="H882" s="235"/>
      <c r="I882" s="235"/>
      <c r="J882" s="235"/>
      <c r="K882" s="235"/>
      <c r="L882" s="236"/>
      <c r="M882" s="235"/>
      <c r="N882" s="235"/>
      <c r="O882" s="235"/>
      <c r="P882" s="235"/>
      <c r="Q882" s="235"/>
      <c r="R882" s="235"/>
      <c r="S882" s="235"/>
      <c r="T882" s="235"/>
      <c r="U882" s="235"/>
      <c r="V882" s="236"/>
      <c r="W882" s="235"/>
      <c r="X882" s="235"/>
      <c r="Y882" s="235"/>
      <c r="Z882" s="235"/>
      <c r="AA882" s="235"/>
      <c r="AB882" s="235"/>
      <c r="AC882" s="235"/>
      <c r="AD882" s="235"/>
      <c r="AE882" s="235"/>
      <c r="AF882" s="235"/>
      <c r="AG882" s="235"/>
      <c r="AH882" s="235"/>
      <c r="AI882" s="235"/>
      <c r="AJ882" s="235"/>
      <c r="AK882" s="235"/>
      <c r="AL882" s="235"/>
      <c r="AM882" s="235"/>
      <c r="AN882" s="235"/>
      <c r="AO882" s="205"/>
      <c r="AP882" s="198"/>
      <c r="AQ882" s="233"/>
      <c r="AR882" s="244"/>
      <c r="AS882" s="198"/>
      <c r="AT882" s="198"/>
      <c r="AU882" s="198"/>
      <c r="AV882" s="198"/>
      <c r="AW882" s="198"/>
      <c r="AX882" s="198"/>
      <c r="AY882" s="198"/>
      <c r="AZ882" s="198"/>
      <c r="BA882" s="198"/>
      <c r="BB882" s="198"/>
      <c r="BC882" s="198"/>
      <c r="BD882" s="198"/>
      <c r="BE882" s="198"/>
      <c r="BF882" s="198"/>
      <c r="BG882" s="198"/>
      <c r="BH882" s="198"/>
      <c r="BI882" s="198"/>
      <c r="BJ882" s="198"/>
      <c r="BK882" s="198"/>
      <c r="BL882" s="198"/>
      <c r="BM882" s="198"/>
      <c r="BN882" s="198"/>
      <c r="BO882" s="198"/>
      <c r="BP882" s="198"/>
      <c r="BQ882" s="198"/>
      <c r="BR882" s="198"/>
      <c r="BS882" s="198"/>
      <c r="BT882" s="198"/>
      <c r="BU882" s="198"/>
    </row>
    <row r="883" spans="1:73" ht="15.75" customHeight="1" x14ac:dyDescent="0.25">
      <c r="A883" s="234"/>
      <c r="B883" s="235"/>
      <c r="C883" s="235"/>
      <c r="D883" s="235"/>
      <c r="E883" s="235"/>
      <c r="F883" s="235"/>
      <c r="G883" s="235"/>
      <c r="H883" s="235"/>
      <c r="I883" s="235"/>
      <c r="J883" s="235"/>
      <c r="K883" s="235"/>
      <c r="L883" s="236"/>
      <c r="M883" s="235"/>
      <c r="N883" s="235"/>
      <c r="O883" s="235"/>
      <c r="P883" s="235"/>
      <c r="Q883" s="235"/>
      <c r="R883" s="235"/>
      <c r="S883" s="235"/>
      <c r="T883" s="235"/>
      <c r="U883" s="235"/>
      <c r="V883" s="236"/>
      <c r="W883" s="235"/>
      <c r="X883" s="235"/>
      <c r="Y883" s="235"/>
      <c r="Z883" s="235"/>
      <c r="AA883" s="235"/>
      <c r="AB883" s="235"/>
      <c r="AC883" s="235"/>
      <c r="AD883" s="235"/>
      <c r="AE883" s="235"/>
      <c r="AF883" s="235"/>
      <c r="AG883" s="235"/>
      <c r="AH883" s="235"/>
      <c r="AI883" s="235"/>
      <c r="AJ883" s="235"/>
      <c r="AK883" s="235"/>
      <c r="AL883" s="235"/>
      <c r="AM883" s="235"/>
      <c r="AN883" s="235"/>
      <c r="AO883" s="205"/>
      <c r="AP883" s="198"/>
      <c r="AQ883" s="233"/>
      <c r="AR883" s="244"/>
      <c r="AS883" s="198"/>
      <c r="AT883" s="198"/>
      <c r="AU883" s="198"/>
      <c r="AV883" s="198"/>
      <c r="AW883" s="198"/>
      <c r="AX883" s="198"/>
      <c r="AY883" s="198"/>
      <c r="AZ883" s="198"/>
      <c r="BA883" s="198"/>
      <c r="BB883" s="198"/>
      <c r="BC883" s="198"/>
      <c r="BD883" s="198"/>
      <c r="BE883" s="198"/>
      <c r="BF883" s="198"/>
      <c r="BG883" s="198"/>
      <c r="BH883" s="198"/>
      <c r="BI883" s="198"/>
      <c r="BJ883" s="198"/>
      <c r="BK883" s="198"/>
      <c r="BL883" s="198"/>
      <c r="BM883" s="198"/>
      <c r="BN883" s="198"/>
      <c r="BO883" s="198"/>
      <c r="BP883" s="198"/>
      <c r="BQ883" s="198"/>
      <c r="BR883" s="198"/>
      <c r="BS883" s="198"/>
      <c r="BT883" s="198"/>
      <c r="BU883" s="198"/>
    </row>
    <row r="884" spans="1:73" ht="15.75" customHeight="1" x14ac:dyDescent="0.25">
      <c r="A884" s="234"/>
      <c r="B884" s="235"/>
      <c r="C884" s="235"/>
      <c r="D884" s="235"/>
      <c r="E884" s="235"/>
      <c r="F884" s="235"/>
      <c r="G884" s="235"/>
      <c r="H884" s="235"/>
      <c r="I884" s="235"/>
      <c r="J884" s="235"/>
      <c r="K884" s="235"/>
      <c r="L884" s="236"/>
      <c r="M884" s="235"/>
      <c r="N884" s="235"/>
      <c r="O884" s="235"/>
      <c r="P884" s="235"/>
      <c r="Q884" s="235"/>
      <c r="R884" s="235"/>
      <c r="S884" s="235"/>
      <c r="T884" s="235"/>
      <c r="U884" s="235"/>
      <c r="V884" s="236"/>
      <c r="W884" s="235"/>
      <c r="X884" s="235"/>
      <c r="Y884" s="235"/>
      <c r="Z884" s="235"/>
      <c r="AA884" s="235"/>
      <c r="AB884" s="235"/>
      <c r="AC884" s="235"/>
      <c r="AD884" s="235"/>
      <c r="AE884" s="235"/>
      <c r="AF884" s="235"/>
      <c r="AG884" s="235"/>
      <c r="AH884" s="235"/>
      <c r="AI884" s="235"/>
      <c r="AJ884" s="235"/>
      <c r="AK884" s="235"/>
      <c r="AL884" s="235"/>
      <c r="AM884" s="235"/>
      <c r="AN884" s="235"/>
      <c r="AO884" s="205"/>
      <c r="AP884" s="198"/>
      <c r="AQ884" s="233"/>
      <c r="AR884" s="244"/>
      <c r="AS884" s="198"/>
      <c r="AT884" s="198"/>
      <c r="AU884" s="198"/>
      <c r="AV884" s="198"/>
      <c r="AW884" s="198"/>
      <c r="AX884" s="198"/>
      <c r="AY884" s="198"/>
      <c r="AZ884" s="198"/>
      <c r="BA884" s="198"/>
      <c r="BB884" s="198"/>
      <c r="BC884" s="198"/>
      <c r="BD884" s="198"/>
      <c r="BE884" s="198"/>
      <c r="BF884" s="198"/>
      <c r="BG884" s="198"/>
      <c r="BH884" s="198"/>
      <c r="BI884" s="198"/>
      <c r="BJ884" s="198"/>
      <c r="BK884" s="198"/>
      <c r="BL884" s="198"/>
      <c r="BM884" s="198"/>
      <c r="BN884" s="198"/>
      <c r="BO884" s="198"/>
      <c r="BP884" s="198"/>
      <c r="BQ884" s="198"/>
      <c r="BR884" s="198"/>
      <c r="BS884" s="198"/>
      <c r="BT884" s="198"/>
      <c r="BU884" s="198"/>
    </row>
    <row r="885" spans="1:73" ht="15.75" customHeight="1" x14ac:dyDescent="0.25">
      <c r="A885" s="234"/>
      <c r="B885" s="235"/>
      <c r="C885" s="235"/>
      <c r="D885" s="235"/>
      <c r="E885" s="235"/>
      <c r="F885" s="235"/>
      <c r="G885" s="235"/>
      <c r="H885" s="235"/>
      <c r="I885" s="235"/>
      <c r="J885" s="235"/>
      <c r="K885" s="235"/>
      <c r="L885" s="236"/>
      <c r="M885" s="235"/>
      <c r="N885" s="235"/>
      <c r="O885" s="235"/>
      <c r="P885" s="235"/>
      <c r="Q885" s="235"/>
      <c r="R885" s="235"/>
      <c r="S885" s="235"/>
      <c r="T885" s="235"/>
      <c r="U885" s="235"/>
      <c r="V885" s="236"/>
      <c r="W885" s="235"/>
      <c r="X885" s="235"/>
      <c r="Y885" s="235"/>
      <c r="Z885" s="235"/>
      <c r="AA885" s="235"/>
      <c r="AB885" s="235"/>
      <c r="AC885" s="235"/>
      <c r="AD885" s="235"/>
      <c r="AE885" s="235"/>
      <c r="AF885" s="235"/>
      <c r="AG885" s="235"/>
      <c r="AH885" s="235"/>
      <c r="AI885" s="235"/>
      <c r="AJ885" s="235"/>
      <c r="AK885" s="235"/>
      <c r="AL885" s="235"/>
      <c r="AM885" s="235"/>
      <c r="AN885" s="235"/>
      <c r="AO885" s="205"/>
      <c r="AP885" s="198"/>
      <c r="AQ885" s="233"/>
      <c r="AR885" s="244"/>
      <c r="AS885" s="198"/>
      <c r="AT885" s="198"/>
      <c r="AU885" s="198"/>
      <c r="AV885" s="198"/>
      <c r="AW885" s="198"/>
      <c r="AX885" s="198"/>
      <c r="AY885" s="198"/>
      <c r="AZ885" s="198"/>
      <c r="BA885" s="198"/>
      <c r="BB885" s="198"/>
      <c r="BC885" s="198"/>
      <c r="BD885" s="198"/>
      <c r="BE885" s="198"/>
      <c r="BF885" s="198"/>
      <c r="BG885" s="198"/>
      <c r="BH885" s="198"/>
      <c r="BI885" s="198"/>
      <c r="BJ885" s="198"/>
      <c r="BK885" s="198"/>
      <c r="BL885" s="198"/>
      <c r="BM885" s="198"/>
      <c r="BN885" s="198"/>
      <c r="BO885" s="198"/>
      <c r="BP885" s="198"/>
      <c r="BQ885" s="198"/>
      <c r="BR885" s="198"/>
      <c r="BS885" s="198"/>
      <c r="BT885" s="198"/>
      <c r="BU885" s="198"/>
    </row>
    <row r="886" spans="1:73" ht="15.75" customHeight="1" x14ac:dyDescent="0.25">
      <c r="A886" s="234"/>
      <c r="B886" s="235"/>
      <c r="C886" s="235"/>
      <c r="D886" s="235"/>
      <c r="E886" s="235"/>
      <c r="F886" s="235"/>
      <c r="G886" s="235"/>
      <c r="H886" s="235"/>
      <c r="I886" s="235"/>
      <c r="J886" s="235"/>
      <c r="K886" s="235"/>
      <c r="L886" s="236"/>
      <c r="M886" s="235"/>
      <c r="N886" s="235"/>
      <c r="O886" s="235"/>
      <c r="P886" s="235"/>
      <c r="Q886" s="235"/>
      <c r="R886" s="235"/>
      <c r="S886" s="235"/>
      <c r="T886" s="235"/>
      <c r="U886" s="235"/>
      <c r="V886" s="236"/>
      <c r="W886" s="235"/>
      <c r="X886" s="235"/>
      <c r="Y886" s="235"/>
      <c r="Z886" s="235"/>
      <c r="AA886" s="235"/>
      <c r="AB886" s="235"/>
      <c r="AC886" s="235"/>
      <c r="AD886" s="235"/>
      <c r="AE886" s="235"/>
      <c r="AF886" s="235"/>
      <c r="AG886" s="235"/>
      <c r="AH886" s="235"/>
      <c r="AI886" s="235"/>
      <c r="AJ886" s="235"/>
      <c r="AK886" s="235"/>
      <c r="AL886" s="235"/>
      <c r="AM886" s="235"/>
      <c r="AN886" s="235"/>
      <c r="AO886" s="205"/>
      <c r="AP886" s="198"/>
      <c r="AQ886" s="233"/>
      <c r="AR886" s="244"/>
      <c r="AS886" s="198"/>
      <c r="AT886" s="198"/>
      <c r="AU886" s="198"/>
      <c r="AV886" s="198"/>
      <c r="AW886" s="198"/>
      <c r="AX886" s="198"/>
      <c r="AY886" s="198"/>
      <c r="AZ886" s="198"/>
      <c r="BA886" s="198"/>
      <c r="BB886" s="198"/>
      <c r="BC886" s="198"/>
      <c r="BD886" s="198"/>
      <c r="BE886" s="198"/>
      <c r="BF886" s="198"/>
      <c r="BG886" s="198"/>
      <c r="BH886" s="198"/>
      <c r="BI886" s="198"/>
      <c r="BJ886" s="198"/>
      <c r="BK886" s="198"/>
      <c r="BL886" s="198"/>
      <c r="BM886" s="198"/>
      <c r="BN886" s="198"/>
      <c r="BO886" s="198"/>
      <c r="BP886" s="198"/>
      <c r="BQ886" s="198"/>
      <c r="BR886" s="198"/>
      <c r="BS886" s="198"/>
      <c r="BT886" s="198"/>
      <c r="BU886" s="198"/>
    </row>
    <row r="887" spans="1:73" ht="15.75" customHeight="1" x14ac:dyDescent="0.25">
      <c r="A887" s="234"/>
      <c r="B887" s="235"/>
      <c r="C887" s="235"/>
      <c r="D887" s="235"/>
      <c r="E887" s="235"/>
      <c r="F887" s="235"/>
      <c r="G887" s="235"/>
      <c r="H887" s="235"/>
      <c r="I887" s="235"/>
      <c r="J887" s="235"/>
      <c r="K887" s="235"/>
      <c r="L887" s="236"/>
      <c r="M887" s="235"/>
      <c r="N887" s="235"/>
      <c r="O887" s="235"/>
      <c r="P887" s="235"/>
      <c r="Q887" s="235"/>
      <c r="R887" s="235"/>
      <c r="S887" s="235"/>
      <c r="T887" s="235"/>
      <c r="U887" s="235"/>
      <c r="V887" s="236"/>
      <c r="W887" s="235"/>
      <c r="X887" s="235"/>
      <c r="Y887" s="235"/>
      <c r="Z887" s="235"/>
      <c r="AA887" s="235"/>
      <c r="AB887" s="235"/>
      <c r="AC887" s="235"/>
      <c r="AD887" s="235"/>
      <c r="AE887" s="235"/>
      <c r="AF887" s="235"/>
      <c r="AG887" s="235"/>
      <c r="AH887" s="235"/>
      <c r="AI887" s="235"/>
      <c r="AJ887" s="235"/>
      <c r="AK887" s="235"/>
      <c r="AL887" s="235"/>
      <c r="AM887" s="235"/>
      <c r="AN887" s="235"/>
      <c r="AO887" s="205"/>
      <c r="AP887" s="198"/>
      <c r="AQ887" s="233"/>
      <c r="AR887" s="244"/>
      <c r="AS887" s="198"/>
      <c r="AT887" s="198"/>
      <c r="AU887" s="198"/>
      <c r="AV887" s="198"/>
      <c r="AW887" s="198"/>
      <c r="AX887" s="198"/>
      <c r="AY887" s="198"/>
      <c r="AZ887" s="198"/>
      <c r="BA887" s="198"/>
      <c r="BB887" s="198"/>
      <c r="BC887" s="198"/>
      <c r="BD887" s="198"/>
      <c r="BE887" s="198"/>
      <c r="BF887" s="198"/>
      <c r="BG887" s="198"/>
      <c r="BH887" s="198"/>
      <c r="BI887" s="198"/>
      <c r="BJ887" s="198"/>
      <c r="BK887" s="198"/>
      <c r="BL887" s="198"/>
      <c r="BM887" s="198"/>
      <c r="BN887" s="198"/>
      <c r="BO887" s="198"/>
      <c r="BP887" s="198"/>
      <c r="BQ887" s="198"/>
      <c r="BR887" s="198"/>
      <c r="BS887" s="198"/>
      <c r="BT887" s="198"/>
      <c r="BU887" s="198"/>
    </row>
    <row r="888" spans="1:73" ht="15.75" customHeight="1" x14ac:dyDescent="0.25">
      <c r="A888" s="234"/>
      <c r="B888" s="235"/>
      <c r="C888" s="235"/>
      <c r="D888" s="235"/>
      <c r="E888" s="235"/>
      <c r="F888" s="235"/>
      <c r="G888" s="235"/>
      <c r="H888" s="235"/>
      <c r="I888" s="235"/>
      <c r="J888" s="235"/>
      <c r="K888" s="235"/>
      <c r="L888" s="236"/>
      <c r="M888" s="235"/>
      <c r="N888" s="235"/>
      <c r="O888" s="235"/>
      <c r="P888" s="235"/>
      <c r="Q888" s="235"/>
      <c r="R888" s="235"/>
      <c r="S888" s="235"/>
      <c r="T888" s="235"/>
      <c r="U888" s="235"/>
      <c r="V888" s="236"/>
      <c r="W888" s="235"/>
      <c r="X888" s="235"/>
      <c r="Y888" s="235"/>
      <c r="Z888" s="235"/>
      <c r="AA888" s="235"/>
      <c r="AB888" s="235"/>
      <c r="AC888" s="235"/>
      <c r="AD888" s="235"/>
      <c r="AE888" s="235"/>
      <c r="AF888" s="235"/>
      <c r="AG888" s="235"/>
      <c r="AH888" s="235"/>
      <c r="AI888" s="235"/>
      <c r="AJ888" s="235"/>
      <c r="AK888" s="235"/>
      <c r="AL888" s="235"/>
      <c r="AM888" s="235"/>
      <c r="AN888" s="235"/>
      <c r="AO888" s="205"/>
      <c r="AP888" s="198"/>
      <c r="AQ888" s="233"/>
      <c r="AR888" s="244"/>
      <c r="AS888" s="198"/>
      <c r="AT888" s="198"/>
      <c r="AU888" s="198"/>
      <c r="AV888" s="198"/>
      <c r="AW888" s="198"/>
      <c r="AX888" s="198"/>
      <c r="AY888" s="198"/>
      <c r="AZ888" s="198"/>
      <c r="BA888" s="198"/>
      <c r="BB888" s="198"/>
      <c r="BC888" s="198"/>
      <c r="BD888" s="198"/>
      <c r="BE888" s="198"/>
      <c r="BF888" s="198"/>
      <c r="BG888" s="198"/>
      <c r="BH888" s="198"/>
      <c r="BI888" s="198"/>
      <c r="BJ888" s="198"/>
      <c r="BK888" s="198"/>
      <c r="BL888" s="198"/>
      <c r="BM888" s="198"/>
      <c r="BN888" s="198"/>
      <c r="BO888" s="198"/>
      <c r="BP888" s="198"/>
      <c r="BQ888" s="198"/>
      <c r="BR888" s="198"/>
      <c r="BS888" s="198"/>
      <c r="BT888" s="198"/>
      <c r="BU888" s="198"/>
    </row>
    <row r="889" spans="1:73" ht="15.75" customHeight="1" x14ac:dyDescent="0.25">
      <c r="A889" s="234"/>
      <c r="B889" s="235"/>
      <c r="C889" s="235"/>
      <c r="D889" s="235"/>
      <c r="E889" s="235"/>
      <c r="F889" s="235"/>
      <c r="G889" s="235"/>
      <c r="H889" s="235"/>
      <c r="I889" s="235"/>
      <c r="J889" s="235"/>
      <c r="K889" s="235"/>
      <c r="L889" s="236"/>
      <c r="M889" s="235"/>
      <c r="N889" s="235"/>
      <c r="O889" s="235"/>
      <c r="P889" s="235"/>
      <c r="Q889" s="235"/>
      <c r="R889" s="235"/>
      <c r="S889" s="235"/>
      <c r="T889" s="235"/>
      <c r="U889" s="235"/>
      <c r="V889" s="236"/>
      <c r="W889" s="235"/>
      <c r="X889" s="235"/>
      <c r="Y889" s="235"/>
      <c r="Z889" s="235"/>
      <c r="AA889" s="235"/>
      <c r="AB889" s="235"/>
      <c r="AC889" s="235"/>
      <c r="AD889" s="235"/>
      <c r="AE889" s="235"/>
      <c r="AF889" s="235"/>
      <c r="AG889" s="235"/>
      <c r="AH889" s="235"/>
      <c r="AI889" s="235"/>
      <c r="AJ889" s="235"/>
      <c r="AK889" s="235"/>
      <c r="AL889" s="235"/>
      <c r="AM889" s="235"/>
      <c r="AN889" s="235"/>
      <c r="AO889" s="205"/>
      <c r="AP889" s="198"/>
      <c r="AQ889" s="233"/>
      <c r="AR889" s="244"/>
      <c r="AS889" s="198"/>
      <c r="AT889" s="198"/>
      <c r="AU889" s="198"/>
      <c r="AV889" s="198"/>
      <c r="AW889" s="198"/>
      <c r="AX889" s="198"/>
      <c r="AY889" s="198"/>
      <c r="AZ889" s="198"/>
      <c r="BA889" s="198"/>
      <c r="BB889" s="198"/>
      <c r="BC889" s="198"/>
      <c r="BD889" s="198"/>
      <c r="BE889" s="198"/>
      <c r="BF889" s="198"/>
      <c r="BG889" s="198"/>
      <c r="BH889" s="198"/>
      <c r="BI889" s="198"/>
      <c r="BJ889" s="198"/>
      <c r="BK889" s="198"/>
      <c r="BL889" s="198"/>
      <c r="BM889" s="198"/>
      <c r="BN889" s="198"/>
      <c r="BO889" s="198"/>
      <c r="BP889" s="198"/>
      <c r="BQ889" s="198"/>
      <c r="BR889" s="198"/>
      <c r="BS889" s="198"/>
      <c r="BT889" s="198"/>
      <c r="BU889" s="198"/>
    </row>
    <row r="890" spans="1:73" ht="15.75" customHeight="1" x14ac:dyDescent="0.25">
      <c r="A890" s="234"/>
      <c r="B890" s="235"/>
      <c r="C890" s="235"/>
      <c r="D890" s="235"/>
      <c r="E890" s="235"/>
      <c r="F890" s="235"/>
      <c r="G890" s="235"/>
      <c r="H890" s="235"/>
      <c r="I890" s="235"/>
      <c r="J890" s="235"/>
      <c r="K890" s="235"/>
      <c r="L890" s="236"/>
      <c r="M890" s="235"/>
      <c r="N890" s="235"/>
      <c r="O890" s="235"/>
      <c r="P890" s="235"/>
      <c r="Q890" s="235"/>
      <c r="R890" s="235"/>
      <c r="S890" s="235"/>
      <c r="T890" s="235"/>
      <c r="U890" s="235"/>
      <c r="V890" s="236"/>
      <c r="W890" s="235"/>
      <c r="X890" s="235"/>
      <c r="Y890" s="235"/>
      <c r="Z890" s="235"/>
      <c r="AA890" s="235"/>
      <c r="AB890" s="235"/>
      <c r="AC890" s="235"/>
      <c r="AD890" s="235"/>
      <c r="AE890" s="235"/>
      <c r="AF890" s="235"/>
      <c r="AG890" s="235"/>
      <c r="AH890" s="235"/>
      <c r="AI890" s="235"/>
      <c r="AJ890" s="235"/>
      <c r="AK890" s="235"/>
      <c r="AL890" s="235"/>
      <c r="AM890" s="235"/>
      <c r="AN890" s="235"/>
      <c r="AO890" s="205"/>
      <c r="AP890" s="198"/>
      <c r="AQ890" s="233"/>
      <c r="AR890" s="244"/>
      <c r="AS890" s="198"/>
      <c r="AT890" s="198"/>
      <c r="AU890" s="198"/>
      <c r="AV890" s="198"/>
      <c r="AW890" s="198"/>
      <c r="AX890" s="198"/>
      <c r="AY890" s="198"/>
      <c r="AZ890" s="198"/>
      <c r="BA890" s="198"/>
      <c r="BB890" s="198"/>
      <c r="BC890" s="198"/>
      <c r="BD890" s="198"/>
      <c r="BE890" s="198"/>
      <c r="BF890" s="198"/>
      <c r="BG890" s="198"/>
      <c r="BH890" s="198"/>
      <c r="BI890" s="198"/>
      <c r="BJ890" s="198"/>
      <c r="BK890" s="198"/>
      <c r="BL890" s="198"/>
      <c r="BM890" s="198"/>
      <c r="BN890" s="198"/>
      <c r="BO890" s="198"/>
      <c r="BP890" s="198"/>
      <c r="BQ890" s="198"/>
      <c r="BR890" s="198"/>
      <c r="BS890" s="198"/>
      <c r="BT890" s="198"/>
      <c r="BU890" s="198"/>
    </row>
    <row r="891" spans="1:73" ht="15.75" customHeight="1" x14ac:dyDescent="0.25">
      <c r="A891" s="234"/>
      <c r="B891" s="235"/>
      <c r="C891" s="235"/>
      <c r="D891" s="235"/>
      <c r="E891" s="235"/>
      <c r="F891" s="235"/>
      <c r="G891" s="235"/>
      <c r="H891" s="235"/>
      <c r="I891" s="235"/>
      <c r="J891" s="235"/>
      <c r="K891" s="235"/>
      <c r="L891" s="236"/>
      <c r="M891" s="235"/>
      <c r="N891" s="235"/>
      <c r="O891" s="235"/>
      <c r="P891" s="235"/>
      <c r="Q891" s="235"/>
      <c r="R891" s="235"/>
      <c r="S891" s="235"/>
      <c r="T891" s="235"/>
      <c r="U891" s="235"/>
      <c r="V891" s="236"/>
      <c r="W891" s="235"/>
      <c r="X891" s="235"/>
      <c r="Y891" s="235"/>
      <c r="Z891" s="235"/>
      <c r="AA891" s="235"/>
      <c r="AB891" s="235"/>
      <c r="AC891" s="235"/>
      <c r="AD891" s="235"/>
      <c r="AE891" s="235"/>
      <c r="AF891" s="235"/>
      <c r="AG891" s="235"/>
      <c r="AH891" s="235"/>
      <c r="AI891" s="235"/>
      <c r="AJ891" s="235"/>
      <c r="AK891" s="235"/>
      <c r="AL891" s="235"/>
      <c r="AM891" s="235"/>
      <c r="AN891" s="235"/>
      <c r="AO891" s="205"/>
      <c r="AP891" s="198"/>
      <c r="AQ891" s="233"/>
      <c r="AR891" s="244"/>
      <c r="AS891" s="198"/>
      <c r="AT891" s="198"/>
      <c r="AU891" s="198"/>
      <c r="AV891" s="198"/>
      <c r="AW891" s="198"/>
      <c r="AX891" s="198"/>
      <c r="AY891" s="198"/>
      <c r="AZ891" s="198"/>
      <c r="BA891" s="198"/>
      <c r="BB891" s="198"/>
      <c r="BC891" s="198"/>
      <c r="BD891" s="198"/>
      <c r="BE891" s="198"/>
      <c r="BF891" s="198"/>
      <c r="BG891" s="198"/>
      <c r="BH891" s="198"/>
      <c r="BI891" s="198"/>
      <c r="BJ891" s="198"/>
      <c r="BK891" s="198"/>
      <c r="BL891" s="198"/>
      <c r="BM891" s="198"/>
      <c r="BN891" s="198"/>
      <c r="BO891" s="198"/>
      <c r="BP891" s="198"/>
      <c r="BQ891" s="198"/>
      <c r="BR891" s="198"/>
      <c r="BS891" s="198"/>
      <c r="BT891" s="198"/>
      <c r="BU891" s="198"/>
    </row>
    <row r="892" spans="1:73" ht="15.75" customHeight="1" x14ac:dyDescent="0.25">
      <c r="A892" s="234"/>
      <c r="B892" s="235"/>
      <c r="C892" s="235"/>
      <c r="D892" s="235"/>
      <c r="E892" s="235"/>
      <c r="F892" s="235"/>
      <c r="G892" s="235"/>
      <c r="H892" s="235"/>
      <c r="I892" s="235"/>
      <c r="J892" s="235"/>
      <c r="K892" s="235"/>
      <c r="L892" s="236"/>
      <c r="M892" s="235"/>
      <c r="N892" s="235"/>
      <c r="O892" s="235"/>
      <c r="P892" s="235"/>
      <c r="Q892" s="235"/>
      <c r="R892" s="235"/>
      <c r="S892" s="235"/>
      <c r="T892" s="235"/>
      <c r="U892" s="235"/>
      <c r="V892" s="236"/>
      <c r="W892" s="235"/>
      <c r="X892" s="235"/>
      <c r="Y892" s="235"/>
      <c r="Z892" s="235"/>
      <c r="AA892" s="235"/>
      <c r="AB892" s="235"/>
      <c r="AC892" s="235"/>
      <c r="AD892" s="235"/>
      <c r="AE892" s="235"/>
      <c r="AF892" s="235"/>
      <c r="AG892" s="235"/>
      <c r="AH892" s="235"/>
      <c r="AI892" s="235"/>
      <c r="AJ892" s="235"/>
      <c r="AK892" s="235"/>
      <c r="AL892" s="235"/>
      <c r="AM892" s="235"/>
      <c r="AN892" s="235"/>
      <c r="AO892" s="205"/>
      <c r="AP892" s="198"/>
      <c r="AQ892" s="233"/>
      <c r="AR892" s="244"/>
      <c r="AS892" s="198"/>
      <c r="AT892" s="198"/>
      <c r="AU892" s="198"/>
      <c r="AV892" s="198"/>
      <c r="AW892" s="198"/>
      <c r="AX892" s="198"/>
      <c r="AY892" s="198"/>
      <c r="AZ892" s="198"/>
      <c r="BA892" s="198"/>
      <c r="BB892" s="198"/>
      <c r="BC892" s="198"/>
      <c r="BD892" s="198"/>
      <c r="BE892" s="198"/>
      <c r="BF892" s="198"/>
      <c r="BG892" s="198"/>
      <c r="BH892" s="198"/>
      <c r="BI892" s="198"/>
      <c r="BJ892" s="198"/>
      <c r="BK892" s="198"/>
      <c r="BL892" s="198"/>
      <c r="BM892" s="198"/>
      <c r="BN892" s="198"/>
      <c r="BO892" s="198"/>
      <c r="BP892" s="198"/>
      <c r="BQ892" s="198"/>
      <c r="BR892" s="198"/>
      <c r="BS892" s="198"/>
      <c r="BT892" s="198"/>
      <c r="BU892" s="198"/>
    </row>
    <row r="893" spans="1:73" ht="15.75" customHeight="1" x14ac:dyDescent="0.25">
      <c r="A893" s="234"/>
      <c r="B893" s="235"/>
      <c r="C893" s="235"/>
      <c r="D893" s="235"/>
      <c r="E893" s="235"/>
      <c r="F893" s="235"/>
      <c r="G893" s="235"/>
      <c r="H893" s="235"/>
      <c r="I893" s="235"/>
      <c r="J893" s="235"/>
      <c r="K893" s="235"/>
      <c r="L893" s="236"/>
      <c r="M893" s="235"/>
      <c r="N893" s="235"/>
      <c r="O893" s="235"/>
      <c r="P893" s="235"/>
      <c r="Q893" s="235"/>
      <c r="R893" s="235"/>
      <c r="S893" s="235"/>
      <c r="T893" s="235"/>
      <c r="U893" s="235"/>
      <c r="V893" s="236"/>
      <c r="W893" s="235"/>
      <c r="X893" s="235"/>
      <c r="Y893" s="235"/>
      <c r="Z893" s="235"/>
      <c r="AA893" s="235"/>
      <c r="AB893" s="235"/>
      <c r="AC893" s="235"/>
      <c r="AD893" s="235"/>
      <c r="AE893" s="235"/>
      <c r="AF893" s="235"/>
      <c r="AG893" s="235"/>
      <c r="AH893" s="235"/>
      <c r="AI893" s="235"/>
      <c r="AJ893" s="235"/>
      <c r="AK893" s="235"/>
      <c r="AL893" s="235"/>
      <c r="AM893" s="235"/>
      <c r="AN893" s="235"/>
      <c r="AO893" s="205"/>
      <c r="AP893" s="198"/>
      <c r="AQ893" s="233"/>
      <c r="AR893" s="244"/>
      <c r="AS893" s="198"/>
      <c r="AT893" s="198"/>
      <c r="AU893" s="198"/>
      <c r="AV893" s="198"/>
      <c r="AW893" s="198"/>
      <c r="AX893" s="198"/>
      <c r="AY893" s="198"/>
      <c r="AZ893" s="198"/>
      <c r="BA893" s="198"/>
      <c r="BB893" s="198"/>
      <c r="BC893" s="198"/>
      <c r="BD893" s="198"/>
      <c r="BE893" s="198"/>
      <c r="BF893" s="198"/>
      <c r="BG893" s="198"/>
      <c r="BH893" s="198"/>
      <c r="BI893" s="198"/>
      <c r="BJ893" s="198"/>
      <c r="BK893" s="198"/>
      <c r="BL893" s="198"/>
      <c r="BM893" s="198"/>
      <c r="BN893" s="198"/>
      <c r="BO893" s="198"/>
      <c r="BP893" s="198"/>
      <c r="BQ893" s="198"/>
      <c r="BR893" s="198"/>
      <c r="BS893" s="198"/>
      <c r="BT893" s="198"/>
      <c r="BU893" s="198"/>
    </row>
    <row r="894" spans="1:73" ht="15.75" customHeight="1" x14ac:dyDescent="0.25">
      <c r="A894" s="234"/>
      <c r="B894" s="235"/>
      <c r="C894" s="235"/>
      <c r="D894" s="235"/>
      <c r="E894" s="235"/>
      <c r="F894" s="235"/>
      <c r="G894" s="235"/>
      <c r="H894" s="235"/>
      <c r="I894" s="235"/>
      <c r="J894" s="235"/>
      <c r="K894" s="235"/>
      <c r="L894" s="236"/>
      <c r="M894" s="235"/>
      <c r="N894" s="235"/>
      <c r="O894" s="235"/>
      <c r="P894" s="235"/>
      <c r="Q894" s="235"/>
      <c r="R894" s="235"/>
      <c r="S894" s="235"/>
      <c r="T894" s="235"/>
      <c r="U894" s="235"/>
      <c r="V894" s="236"/>
      <c r="W894" s="235"/>
      <c r="X894" s="235"/>
      <c r="Y894" s="235"/>
      <c r="Z894" s="235"/>
      <c r="AA894" s="235"/>
      <c r="AB894" s="235"/>
      <c r="AC894" s="235"/>
      <c r="AD894" s="235"/>
      <c r="AE894" s="235"/>
      <c r="AF894" s="235"/>
      <c r="AG894" s="235"/>
      <c r="AH894" s="235"/>
      <c r="AI894" s="235"/>
      <c r="AJ894" s="235"/>
      <c r="AK894" s="235"/>
      <c r="AL894" s="235"/>
      <c r="AM894" s="235"/>
      <c r="AN894" s="235"/>
      <c r="AO894" s="205"/>
      <c r="AP894" s="198"/>
      <c r="AQ894" s="233"/>
      <c r="AR894" s="244"/>
      <c r="AS894" s="198"/>
      <c r="AT894" s="198"/>
      <c r="AU894" s="198"/>
      <c r="AV894" s="198"/>
      <c r="AW894" s="198"/>
      <c r="AX894" s="198"/>
      <c r="AY894" s="198"/>
      <c r="AZ894" s="198"/>
      <c r="BA894" s="198"/>
      <c r="BB894" s="198"/>
      <c r="BC894" s="198"/>
      <c r="BD894" s="198"/>
      <c r="BE894" s="198"/>
      <c r="BF894" s="198"/>
      <c r="BG894" s="198"/>
      <c r="BH894" s="198"/>
      <c r="BI894" s="198"/>
      <c r="BJ894" s="198"/>
      <c r="BK894" s="198"/>
      <c r="BL894" s="198"/>
      <c r="BM894" s="198"/>
      <c r="BN894" s="198"/>
      <c r="BO894" s="198"/>
      <c r="BP894" s="198"/>
      <c r="BQ894" s="198"/>
      <c r="BR894" s="198"/>
      <c r="BS894" s="198"/>
      <c r="BT894" s="198"/>
      <c r="BU894" s="198"/>
    </row>
    <row r="895" spans="1:73" ht="15.75" customHeight="1" x14ac:dyDescent="0.25">
      <c r="A895" s="234"/>
      <c r="B895" s="235"/>
      <c r="C895" s="235"/>
      <c r="D895" s="235"/>
      <c r="E895" s="235"/>
      <c r="F895" s="235"/>
      <c r="G895" s="235"/>
      <c r="H895" s="235"/>
      <c r="I895" s="235"/>
      <c r="J895" s="235"/>
      <c r="K895" s="235"/>
      <c r="L895" s="236"/>
      <c r="M895" s="235"/>
      <c r="N895" s="235"/>
      <c r="O895" s="235"/>
      <c r="P895" s="235"/>
      <c r="Q895" s="235"/>
      <c r="R895" s="235"/>
      <c r="S895" s="235"/>
      <c r="T895" s="235"/>
      <c r="U895" s="235"/>
      <c r="V895" s="236"/>
      <c r="W895" s="235"/>
      <c r="X895" s="235"/>
      <c r="Y895" s="235"/>
      <c r="Z895" s="235"/>
      <c r="AA895" s="235"/>
      <c r="AB895" s="235"/>
      <c r="AC895" s="235"/>
      <c r="AD895" s="235"/>
      <c r="AE895" s="235"/>
      <c r="AF895" s="235"/>
      <c r="AG895" s="235"/>
      <c r="AH895" s="235"/>
      <c r="AI895" s="235"/>
      <c r="AJ895" s="235"/>
      <c r="AK895" s="235"/>
      <c r="AL895" s="235"/>
      <c r="AM895" s="235"/>
      <c r="AN895" s="235"/>
      <c r="AO895" s="205"/>
      <c r="AP895" s="198"/>
      <c r="AQ895" s="233"/>
      <c r="AR895" s="244"/>
      <c r="AS895" s="198"/>
      <c r="AT895" s="198"/>
      <c r="AU895" s="198"/>
      <c r="AV895" s="198"/>
      <c r="AW895" s="198"/>
      <c r="AX895" s="198"/>
      <c r="AY895" s="198"/>
      <c r="AZ895" s="198"/>
      <c r="BA895" s="198"/>
      <c r="BB895" s="198"/>
      <c r="BC895" s="198"/>
      <c r="BD895" s="198"/>
      <c r="BE895" s="198"/>
      <c r="BF895" s="198"/>
      <c r="BG895" s="198"/>
      <c r="BH895" s="198"/>
      <c r="BI895" s="198"/>
      <c r="BJ895" s="198"/>
      <c r="BK895" s="198"/>
      <c r="BL895" s="198"/>
      <c r="BM895" s="198"/>
      <c r="BN895" s="198"/>
      <c r="BO895" s="198"/>
      <c r="BP895" s="198"/>
      <c r="BQ895" s="198"/>
      <c r="BR895" s="198"/>
      <c r="BS895" s="198"/>
      <c r="BT895" s="198"/>
      <c r="BU895" s="198"/>
    </row>
    <row r="896" spans="1:73" ht="15.75" customHeight="1" x14ac:dyDescent="0.25">
      <c r="A896" s="234"/>
      <c r="B896" s="235"/>
      <c r="C896" s="235"/>
      <c r="D896" s="235"/>
      <c r="E896" s="235"/>
      <c r="F896" s="235"/>
      <c r="G896" s="235"/>
      <c r="H896" s="235"/>
      <c r="I896" s="235"/>
      <c r="J896" s="235"/>
      <c r="K896" s="235"/>
      <c r="L896" s="236"/>
      <c r="M896" s="235"/>
      <c r="N896" s="235"/>
      <c r="O896" s="235"/>
      <c r="P896" s="235"/>
      <c r="Q896" s="235"/>
      <c r="R896" s="235"/>
      <c r="S896" s="235"/>
      <c r="T896" s="235"/>
      <c r="U896" s="235"/>
      <c r="V896" s="236"/>
      <c r="W896" s="235"/>
      <c r="X896" s="235"/>
      <c r="Y896" s="235"/>
      <c r="Z896" s="235"/>
      <c r="AA896" s="235"/>
      <c r="AB896" s="235"/>
      <c r="AC896" s="235"/>
      <c r="AD896" s="235"/>
      <c r="AE896" s="235"/>
      <c r="AF896" s="235"/>
      <c r="AG896" s="235"/>
      <c r="AH896" s="235"/>
      <c r="AI896" s="235"/>
      <c r="AJ896" s="235"/>
      <c r="AK896" s="235"/>
      <c r="AL896" s="235"/>
      <c r="AM896" s="235"/>
      <c r="AN896" s="235"/>
      <c r="AO896" s="205"/>
      <c r="AP896" s="198"/>
      <c r="AQ896" s="233"/>
      <c r="AR896" s="244"/>
      <c r="AS896" s="198"/>
      <c r="AT896" s="198"/>
      <c r="AU896" s="198"/>
      <c r="AV896" s="198"/>
      <c r="AW896" s="198"/>
      <c r="AX896" s="198"/>
      <c r="AY896" s="198"/>
      <c r="AZ896" s="198"/>
      <c r="BA896" s="198"/>
      <c r="BB896" s="198"/>
      <c r="BC896" s="198"/>
      <c r="BD896" s="198"/>
      <c r="BE896" s="198"/>
      <c r="BF896" s="198"/>
      <c r="BG896" s="198"/>
      <c r="BH896" s="198"/>
      <c r="BI896" s="198"/>
      <c r="BJ896" s="198"/>
      <c r="BK896" s="198"/>
      <c r="BL896" s="198"/>
      <c r="BM896" s="198"/>
      <c r="BN896" s="198"/>
      <c r="BO896" s="198"/>
      <c r="BP896" s="198"/>
      <c r="BQ896" s="198"/>
      <c r="BR896" s="198"/>
      <c r="BS896" s="198"/>
      <c r="BT896" s="198"/>
      <c r="BU896" s="198"/>
    </row>
    <row r="897" spans="1:73" ht="15.75" customHeight="1" x14ac:dyDescent="0.25">
      <c r="A897" s="234"/>
      <c r="B897" s="235"/>
      <c r="C897" s="235"/>
      <c r="D897" s="235"/>
      <c r="E897" s="235"/>
      <c r="F897" s="235"/>
      <c r="G897" s="235"/>
      <c r="H897" s="235"/>
      <c r="I897" s="235"/>
      <c r="J897" s="235"/>
      <c r="K897" s="235"/>
      <c r="L897" s="236"/>
      <c r="M897" s="235"/>
      <c r="N897" s="235"/>
      <c r="O897" s="235"/>
      <c r="P897" s="235"/>
      <c r="Q897" s="235"/>
      <c r="R897" s="235"/>
      <c r="S897" s="235"/>
      <c r="T897" s="235"/>
      <c r="U897" s="235"/>
      <c r="V897" s="236"/>
      <c r="W897" s="235"/>
      <c r="X897" s="235"/>
      <c r="Y897" s="235"/>
      <c r="Z897" s="235"/>
      <c r="AA897" s="235"/>
      <c r="AB897" s="235"/>
      <c r="AC897" s="235"/>
      <c r="AD897" s="235"/>
      <c r="AE897" s="235"/>
      <c r="AF897" s="235"/>
      <c r="AG897" s="235"/>
      <c r="AH897" s="235"/>
      <c r="AI897" s="235"/>
      <c r="AJ897" s="235"/>
      <c r="AK897" s="235"/>
      <c r="AL897" s="235"/>
      <c r="AM897" s="235"/>
      <c r="AN897" s="235"/>
      <c r="AO897" s="205"/>
      <c r="AP897" s="198"/>
      <c r="AQ897" s="233"/>
      <c r="AR897" s="244"/>
      <c r="AS897" s="198"/>
      <c r="AT897" s="198"/>
      <c r="AU897" s="198"/>
      <c r="AV897" s="198"/>
      <c r="AW897" s="198"/>
      <c r="AX897" s="198"/>
      <c r="AY897" s="198"/>
      <c r="AZ897" s="198"/>
      <c r="BA897" s="198"/>
      <c r="BB897" s="198"/>
      <c r="BC897" s="198"/>
      <c r="BD897" s="198"/>
      <c r="BE897" s="198"/>
      <c r="BF897" s="198"/>
      <c r="BG897" s="198"/>
      <c r="BH897" s="198"/>
      <c r="BI897" s="198"/>
      <c r="BJ897" s="198"/>
      <c r="BK897" s="198"/>
      <c r="BL897" s="198"/>
      <c r="BM897" s="198"/>
      <c r="BN897" s="198"/>
      <c r="BO897" s="198"/>
      <c r="BP897" s="198"/>
      <c r="BQ897" s="198"/>
      <c r="BR897" s="198"/>
      <c r="BS897" s="198"/>
      <c r="BT897" s="198"/>
      <c r="BU897" s="198"/>
    </row>
    <row r="898" spans="1:73" ht="15.75" customHeight="1" x14ac:dyDescent="0.25">
      <c r="A898" s="234"/>
      <c r="B898" s="235"/>
      <c r="C898" s="235"/>
      <c r="D898" s="235"/>
      <c r="E898" s="235"/>
      <c r="F898" s="235"/>
      <c r="G898" s="235"/>
      <c r="H898" s="235"/>
      <c r="I898" s="235"/>
      <c r="J898" s="235"/>
      <c r="K898" s="235"/>
      <c r="L898" s="236"/>
      <c r="M898" s="235"/>
      <c r="N898" s="235"/>
      <c r="O898" s="235"/>
      <c r="P898" s="235"/>
      <c r="Q898" s="235"/>
      <c r="R898" s="235"/>
      <c r="S898" s="235"/>
      <c r="T898" s="235"/>
      <c r="U898" s="235"/>
      <c r="V898" s="236"/>
      <c r="W898" s="235"/>
      <c r="X898" s="235"/>
      <c r="Y898" s="235"/>
      <c r="Z898" s="235"/>
      <c r="AA898" s="235"/>
      <c r="AB898" s="235"/>
      <c r="AC898" s="235"/>
      <c r="AD898" s="235"/>
      <c r="AE898" s="235"/>
      <c r="AF898" s="235"/>
      <c r="AG898" s="235"/>
      <c r="AH898" s="235"/>
      <c r="AI898" s="235"/>
      <c r="AJ898" s="235"/>
      <c r="AK898" s="235"/>
      <c r="AL898" s="235"/>
      <c r="AM898" s="235"/>
      <c r="AN898" s="235"/>
      <c r="AO898" s="205"/>
      <c r="AP898" s="198"/>
      <c r="AQ898" s="233"/>
      <c r="AR898" s="244"/>
      <c r="AS898" s="198"/>
      <c r="AT898" s="198"/>
      <c r="AU898" s="198"/>
      <c r="AV898" s="198"/>
      <c r="AW898" s="198"/>
      <c r="AX898" s="198"/>
      <c r="AY898" s="198"/>
      <c r="AZ898" s="198"/>
      <c r="BA898" s="198"/>
      <c r="BB898" s="198"/>
      <c r="BC898" s="198"/>
      <c r="BD898" s="198"/>
      <c r="BE898" s="198"/>
      <c r="BF898" s="198"/>
      <c r="BG898" s="198"/>
      <c r="BH898" s="198"/>
      <c r="BI898" s="198"/>
      <c r="BJ898" s="198"/>
      <c r="BK898" s="198"/>
      <c r="BL898" s="198"/>
      <c r="BM898" s="198"/>
      <c r="BN898" s="198"/>
      <c r="BO898" s="198"/>
      <c r="BP898" s="198"/>
      <c r="BQ898" s="198"/>
      <c r="BR898" s="198"/>
      <c r="BS898" s="198"/>
      <c r="BT898" s="198"/>
      <c r="BU898" s="198"/>
    </row>
    <row r="899" spans="1:73" ht="15.75" customHeight="1" x14ac:dyDescent="0.25">
      <c r="A899" s="234"/>
      <c r="B899" s="235"/>
      <c r="C899" s="235"/>
      <c r="D899" s="235"/>
      <c r="E899" s="235"/>
      <c r="F899" s="235"/>
      <c r="G899" s="235"/>
      <c r="H899" s="235"/>
      <c r="I899" s="235"/>
      <c r="J899" s="235"/>
      <c r="K899" s="235"/>
      <c r="L899" s="236"/>
      <c r="M899" s="235"/>
      <c r="N899" s="235"/>
      <c r="O899" s="235"/>
      <c r="P899" s="235"/>
      <c r="Q899" s="235"/>
      <c r="R899" s="235"/>
      <c r="S899" s="235"/>
      <c r="T899" s="235"/>
      <c r="U899" s="235"/>
      <c r="V899" s="236"/>
      <c r="W899" s="235"/>
      <c r="X899" s="235"/>
      <c r="Y899" s="235"/>
      <c r="Z899" s="235"/>
      <c r="AA899" s="235"/>
      <c r="AB899" s="235"/>
      <c r="AC899" s="235"/>
      <c r="AD899" s="235"/>
      <c r="AE899" s="235"/>
      <c r="AF899" s="235"/>
      <c r="AG899" s="235"/>
      <c r="AH899" s="235"/>
      <c r="AI899" s="235"/>
      <c r="AJ899" s="235"/>
      <c r="AK899" s="235"/>
      <c r="AL899" s="235"/>
      <c r="AM899" s="235"/>
      <c r="AN899" s="235"/>
      <c r="AO899" s="205"/>
      <c r="AP899" s="198"/>
      <c r="AQ899" s="233"/>
      <c r="AR899" s="244"/>
      <c r="AS899" s="198"/>
      <c r="AT899" s="198"/>
      <c r="AU899" s="198"/>
      <c r="AV899" s="198"/>
      <c r="AW899" s="198"/>
      <c r="AX899" s="198"/>
      <c r="AY899" s="198"/>
      <c r="AZ899" s="198"/>
      <c r="BA899" s="198"/>
      <c r="BB899" s="198"/>
      <c r="BC899" s="198"/>
      <c r="BD899" s="198"/>
      <c r="BE899" s="198"/>
      <c r="BF899" s="198"/>
      <c r="BG899" s="198"/>
      <c r="BH899" s="198"/>
      <c r="BI899" s="198"/>
      <c r="BJ899" s="198"/>
      <c r="BK899" s="198"/>
      <c r="BL899" s="198"/>
      <c r="BM899" s="198"/>
      <c r="BN899" s="198"/>
      <c r="BO899" s="198"/>
      <c r="BP899" s="198"/>
      <c r="BQ899" s="198"/>
      <c r="BR899" s="198"/>
      <c r="BS899" s="198"/>
      <c r="BT899" s="198"/>
      <c r="BU899" s="198"/>
    </row>
    <row r="900" spans="1:73" ht="15.75" customHeight="1" x14ac:dyDescent="0.25">
      <c r="A900" s="234"/>
      <c r="B900" s="235"/>
      <c r="C900" s="235"/>
      <c r="D900" s="235"/>
      <c r="E900" s="235"/>
      <c r="F900" s="235"/>
      <c r="G900" s="235"/>
      <c r="H900" s="235"/>
      <c r="I900" s="235"/>
      <c r="J900" s="235"/>
      <c r="K900" s="235"/>
      <c r="L900" s="236"/>
      <c r="M900" s="235"/>
      <c r="N900" s="235"/>
      <c r="O900" s="235"/>
      <c r="P900" s="235"/>
      <c r="Q900" s="235"/>
      <c r="R900" s="235"/>
      <c r="S900" s="235"/>
      <c r="T900" s="235"/>
      <c r="U900" s="235"/>
      <c r="V900" s="236"/>
      <c r="W900" s="235"/>
      <c r="X900" s="235"/>
      <c r="Y900" s="235"/>
      <c r="Z900" s="235"/>
      <c r="AA900" s="235"/>
      <c r="AB900" s="235"/>
      <c r="AC900" s="235"/>
      <c r="AD900" s="235"/>
      <c r="AE900" s="235"/>
      <c r="AF900" s="235"/>
      <c r="AG900" s="235"/>
      <c r="AH900" s="235"/>
      <c r="AI900" s="235"/>
      <c r="AJ900" s="235"/>
      <c r="AK900" s="235"/>
      <c r="AL900" s="235"/>
      <c r="AM900" s="235"/>
      <c r="AN900" s="235"/>
      <c r="AO900" s="205"/>
      <c r="AP900" s="198"/>
      <c r="AQ900" s="233"/>
      <c r="AR900" s="244"/>
      <c r="AS900" s="198"/>
      <c r="AT900" s="198"/>
      <c r="AU900" s="198"/>
      <c r="AV900" s="198"/>
      <c r="AW900" s="198"/>
      <c r="AX900" s="198"/>
      <c r="AY900" s="198"/>
      <c r="AZ900" s="198"/>
      <c r="BA900" s="198"/>
      <c r="BB900" s="198"/>
      <c r="BC900" s="198"/>
      <c r="BD900" s="198"/>
      <c r="BE900" s="198"/>
      <c r="BF900" s="198"/>
      <c r="BG900" s="198"/>
      <c r="BH900" s="198"/>
      <c r="BI900" s="198"/>
      <c r="BJ900" s="198"/>
      <c r="BK900" s="198"/>
      <c r="BL900" s="198"/>
      <c r="BM900" s="198"/>
      <c r="BN900" s="198"/>
      <c r="BO900" s="198"/>
      <c r="BP900" s="198"/>
      <c r="BQ900" s="198"/>
      <c r="BR900" s="198"/>
      <c r="BS900" s="198"/>
      <c r="BT900" s="198"/>
      <c r="BU900" s="198"/>
    </row>
    <row r="901" spans="1:73" ht="15.75" customHeight="1" x14ac:dyDescent="0.25">
      <c r="A901" s="234"/>
      <c r="B901" s="235"/>
      <c r="C901" s="235"/>
      <c r="D901" s="235"/>
      <c r="E901" s="235"/>
      <c r="F901" s="235"/>
      <c r="G901" s="235"/>
      <c r="H901" s="235"/>
      <c r="I901" s="235"/>
      <c r="J901" s="235"/>
      <c r="K901" s="235"/>
      <c r="L901" s="236"/>
      <c r="M901" s="235"/>
      <c r="N901" s="235"/>
      <c r="O901" s="235"/>
      <c r="P901" s="235"/>
      <c r="Q901" s="235"/>
      <c r="R901" s="235"/>
      <c r="S901" s="235"/>
      <c r="T901" s="235"/>
      <c r="U901" s="235"/>
      <c r="V901" s="236"/>
      <c r="W901" s="235"/>
      <c r="X901" s="235"/>
      <c r="Y901" s="235"/>
      <c r="Z901" s="235"/>
      <c r="AA901" s="235"/>
      <c r="AB901" s="235"/>
      <c r="AC901" s="235"/>
      <c r="AD901" s="235"/>
      <c r="AE901" s="235"/>
      <c r="AF901" s="235"/>
      <c r="AG901" s="235"/>
      <c r="AH901" s="235"/>
      <c r="AI901" s="235"/>
      <c r="AJ901" s="235"/>
      <c r="AK901" s="235"/>
      <c r="AL901" s="235"/>
      <c r="AM901" s="235"/>
      <c r="AN901" s="235"/>
      <c r="AO901" s="205"/>
      <c r="AP901" s="198"/>
      <c r="AQ901" s="233"/>
      <c r="AR901" s="244"/>
      <c r="AS901" s="198"/>
      <c r="AT901" s="198"/>
      <c r="AU901" s="198"/>
      <c r="AV901" s="198"/>
      <c r="AW901" s="198"/>
      <c r="AX901" s="198"/>
      <c r="AY901" s="198"/>
      <c r="AZ901" s="198"/>
      <c r="BA901" s="198"/>
      <c r="BB901" s="198"/>
      <c r="BC901" s="198"/>
      <c r="BD901" s="198"/>
      <c r="BE901" s="198"/>
      <c r="BF901" s="198"/>
      <c r="BG901" s="198"/>
      <c r="BH901" s="198"/>
      <c r="BI901" s="198"/>
      <c r="BJ901" s="198"/>
      <c r="BK901" s="198"/>
      <c r="BL901" s="198"/>
      <c r="BM901" s="198"/>
      <c r="BN901" s="198"/>
      <c r="BO901" s="198"/>
      <c r="BP901" s="198"/>
      <c r="BQ901" s="198"/>
      <c r="BR901" s="198"/>
      <c r="BS901" s="198"/>
      <c r="BT901" s="198"/>
      <c r="BU901" s="198"/>
    </row>
    <row r="902" spans="1:73" ht="15.75" customHeight="1" x14ac:dyDescent="0.25">
      <c r="A902" s="234"/>
      <c r="B902" s="235"/>
      <c r="C902" s="235"/>
      <c r="D902" s="235"/>
      <c r="E902" s="235"/>
      <c r="F902" s="235"/>
      <c r="G902" s="235"/>
      <c r="H902" s="235"/>
      <c r="I902" s="235"/>
      <c r="J902" s="235"/>
      <c r="K902" s="235"/>
      <c r="L902" s="236"/>
      <c r="M902" s="235"/>
      <c r="N902" s="235"/>
      <c r="O902" s="235"/>
      <c r="P902" s="235"/>
      <c r="Q902" s="235"/>
      <c r="R902" s="235"/>
      <c r="S902" s="235"/>
      <c r="T902" s="235"/>
      <c r="U902" s="235"/>
      <c r="V902" s="236"/>
      <c r="W902" s="235"/>
      <c r="X902" s="235"/>
      <c r="Y902" s="235"/>
      <c r="Z902" s="235"/>
      <c r="AA902" s="235"/>
      <c r="AB902" s="235"/>
      <c r="AC902" s="235"/>
      <c r="AD902" s="235"/>
      <c r="AE902" s="235"/>
      <c r="AF902" s="235"/>
      <c r="AG902" s="235"/>
      <c r="AH902" s="235"/>
      <c r="AI902" s="235"/>
      <c r="AJ902" s="235"/>
      <c r="AK902" s="235"/>
      <c r="AL902" s="235"/>
      <c r="AM902" s="235"/>
      <c r="AN902" s="235"/>
      <c r="AO902" s="205"/>
      <c r="AP902" s="198"/>
      <c r="AQ902" s="233"/>
      <c r="AR902" s="244"/>
      <c r="AS902" s="198"/>
      <c r="AT902" s="198"/>
      <c r="AU902" s="198"/>
      <c r="AV902" s="198"/>
      <c r="AW902" s="198"/>
      <c r="AX902" s="198"/>
      <c r="AY902" s="198"/>
      <c r="AZ902" s="198"/>
      <c r="BA902" s="198"/>
      <c r="BB902" s="198"/>
      <c r="BC902" s="198"/>
      <c r="BD902" s="198"/>
      <c r="BE902" s="198"/>
      <c r="BF902" s="198"/>
      <c r="BG902" s="198"/>
      <c r="BH902" s="198"/>
      <c r="BI902" s="198"/>
      <c r="BJ902" s="198"/>
      <c r="BK902" s="198"/>
      <c r="BL902" s="198"/>
      <c r="BM902" s="198"/>
      <c r="BN902" s="198"/>
      <c r="BO902" s="198"/>
      <c r="BP902" s="198"/>
      <c r="BQ902" s="198"/>
      <c r="BR902" s="198"/>
      <c r="BS902" s="198"/>
      <c r="BT902" s="198"/>
      <c r="BU902" s="198"/>
    </row>
    <row r="903" spans="1:73" ht="15.75" customHeight="1" x14ac:dyDescent="0.25">
      <c r="A903" s="234"/>
      <c r="B903" s="235"/>
      <c r="C903" s="235"/>
      <c r="D903" s="235"/>
      <c r="E903" s="235"/>
      <c r="F903" s="235"/>
      <c r="G903" s="235"/>
      <c r="H903" s="235"/>
      <c r="I903" s="235"/>
      <c r="J903" s="235"/>
      <c r="K903" s="235"/>
      <c r="L903" s="236"/>
      <c r="M903" s="235"/>
      <c r="N903" s="235"/>
      <c r="O903" s="235"/>
      <c r="P903" s="235"/>
      <c r="Q903" s="235"/>
      <c r="R903" s="235"/>
      <c r="S903" s="235"/>
      <c r="T903" s="235"/>
      <c r="U903" s="235"/>
      <c r="V903" s="236"/>
      <c r="W903" s="235"/>
      <c r="X903" s="235"/>
      <c r="Y903" s="235"/>
      <c r="Z903" s="235"/>
      <c r="AA903" s="235"/>
      <c r="AB903" s="235"/>
      <c r="AC903" s="235"/>
      <c r="AD903" s="235"/>
      <c r="AE903" s="235"/>
      <c r="AF903" s="235"/>
      <c r="AG903" s="235"/>
      <c r="AH903" s="235"/>
      <c r="AI903" s="235"/>
      <c r="AJ903" s="235"/>
      <c r="AK903" s="235"/>
      <c r="AL903" s="235"/>
      <c r="AM903" s="235"/>
      <c r="AN903" s="235"/>
      <c r="AO903" s="205"/>
      <c r="AP903" s="198"/>
      <c r="AQ903" s="233"/>
      <c r="AR903" s="244"/>
      <c r="AS903" s="198"/>
      <c r="AT903" s="198"/>
      <c r="AU903" s="198"/>
      <c r="AV903" s="198"/>
      <c r="AW903" s="198"/>
      <c r="AX903" s="198"/>
      <c r="AY903" s="198"/>
      <c r="AZ903" s="198"/>
      <c r="BA903" s="198"/>
      <c r="BB903" s="198"/>
      <c r="BC903" s="198"/>
      <c r="BD903" s="198"/>
      <c r="BE903" s="198"/>
      <c r="BF903" s="198"/>
      <c r="BG903" s="198"/>
      <c r="BH903" s="198"/>
      <c r="BI903" s="198"/>
      <c r="BJ903" s="198"/>
      <c r="BK903" s="198"/>
      <c r="BL903" s="198"/>
      <c r="BM903" s="198"/>
      <c r="BN903" s="198"/>
      <c r="BO903" s="198"/>
      <c r="BP903" s="198"/>
      <c r="BQ903" s="198"/>
      <c r="BR903" s="198"/>
      <c r="BS903" s="198"/>
      <c r="BT903" s="198"/>
      <c r="BU903" s="198"/>
    </row>
    <row r="904" spans="1:73" ht="15.75" customHeight="1" x14ac:dyDescent="0.25">
      <c r="A904" s="234"/>
      <c r="B904" s="235"/>
      <c r="C904" s="235"/>
      <c r="D904" s="235"/>
      <c r="E904" s="235"/>
      <c r="F904" s="235"/>
      <c r="G904" s="235"/>
      <c r="H904" s="235"/>
      <c r="I904" s="235"/>
      <c r="J904" s="235"/>
      <c r="K904" s="235"/>
      <c r="L904" s="236"/>
      <c r="M904" s="235"/>
      <c r="N904" s="235"/>
      <c r="O904" s="235"/>
      <c r="P904" s="235"/>
      <c r="Q904" s="235"/>
      <c r="R904" s="235"/>
      <c r="S904" s="235"/>
      <c r="T904" s="235"/>
      <c r="U904" s="235"/>
      <c r="V904" s="236"/>
      <c r="W904" s="235"/>
      <c r="X904" s="235"/>
      <c r="Y904" s="235"/>
      <c r="Z904" s="235"/>
      <c r="AA904" s="235"/>
      <c r="AB904" s="235"/>
      <c r="AC904" s="235"/>
      <c r="AD904" s="235"/>
      <c r="AE904" s="235"/>
      <c r="AF904" s="235"/>
      <c r="AG904" s="235"/>
      <c r="AH904" s="235"/>
      <c r="AI904" s="235"/>
      <c r="AJ904" s="235"/>
      <c r="AK904" s="235"/>
      <c r="AL904" s="235"/>
      <c r="AM904" s="235"/>
      <c r="AN904" s="235"/>
      <c r="AO904" s="205"/>
      <c r="AP904" s="198"/>
      <c r="AQ904" s="233"/>
      <c r="AR904" s="244"/>
      <c r="AS904" s="198"/>
      <c r="AT904" s="198"/>
      <c r="AU904" s="198"/>
      <c r="AV904" s="198"/>
      <c r="AW904" s="198"/>
      <c r="AX904" s="198"/>
      <c r="AY904" s="198"/>
      <c r="AZ904" s="198"/>
      <c r="BA904" s="198"/>
      <c r="BB904" s="198"/>
      <c r="BC904" s="198"/>
      <c r="BD904" s="198"/>
      <c r="BE904" s="198"/>
      <c r="BF904" s="198"/>
      <c r="BG904" s="198"/>
      <c r="BH904" s="198"/>
      <c r="BI904" s="198"/>
      <c r="BJ904" s="198"/>
      <c r="BK904" s="198"/>
      <c r="BL904" s="198"/>
      <c r="BM904" s="198"/>
      <c r="BN904" s="198"/>
      <c r="BO904" s="198"/>
      <c r="BP904" s="198"/>
      <c r="BQ904" s="198"/>
      <c r="BR904" s="198"/>
      <c r="BS904" s="198"/>
      <c r="BT904" s="198"/>
      <c r="BU904" s="198"/>
    </row>
    <row r="905" spans="1:73" ht="15.75" customHeight="1" x14ac:dyDescent="0.25">
      <c r="A905" s="234"/>
      <c r="B905" s="235"/>
      <c r="C905" s="235"/>
      <c r="D905" s="235"/>
      <c r="E905" s="235"/>
      <c r="F905" s="235"/>
      <c r="G905" s="235"/>
      <c r="H905" s="235"/>
      <c r="I905" s="235"/>
      <c r="J905" s="235"/>
      <c r="K905" s="235"/>
      <c r="L905" s="236"/>
      <c r="M905" s="235"/>
      <c r="N905" s="235"/>
      <c r="O905" s="235"/>
      <c r="P905" s="235"/>
      <c r="Q905" s="235"/>
      <c r="R905" s="235"/>
      <c r="S905" s="235"/>
      <c r="T905" s="235"/>
      <c r="U905" s="235"/>
      <c r="V905" s="236"/>
      <c r="W905" s="235"/>
      <c r="X905" s="235"/>
      <c r="Y905" s="235"/>
      <c r="Z905" s="235"/>
      <c r="AA905" s="235"/>
      <c r="AB905" s="235"/>
      <c r="AC905" s="235"/>
      <c r="AD905" s="235"/>
      <c r="AE905" s="235"/>
      <c r="AF905" s="235"/>
      <c r="AG905" s="235"/>
      <c r="AH905" s="235"/>
      <c r="AI905" s="235"/>
      <c r="AJ905" s="235"/>
      <c r="AK905" s="235"/>
      <c r="AL905" s="235"/>
      <c r="AM905" s="235"/>
      <c r="AN905" s="235"/>
      <c r="AO905" s="205"/>
      <c r="AP905" s="198"/>
      <c r="AQ905" s="233"/>
      <c r="AR905" s="244"/>
      <c r="AS905" s="198"/>
      <c r="AT905" s="198"/>
      <c r="AU905" s="198"/>
      <c r="AV905" s="198"/>
      <c r="AW905" s="198"/>
      <c r="AX905" s="198"/>
      <c r="AY905" s="198"/>
      <c r="AZ905" s="198"/>
      <c r="BA905" s="198"/>
      <c r="BB905" s="198"/>
      <c r="BC905" s="198"/>
      <c r="BD905" s="198"/>
      <c r="BE905" s="198"/>
      <c r="BF905" s="198"/>
      <c r="BG905" s="198"/>
      <c r="BH905" s="198"/>
      <c r="BI905" s="198"/>
      <c r="BJ905" s="198"/>
      <c r="BK905" s="198"/>
      <c r="BL905" s="198"/>
      <c r="BM905" s="198"/>
      <c r="BN905" s="198"/>
      <c r="BO905" s="198"/>
      <c r="BP905" s="198"/>
      <c r="BQ905" s="198"/>
      <c r="BR905" s="198"/>
      <c r="BS905" s="198"/>
      <c r="BT905" s="198"/>
      <c r="BU905" s="198"/>
    </row>
    <row r="906" spans="1:73" ht="15.75" customHeight="1" x14ac:dyDescent="0.25">
      <c r="A906" s="234"/>
      <c r="B906" s="235"/>
      <c r="C906" s="235"/>
      <c r="D906" s="235"/>
      <c r="E906" s="235"/>
      <c r="F906" s="235"/>
      <c r="G906" s="235"/>
      <c r="H906" s="235"/>
      <c r="I906" s="235"/>
      <c r="J906" s="235"/>
      <c r="K906" s="235"/>
      <c r="L906" s="236"/>
      <c r="M906" s="235"/>
      <c r="N906" s="235"/>
      <c r="O906" s="235"/>
      <c r="P906" s="235"/>
      <c r="Q906" s="235"/>
      <c r="R906" s="235"/>
      <c r="S906" s="235"/>
      <c r="T906" s="235"/>
      <c r="U906" s="235"/>
      <c r="V906" s="236"/>
      <c r="W906" s="235"/>
      <c r="X906" s="235"/>
      <c r="Y906" s="235"/>
      <c r="Z906" s="235"/>
      <c r="AA906" s="235"/>
      <c r="AB906" s="235"/>
      <c r="AC906" s="235"/>
      <c r="AD906" s="235"/>
      <c r="AE906" s="235"/>
      <c r="AF906" s="235"/>
      <c r="AG906" s="235"/>
      <c r="AH906" s="235"/>
      <c r="AI906" s="235"/>
      <c r="AJ906" s="235"/>
      <c r="AK906" s="235"/>
      <c r="AL906" s="235"/>
      <c r="AM906" s="235"/>
      <c r="AN906" s="235"/>
      <c r="AO906" s="205"/>
      <c r="AP906" s="198"/>
      <c r="AQ906" s="233"/>
      <c r="AR906" s="244"/>
      <c r="AS906" s="198"/>
      <c r="AT906" s="198"/>
      <c r="AU906" s="198"/>
      <c r="AV906" s="198"/>
      <c r="AW906" s="198"/>
      <c r="AX906" s="198"/>
      <c r="AY906" s="198"/>
      <c r="AZ906" s="198"/>
      <c r="BA906" s="198"/>
      <c r="BB906" s="198"/>
      <c r="BC906" s="198"/>
      <c r="BD906" s="198"/>
      <c r="BE906" s="198"/>
      <c r="BF906" s="198"/>
      <c r="BG906" s="198"/>
      <c r="BH906" s="198"/>
      <c r="BI906" s="198"/>
      <c r="BJ906" s="198"/>
      <c r="BK906" s="198"/>
      <c r="BL906" s="198"/>
      <c r="BM906" s="198"/>
      <c r="BN906" s="198"/>
      <c r="BO906" s="198"/>
      <c r="BP906" s="198"/>
      <c r="BQ906" s="198"/>
      <c r="BR906" s="198"/>
      <c r="BS906" s="198"/>
      <c r="BT906" s="198"/>
      <c r="BU906" s="198"/>
    </row>
    <row r="907" spans="1:73" ht="15.75" customHeight="1" x14ac:dyDescent="0.25">
      <c r="A907" s="234"/>
      <c r="B907" s="235"/>
      <c r="C907" s="235"/>
      <c r="D907" s="235"/>
      <c r="E907" s="235"/>
      <c r="F907" s="235"/>
      <c r="G907" s="235"/>
      <c r="H907" s="235"/>
      <c r="I907" s="235"/>
      <c r="J907" s="235"/>
      <c r="K907" s="235"/>
      <c r="L907" s="236"/>
      <c r="M907" s="235"/>
      <c r="N907" s="235"/>
      <c r="O907" s="235"/>
      <c r="P907" s="235"/>
      <c r="Q907" s="235"/>
      <c r="R907" s="235"/>
      <c r="S907" s="235"/>
      <c r="T907" s="235"/>
      <c r="U907" s="235"/>
      <c r="V907" s="236"/>
      <c r="W907" s="235"/>
      <c r="X907" s="235"/>
      <c r="Y907" s="235"/>
      <c r="Z907" s="235"/>
      <c r="AA907" s="235"/>
      <c r="AB907" s="235"/>
      <c r="AC907" s="235"/>
      <c r="AD907" s="235"/>
      <c r="AE907" s="235"/>
      <c r="AF907" s="235"/>
      <c r="AG907" s="235"/>
      <c r="AH907" s="235"/>
      <c r="AI907" s="235"/>
      <c r="AJ907" s="235"/>
      <c r="AK907" s="235"/>
      <c r="AL907" s="235"/>
      <c r="AM907" s="235"/>
      <c r="AN907" s="235"/>
      <c r="AO907" s="205"/>
      <c r="AP907" s="198"/>
      <c r="AQ907" s="233"/>
      <c r="AR907" s="244"/>
      <c r="AS907" s="198"/>
      <c r="AT907" s="198"/>
      <c r="AU907" s="198"/>
      <c r="AV907" s="198"/>
      <c r="AW907" s="198"/>
      <c r="AX907" s="198"/>
      <c r="AY907" s="198"/>
      <c r="AZ907" s="198"/>
      <c r="BA907" s="198"/>
      <c r="BB907" s="198"/>
      <c r="BC907" s="198"/>
      <c r="BD907" s="198"/>
      <c r="BE907" s="198"/>
      <c r="BF907" s="198"/>
      <c r="BG907" s="198"/>
      <c r="BH907" s="198"/>
      <c r="BI907" s="198"/>
      <c r="BJ907" s="198"/>
      <c r="BK907" s="198"/>
      <c r="BL907" s="198"/>
      <c r="BM907" s="198"/>
      <c r="BN907" s="198"/>
      <c r="BO907" s="198"/>
      <c r="BP907" s="198"/>
      <c r="BQ907" s="198"/>
      <c r="BR907" s="198"/>
      <c r="BS907" s="198"/>
      <c r="BT907" s="198"/>
      <c r="BU907" s="198"/>
    </row>
    <row r="908" spans="1:73" ht="15.75" customHeight="1" x14ac:dyDescent="0.25">
      <c r="A908" s="234"/>
      <c r="B908" s="235"/>
      <c r="C908" s="235"/>
      <c r="D908" s="235"/>
      <c r="E908" s="235"/>
      <c r="F908" s="235"/>
      <c r="G908" s="235"/>
      <c r="H908" s="235"/>
      <c r="I908" s="235"/>
      <c r="J908" s="235"/>
      <c r="K908" s="235"/>
      <c r="L908" s="236"/>
      <c r="M908" s="235"/>
      <c r="N908" s="235"/>
      <c r="O908" s="235"/>
      <c r="P908" s="235"/>
      <c r="Q908" s="235"/>
      <c r="R908" s="235"/>
      <c r="S908" s="235"/>
      <c r="T908" s="235"/>
      <c r="U908" s="235"/>
      <c r="V908" s="236"/>
      <c r="W908" s="235"/>
      <c r="X908" s="235"/>
      <c r="Y908" s="235"/>
      <c r="Z908" s="235"/>
      <c r="AA908" s="235"/>
      <c r="AB908" s="235"/>
      <c r="AC908" s="235"/>
      <c r="AD908" s="235"/>
      <c r="AE908" s="235"/>
      <c r="AF908" s="235"/>
      <c r="AG908" s="235"/>
      <c r="AH908" s="235"/>
      <c r="AI908" s="235"/>
      <c r="AJ908" s="235"/>
      <c r="AK908" s="235"/>
      <c r="AL908" s="235"/>
      <c r="AM908" s="235"/>
      <c r="AN908" s="235"/>
      <c r="AO908" s="205"/>
      <c r="AP908" s="198"/>
      <c r="AQ908" s="233"/>
      <c r="AR908" s="244"/>
      <c r="AS908" s="198"/>
      <c r="AT908" s="198"/>
      <c r="AU908" s="198"/>
      <c r="AV908" s="198"/>
      <c r="AW908" s="198"/>
      <c r="AX908" s="198"/>
      <c r="AY908" s="198"/>
      <c r="AZ908" s="198"/>
      <c r="BA908" s="198"/>
      <c r="BB908" s="198"/>
      <c r="BC908" s="198"/>
      <c r="BD908" s="198"/>
      <c r="BE908" s="198"/>
      <c r="BF908" s="198"/>
      <c r="BG908" s="198"/>
      <c r="BH908" s="198"/>
      <c r="BI908" s="198"/>
      <c r="BJ908" s="198"/>
      <c r="BK908" s="198"/>
      <c r="BL908" s="198"/>
      <c r="BM908" s="198"/>
      <c r="BN908" s="198"/>
      <c r="BO908" s="198"/>
      <c r="BP908" s="198"/>
      <c r="BQ908" s="198"/>
      <c r="BR908" s="198"/>
      <c r="BS908" s="198"/>
      <c r="BT908" s="198"/>
      <c r="BU908" s="198"/>
    </row>
    <row r="909" spans="1:73" ht="15.75" customHeight="1" x14ac:dyDescent="0.25">
      <c r="A909" s="234"/>
      <c r="B909" s="235"/>
      <c r="C909" s="235"/>
      <c r="D909" s="235"/>
      <c r="E909" s="235"/>
      <c r="F909" s="235"/>
      <c r="G909" s="235"/>
      <c r="H909" s="235"/>
      <c r="I909" s="235"/>
      <c r="J909" s="235"/>
      <c r="K909" s="235"/>
      <c r="L909" s="236"/>
      <c r="M909" s="235"/>
      <c r="N909" s="235"/>
      <c r="O909" s="235"/>
      <c r="P909" s="235"/>
      <c r="Q909" s="235"/>
      <c r="R909" s="235"/>
      <c r="S909" s="235"/>
      <c r="T909" s="235"/>
      <c r="U909" s="235"/>
      <c r="V909" s="236"/>
      <c r="W909" s="235"/>
      <c r="X909" s="235"/>
      <c r="Y909" s="235"/>
      <c r="Z909" s="235"/>
      <c r="AA909" s="235"/>
      <c r="AB909" s="235"/>
      <c r="AC909" s="235"/>
      <c r="AD909" s="235"/>
      <c r="AE909" s="235"/>
      <c r="AF909" s="235"/>
      <c r="AG909" s="235"/>
      <c r="AH909" s="235"/>
      <c r="AI909" s="235"/>
      <c r="AJ909" s="235"/>
      <c r="AK909" s="235"/>
      <c r="AL909" s="235"/>
      <c r="AM909" s="235"/>
      <c r="AN909" s="235"/>
      <c r="AO909" s="205"/>
      <c r="AP909" s="198"/>
      <c r="AQ909" s="233"/>
      <c r="AR909" s="244"/>
      <c r="AS909" s="198"/>
      <c r="AT909" s="198"/>
      <c r="AU909" s="198"/>
      <c r="AV909" s="198"/>
      <c r="AW909" s="198"/>
      <c r="AX909" s="198"/>
      <c r="AY909" s="198"/>
      <c r="AZ909" s="198"/>
      <c r="BA909" s="198"/>
      <c r="BB909" s="198"/>
      <c r="BC909" s="198"/>
      <c r="BD909" s="198"/>
      <c r="BE909" s="198"/>
      <c r="BF909" s="198"/>
      <c r="BG909" s="198"/>
      <c r="BH909" s="198"/>
      <c r="BI909" s="198"/>
      <c r="BJ909" s="198"/>
      <c r="BK909" s="198"/>
      <c r="BL909" s="198"/>
      <c r="BM909" s="198"/>
      <c r="BN909" s="198"/>
      <c r="BO909" s="198"/>
      <c r="BP909" s="198"/>
      <c r="BQ909" s="198"/>
      <c r="BR909" s="198"/>
      <c r="BS909" s="198"/>
      <c r="BT909" s="198"/>
      <c r="BU909" s="198"/>
    </row>
    <row r="910" spans="1:73" ht="15.75" customHeight="1" x14ac:dyDescent="0.25">
      <c r="A910" s="234"/>
      <c r="B910" s="235"/>
      <c r="C910" s="235"/>
      <c r="D910" s="235"/>
      <c r="E910" s="235"/>
      <c r="F910" s="235"/>
      <c r="G910" s="235"/>
      <c r="H910" s="235"/>
      <c r="I910" s="235"/>
      <c r="J910" s="235"/>
      <c r="K910" s="235"/>
      <c r="L910" s="236"/>
      <c r="M910" s="235"/>
      <c r="N910" s="235"/>
      <c r="O910" s="235"/>
      <c r="P910" s="235"/>
      <c r="Q910" s="235"/>
      <c r="R910" s="235"/>
      <c r="S910" s="235"/>
      <c r="T910" s="235"/>
      <c r="U910" s="235"/>
      <c r="V910" s="236"/>
      <c r="W910" s="235"/>
      <c r="X910" s="235"/>
      <c r="Y910" s="235"/>
      <c r="Z910" s="235"/>
      <c r="AA910" s="235"/>
      <c r="AB910" s="235"/>
      <c r="AC910" s="235"/>
      <c r="AD910" s="235"/>
      <c r="AE910" s="235"/>
      <c r="AF910" s="235"/>
      <c r="AG910" s="235"/>
      <c r="AH910" s="235"/>
      <c r="AI910" s="235"/>
      <c r="AJ910" s="235"/>
      <c r="AK910" s="235"/>
      <c r="AL910" s="235"/>
      <c r="AM910" s="235"/>
      <c r="AN910" s="235"/>
      <c r="AO910" s="205"/>
      <c r="AP910" s="198"/>
      <c r="AQ910" s="233"/>
      <c r="AR910" s="244"/>
      <c r="AS910" s="198"/>
      <c r="AT910" s="198"/>
      <c r="AU910" s="198"/>
      <c r="AV910" s="198"/>
      <c r="AW910" s="198"/>
      <c r="AX910" s="198"/>
      <c r="AY910" s="198"/>
      <c r="AZ910" s="198"/>
      <c r="BA910" s="198"/>
      <c r="BB910" s="198"/>
      <c r="BC910" s="198"/>
      <c r="BD910" s="198"/>
      <c r="BE910" s="198"/>
      <c r="BF910" s="198"/>
      <c r="BG910" s="198"/>
      <c r="BH910" s="198"/>
      <c r="BI910" s="198"/>
      <c r="BJ910" s="198"/>
      <c r="BK910" s="198"/>
      <c r="BL910" s="198"/>
      <c r="BM910" s="198"/>
      <c r="BN910" s="198"/>
      <c r="BO910" s="198"/>
      <c r="BP910" s="198"/>
      <c r="BQ910" s="198"/>
      <c r="BR910" s="198"/>
      <c r="BS910" s="198"/>
      <c r="BT910" s="198"/>
      <c r="BU910" s="198"/>
    </row>
    <row r="911" spans="1:73" ht="15.75" customHeight="1" x14ac:dyDescent="0.25">
      <c r="A911" s="234"/>
      <c r="B911" s="235"/>
      <c r="C911" s="235"/>
      <c r="D911" s="235"/>
      <c r="E911" s="235"/>
      <c r="F911" s="235"/>
      <c r="G911" s="235"/>
      <c r="H911" s="235"/>
      <c r="I911" s="235"/>
      <c r="J911" s="235"/>
      <c r="K911" s="235"/>
      <c r="L911" s="236"/>
      <c r="M911" s="235"/>
      <c r="N911" s="235"/>
      <c r="O911" s="235"/>
      <c r="P911" s="235"/>
      <c r="Q911" s="235"/>
      <c r="R911" s="235"/>
      <c r="S911" s="235"/>
      <c r="T911" s="235"/>
      <c r="U911" s="235"/>
      <c r="V911" s="236"/>
      <c r="W911" s="235"/>
      <c r="X911" s="235"/>
      <c r="Y911" s="235"/>
      <c r="Z911" s="235"/>
      <c r="AA911" s="235"/>
      <c r="AB911" s="235"/>
      <c r="AC911" s="235"/>
      <c r="AD911" s="235"/>
      <c r="AE911" s="235"/>
      <c r="AF911" s="235"/>
      <c r="AG911" s="235"/>
      <c r="AH911" s="235"/>
      <c r="AI911" s="235"/>
      <c r="AJ911" s="235"/>
      <c r="AK911" s="235"/>
      <c r="AL911" s="235"/>
      <c r="AM911" s="235"/>
      <c r="AN911" s="235"/>
      <c r="AO911" s="205"/>
      <c r="AP911" s="198"/>
      <c r="AQ911" s="233"/>
      <c r="AR911" s="244"/>
      <c r="AS911" s="198"/>
      <c r="AT911" s="198"/>
      <c r="AU911" s="198"/>
      <c r="AV911" s="198"/>
      <c r="AW911" s="198"/>
      <c r="AX911" s="198"/>
      <c r="AY911" s="198"/>
      <c r="AZ911" s="198"/>
      <c r="BA911" s="198"/>
      <c r="BB911" s="198"/>
      <c r="BC911" s="198"/>
      <c r="BD911" s="198"/>
      <c r="BE911" s="198"/>
      <c r="BF911" s="198"/>
      <c r="BG911" s="198"/>
      <c r="BH911" s="198"/>
      <c r="BI911" s="198"/>
      <c r="BJ911" s="198"/>
      <c r="BK911" s="198"/>
      <c r="BL911" s="198"/>
      <c r="BM911" s="198"/>
      <c r="BN911" s="198"/>
      <c r="BO911" s="198"/>
      <c r="BP911" s="198"/>
      <c r="BQ911" s="198"/>
      <c r="BR911" s="198"/>
      <c r="BS911" s="198"/>
      <c r="BT911" s="198"/>
      <c r="BU911" s="198"/>
    </row>
    <row r="912" spans="1:73" ht="15.75" customHeight="1" x14ac:dyDescent="0.25">
      <c r="A912" s="234"/>
      <c r="B912" s="235"/>
      <c r="C912" s="235"/>
      <c r="D912" s="235"/>
      <c r="E912" s="235"/>
      <c r="F912" s="235"/>
      <c r="G912" s="235"/>
      <c r="H912" s="235"/>
      <c r="I912" s="235"/>
      <c r="J912" s="235"/>
      <c r="K912" s="235"/>
      <c r="L912" s="236"/>
      <c r="M912" s="235"/>
      <c r="N912" s="235"/>
      <c r="O912" s="235"/>
      <c r="P912" s="235"/>
      <c r="Q912" s="235"/>
      <c r="R912" s="235"/>
      <c r="S912" s="235"/>
      <c r="T912" s="235"/>
      <c r="U912" s="235"/>
      <c r="V912" s="236"/>
      <c r="W912" s="235"/>
      <c r="X912" s="235"/>
      <c r="Y912" s="235"/>
      <c r="Z912" s="235"/>
      <c r="AA912" s="235"/>
      <c r="AB912" s="235"/>
      <c r="AC912" s="235"/>
      <c r="AD912" s="235"/>
      <c r="AE912" s="235"/>
      <c r="AF912" s="235"/>
      <c r="AG912" s="235"/>
      <c r="AH912" s="235"/>
      <c r="AI912" s="235"/>
      <c r="AJ912" s="235"/>
      <c r="AK912" s="235"/>
      <c r="AL912" s="235"/>
      <c r="AM912" s="235"/>
      <c r="AN912" s="235"/>
      <c r="AO912" s="205"/>
      <c r="AP912" s="198"/>
      <c r="AQ912" s="233"/>
      <c r="AR912" s="244"/>
      <c r="AS912" s="198"/>
      <c r="AT912" s="198"/>
      <c r="AU912" s="198"/>
      <c r="AV912" s="198"/>
      <c r="AW912" s="198"/>
      <c r="AX912" s="198"/>
      <c r="AY912" s="198"/>
      <c r="AZ912" s="198"/>
      <c r="BA912" s="198"/>
      <c r="BB912" s="198"/>
      <c r="BC912" s="198"/>
      <c r="BD912" s="198"/>
      <c r="BE912" s="198"/>
      <c r="BF912" s="198"/>
      <c r="BG912" s="198"/>
      <c r="BH912" s="198"/>
      <c r="BI912" s="198"/>
      <c r="BJ912" s="198"/>
      <c r="BK912" s="198"/>
      <c r="BL912" s="198"/>
      <c r="BM912" s="198"/>
      <c r="BN912" s="198"/>
      <c r="BO912" s="198"/>
      <c r="BP912" s="198"/>
      <c r="BQ912" s="198"/>
      <c r="BR912" s="198"/>
      <c r="BS912" s="198"/>
      <c r="BT912" s="198"/>
      <c r="BU912" s="198"/>
    </row>
    <row r="913" spans="1:73" ht="15.75" customHeight="1" x14ac:dyDescent="0.25">
      <c r="A913" s="234"/>
      <c r="B913" s="235"/>
      <c r="C913" s="235"/>
      <c r="D913" s="235"/>
      <c r="E913" s="235"/>
      <c r="F913" s="235"/>
      <c r="G913" s="235"/>
      <c r="H913" s="235"/>
      <c r="I913" s="235"/>
      <c r="J913" s="235"/>
      <c r="K913" s="235"/>
      <c r="L913" s="236"/>
      <c r="M913" s="235"/>
      <c r="N913" s="235"/>
      <c r="O913" s="235"/>
      <c r="P913" s="235"/>
      <c r="Q913" s="235"/>
      <c r="R913" s="235"/>
      <c r="S913" s="235"/>
      <c r="T913" s="235"/>
      <c r="U913" s="235"/>
      <c r="V913" s="236"/>
      <c r="W913" s="235"/>
      <c r="X913" s="235"/>
      <c r="Y913" s="235"/>
      <c r="Z913" s="235"/>
      <c r="AA913" s="235"/>
      <c r="AB913" s="235"/>
      <c r="AC913" s="235"/>
      <c r="AD913" s="235"/>
      <c r="AE913" s="235"/>
      <c r="AF913" s="235"/>
      <c r="AG913" s="235"/>
      <c r="AH913" s="235"/>
      <c r="AI913" s="235"/>
      <c r="AJ913" s="235"/>
      <c r="AK913" s="235"/>
      <c r="AL913" s="235"/>
      <c r="AM913" s="235"/>
      <c r="AN913" s="235"/>
      <c r="AO913" s="205"/>
      <c r="AP913" s="198"/>
      <c r="AQ913" s="233"/>
      <c r="AR913" s="244"/>
      <c r="AS913" s="198"/>
      <c r="AT913" s="198"/>
      <c r="AU913" s="198"/>
      <c r="AV913" s="198"/>
      <c r="AW913" s="198"/>
      <c r="AX913" s="198"/>
      <c r="AY913" s="198"/>
      <c r="AZ913" s="198"/>
      <c r="BA913" s="198"/>
      <c r="BB913" s="198"/>
      <c r="BC913" s="198"/>
      <c r="BD913" s="198"/>
      <c r="BE913" s="198"/>
      <c r="BF913" s="198"/>
      <c r="BG913" s="198"/>
      <c r="BH913" s="198"/>
      <c r="BI913" s="198"/>
      <c r="BJ913" s="198"/>
      <c r="BK913" s="198"/>
      <c r="BL913" s="198"/>
      <c r="BM913" s="198"/>
      <c r="BN913" s="198"/>
      <c r="BO913" s="198"/>
      <c r="BP913" s="198"/>
      <c r="BQ913" s="198"/>
      <c r="BR913" s="198"/>
      <c r="BS913" s="198"/>
      <c r="BT913" s="198"/>
      <c r="BU913" s="198"/>
    </row>
    <row r="914" spans="1:73" ht="15.75" customHeight="1" x14ac:dyDescent="0.25">
      <c r="A914" s="234"/>
      <c r="B914" s="235"/>
      <c r="C914" s="235"/>
      <c r="D914" s="235"/>
      <c r="E914" s="235"/>
      <c r="F914" s="235"/>
      <c r="G914" s="235"/>
      <c r="H914" s="235"/>
      <c r="I914" s="235"/>
      <c r="J914" s="235"/>
      <c r="K914" s="235"/>
      <c r="L914" s="236"/>
      <c r="M914" s="235"/>
      <c r="N914" s="235"/>
      <c r="O914" s="235"/>
      <c r="P914" s="235"/>
      <c r="Q914" s="235"/>
      <c r="R914" s="235"/>
      <c r="S914" s="235"/>
      <c r="T914" s="235"/>
      <c r="U914" s="235"/>
      <c r="V914" s="236"/>
      <c r="W914" s="235"/>
      <c r="X914" s="235"/>
      <c r="Y914" s="235"/>
      <c r="Z914" s="235"/>
      <c r="AA914" s="235"/>
      <c r="AB914" s="235"/>
      <c r="AC914" s="235"/>
      <c r="AD914" s="235"/>
      <c r="AE914" s="235"/>
      <c r="AF914" s="235"/>
      <c r="AG914" s="235"/>
      <c r="AH914" s="235"/>
      <c r="AI914" s="235"/>
      <c r="AJ914" s="235"/>
      <c r="AK914" s="235"/>
      <c r="AL914" s="235"/>
      <c r="AM914" s="235"/>
      <c r="AN914" s="235"/>
      <c r="AO914" s="205"/>
      <c r="AP914" s="198"/>
      <c r="AQ914" s="233"/>
      <c r="AR914" s="244"/>
      <c r="AS914" s="198"/>
      <c r="AT914" s="198"/>
      <c r="AU914" s="198"/>
      <c r="AV914" s="198"/>
      <c r="AW914" s="198"/>
      <c r="AX914" s="198"/>
      <c r="AY914" s="198"/>
      <c r="AZ914" s="198"/>
      <c r="BA914" s="198"/>
      <c r="BB914" s="198"/>
      <c r="BC914" s="198"/>
      <c r="BD914" s="198"/>
      <c r="BE914" s="198"/>
      <c r="BF914" s="198"/>
      <c r="BG914" s="198"/>
      <c r="BH914" s="198"/>
      <c r="BI914" s="198"/>
      <c r="BJ914" s="198"/>
      <c r="BK914" s="198"/>
      <c r="BL914" s="198"/>
      <c r="BM914" s="198"/>
      <c r="BN914" s="198"/>
      <c r="BO914" s="198"/>
      <c r="BP914" s="198"/>
      <c r="BQ914" s="198"/>
      <c r="BR914" s="198"/>
      <c r="BS914" s="198"/>
      <c r="BT914" s="198"/>
      <c r="BU914" s="198"/>
    </row>
    <row r="915" spans="1:73" ht="15.75" customHeight="1" x14ac:dyDescent="0.25">
      <c r="A915" s="234"/>
      <c r="B915" s="235"/>
      <c r="C915" s="235"/>
      <c r="D915" s="235"/>
      <c r="E915" s="235"/>
      <c r="F915" s="235"/>
      <c r="G915" s="235"/>
      <c r="H915" s="235"/>
      <c r="I915" s="235"/>
      <c r="J915" s="235"/>
      <c r="K915" s="235"/>
      <c r="L915" s="236"/>
      <c r="M915" s="235"/>
      <c r="N915" s="235"/>
      <c r="O915" s="235"/>
      <c r="P915" s="235"/>
      <c r="Q915" s="235"/>
      <c r="R915" s="235"/>
      <c r="S915" s="235"/>
      <c r="T915" s="235"/>
      <c r="U915" s="235"/>
      <c r="V915" s="236"/>
      <c r="W915" s="235"/>
      <c r="X915" s="235"/>
      <c r="Y915" s="235"/>
      <c r="Z915" s="235"/>
      <c r="AA915" s="235"/>
      <c r="AB915" s="235"/>
      <c r="AC915" s="235"/>
      <c r="AD915" s="235"/>
      <c r="AE915" s="235"/>
      <c r="AF915" s="235"/>
      <c r="AG915" s="235"/>
      <c r="AH915" s="235"/>
      <c r="AI915" s="235"/>
      <c r="AJ915" s="235"/>
      <c r="AK915" s="235"/>
      <c r="AL915" s="235"/>
      <c r="AM915" s="235"/>
      <c r="AN915" s="235"/>
      <c r="AO915" s="205"/>
      <c r="AP915" s="198"/>
      <c r="AQ915" s="233"/>
      <c r="AR915" s="244"/>
      <c r="AS915" s="198"/>
      <c r="AT915" s="198"/>
      <c r="AU915" s="198"/>
      <c r="AV915" s="198"/>
      <c r="AW915" s="198"/>
      <c r="AX915" s="198"/>
      <c r="AY915" s="198"/>
      <c r="AZ915" s="198"/>
      <c r="BA915" s="198"/>
      <c r="BB915" s="198"/>
      <c r="BC915" s="198"/>
      <c r="BD915" s="198"/>
      <c r="BE915" s="198"/>
      <c r="BF915" s="198"/>
      <c r="BG915" s="198"/>
      <c r="BH915" s="198"/>
      <c r="BI915" s="198"/>
      <c r="BJ915" s="198"/>
      <c r="BK915" s="198"/>
      <c r="BL915" s="198"/>
      <c r="BM915" s="198"/>
      <c r="BN915" s="198"/>
      <c r="BO915" s="198"/>
      <c r="BP915" s="198"/>
      <c r="BQ915" s="198"/>
      <c r="BR915" s="198"/>
      <c r="BS915" s="198"/>
      <c r="BT915" s="198"/>
      <c r="BU915" s="198"/>
    </row>
    <row r="916" spans="1:73" ht="15.75" customHeight="1" x14ac:dyDescent="0.25">
      <c r="A916" s="234"/>
      <c r="B916" s="235"/>
      <c r="C916" s="235"/>
      <c r="D916" s="235"/>
      <c r="E916" s="235"/>
      <c r="F916" s="235"/>
      <c r="G916" s="235"/>
      <c r="H916" s="235"/>
      <c r="I916" s="235"/>
      <c r="J916" s="235"/>
      <c r="K916" s="235"/>
      <c r="L916" s="236"/>
      <c r="M916" s="235"/>
      <c r="N916" s="235"/>
      <c r="O916" s="235"/>
      <c r="P916" s="235"/>
      <c r="Q916" s="235"/>
      <c r="R916" s="235"/>
      <c r="S916" s="235"/>
      <c r="T916" s="235"/>
      <c r="U916" s="235"/>
      <c r="V916" s="236"/>
      <c r="W916" s="235"/>
      <c r="X916" s="235"/>
      <c r="Y916" s="235"/>
      <c r="Z916" s="235"/>
      <c r="AA916" s="235"/>
      <c r="AB916" s="235"/>
      <c r="AC916" s="235"/>
      <c r="AD916" s="235"/>
      <c r="AE916" s="235"/>
      <c r="AF916" s="235"/>
      <c r="AG916" s="235"/>
      <c r="AH916" s="235"/>
      <c r="AI916" s="235"/>
      <c r="AJ916" s="235"/>
      <c r="AK916" s="235"/>
      <c r="AL916" s="235"/>
      <c r="AM916" s="235"/>
      <c r="AN916" s="235"/>
      <c r="AO916" s="205"/>
      <c r="AP916" s="198"/>
      <c r="AQ916" s="233"/>
      <c r="AR916" s="244"/>
      <c r="AS916" s="198"/>
      <c r="AT916" s="198"/>
      <c r="AU916" s="198"/>
      <c r="AV916" s="198"/>
      <c r="AW916" s="198"/>
      <c r="AX916" s="198"/>
      <c r="AY916" s="198"/>
      <c r="AZ916" s="198"/>
      <c r="BA916" s="198"/>
      <c r="BB916" s="198"/>
      <c r="BC916" s="198"/>
      <c r="BD916" s="198"/>
      <c r="BE916" s="198"/>
      <c r="BF916" s="198"/>
      <c r="BG916" s="198"/>
      <c r="BH916" s="198"/>
      <c r="BI916" s="198"/>
      <c r="BJ916" s="198"/>
      <c r="BK916" s="198"/>
      <c r="BL916" s="198"/>
      <c r="BM916" s="198"/>
      <c r="BN916" s="198"/>
      <c r="BO916" s="198"/>
      <c r="BP916" s="198"/>
      <c r="BQ916" s="198"/>
      <c r="BR916" s="198"/>
      <c r="BS916" s="198"/>
      <c r="BT916" s="198"/>
      <c r="BU916" s="198"/>
    </row>
    <row r="917" spans="1:73" ht="15.75" customHeight="1" x14ac:dyDescent="0.25">
      <c r="A917" s="234"/>
      <c r="B917" s="235"/>
      <c r="C917" s="235"/>
      <c r="D917" s="235"/>
      <c r="E917" s="235"/>
      <c r="F917" s="235"/>
      <c r="G917" s="235"/>
      <c r="H917" s="235"/>
      <c r="I917" s="235"/>
      <c r="J917" s="235"/>
      <c r="K917" s="235"/>
      <c r="L917" s="236"/>
      <c r="M917" s="235"/>
      <c r="N917" s="235"/>
      <c r="O917" s="235"/>
      <c r="P917" s="235"/>
      <c r="Q917" s="235"/>
      <c r="R917" s="235"/>
      <c r="S917" s="235"/>
      <c r="T917" s="235"/>
      <c r="U917" s="235"/>
      <c r="V917" s="236"/>
      <c r="W917" s="235"/>
      <c r="X917" s="235"/>
      <c r="Y917" s="235"/>
      <c r="Z917" s="235"/>
      <c r="AA917" s="235"/>
      <c r="AB917" s="235"/>
      <c r="AC917" s="235"/>
      <c r="AD917" s="235"/>
      <c r="AE917" s="235"/>
      <c r="AF917" s="235"/>
      <c r="AG917" s="235"/>
      <c r="AH917" s="235"/>
      <c r="AI917" s="235"/>
      <c r="AJ917" s="235"/>
      <c r="AK917" s="235"/>
      <c r="AL917" s="235"/>
      <c r="AM917" s="235"/>
      <c r="AN917" s="235"/>
      <c r="AO917" s="205"/>
      <c r="AP917" s="198"/>
      <c r="AQ917" s="233"/>
      <c r="AR917" s="244"/>
      <c r="AS917" s="198"/>
      <c r="AT917" s="198"/>
      <c r="AU917" s="198"/>
      <c r="AV917" s="198"/>
      <c r="AW917" s="198"/>
      <c r="AX917" s="198"/>
      <c r="AY917" s="198"/>
      <c r="AZ917" s="198"/>
      <c r="BA917" s="198"/>
      <c r="BB917" s="198"/>
      <c r="BC917" s="198"/>
      <c r="BD917" s="198"/>
      <c r="BE917" s="198"/>
      <c r="BF917" s="198"/>
      <c r="BG917" s="198"/>
      <c r="BH917" s="198"/>
      <c r="BI917" s="198"/>
      <c r="BJ917" s="198"/>
      <c r="BK917" s="198"/>
      <c r="BL917" s="198"/>
      <c r="BM917" s="198"/>
      <c r="BN917" s="198"/>
      <c r="BO917" s="198"/>
      <c r="BP917" s="198"/>
      <c r="BQ917" s="198"/>
      <c r="BR917" s="198"/>
      <c r="BS917" s="198"/>
      <c r="BT917" s="198"/>
      <c r="BU917" s="198"/>
    </row>
    <row r="918" spans="1:73" ht="15.75" customHeight="1" x14ac:dyDescent="0.25">
      <c r="A918" s="234"/>
      <c r="B918" s="235"/>
      <c r="C918" s="235"/>
      <c r="D918" s="235"/>
      <c r="E918" s="235"/>
      <c r="F918" s="235"/>
      <c r="G918" s="235"/>
      <c r="H918" s="235"/>
      <c r="I918" s="235"/>
      <c r="J918" s="235"/>
      <c r="K918" s="235"/>
      <c r="L918" s="236"/>
      <c r="M918" s="235"/>
      <c r="N918" s="235"/>
      <c r="O918" s="235"/>
      <c r="P918" s="235"/>
      <c r="Q918" s="235"/>
      <c r="R918" s="235"/>
      <c r="S918" s="235"/>
      <c r="T918" s="235"/>
      <c r="U918" s="235"/>
      <c r="V918" s="236"/>
      <c r="W918" s="235"/>
      <c r="X918" s="235"/>
      <c r="Y918" s="235"/>
      <c r="Z918" s="235"/>
      <c r="AA918" s="235"/>
      <c r="AB918" s="235"/>
      <c r="AC918" s="235"/>
      <c r="AD918" s="235"/>
      <c r="AE918" s="235"/>
      <c r="AF918" s="235"/>
      <c r="AG918" s="235"/>
      <c r="AH918" s="235"/>
      <c r="AI918" s="235"/>
      <c r="AJ918" s="235"/>
      <c r="AK918" s="235"/>
      <c r="AL918" s="235"/>
      <c r="AM918" s="235"/>
      <c r="AN918" s="235"/>
      <c r="AO918" s="205"/>
      <c r="AP918" s="198"/>
      <c r="AQ918" s="233"/>
      <c r="AR918" s="244"/>
      <c r="AS918" s="198"/>
      <c r="AT918" s="198"/>
      <c r="AU918" s="198"/>
      <c r="AV918" s="198"/>
      <c r="AW918" s="198"/>
      <c r="AX918" s="198"/>
      <c r="AY918" s="198"/>
      <c r="AZ918" s="198"/>
      <c r="BA918" s="198"/>
      <c r="BB918" s="198"/>
      <c r="BC918" s="198"/>
      <c r="BD918" s="198"/>
      <c r="BE918" s="198"/>
      <c r="BF918" s="198"/>
      <c r="BG918" s="198"/>
      <c r="BH918" s="198"/>
      <c r="BI918" s="198"/>
      <c r="BJ918" s="198"/>
      <c r="BK918" s="198"/>
      <c r="BL918" s="198"/>
      <c r="BM918" s="198"/>
      <c r="BN918" s="198"/>
      <c r="BO918" s="198"/>
      <c r="BP918" s="198"/>
      <c r="BQ918" s="198"/>
      <c r="BR918" s="198"/>
      <c r="BS918" s="198"/>
      <c r="BT918" s="198"/>
      <c r="BU918" s="198"/>
    </row>
    <row r="919" spans="1:73" ht="15.75" customHeight="1" x14ac:dyDescent="0.25">
      <c r="A919" s="234"/>
      <c r="B919" s="235"/>
      <c r="C919" s="235"/>
      <c r="D919" s="235"/>
      <c r="E919" s="235"/>
      <c r="F919" s="235"/>
      <c r="G919" s="235"/>
      <c r="H919" s="235"/>
      <c r="I919" s="235"/>
      <c r="J919" s="235"/>
      <c r="K919" s="235"/>
      <c r="L919" s="236"/>
      <c r="M919" s="235"/>
      <c r="N919" s="235"/>
      <c r="O919" s="235"/>
      <c r="P919" s="235"/>
      <c r="Q919" s="235"/>
      <c r="R919" s="235"/>
      <c r="S919" s="235"/>
      <c r="T919" s="235"/>
      <c r="U919" s="235"/>
      <c r="V919" s="236"/>
      <c r="W919" s="235"/>
      <c r="X919" s="235"/>
      <c r="Y919" s="235"/>
      <c r="Z919" s="235"/>
      <c r="AA919" s="235"/>
      <c r="AB919" s="235"/>
      <c r="AC919" s="235"/>
      <c r="AD919" s="235"/>
      <c r="AE919" s="235"/>
      <c r="AF919" s="235"/>
      <c r="AG919" s="235"/>
      <c r="AH919" s="235"/>
      <c r="AI919" s="235"/>
      <c r="AJ919" s="235"/>
      <c r="AK919" s="235"/>
      <c r="AL919" s="235"/>
      <c r="AM919" s="235"/>
      <c r="AN919" s="235"/>
      <c r="AO919" s="205"/>
      <c r="AP919" s="198"/>
      <c r="AQ919" s="233"/>
      <c r="AR919" s="244"/>
      <c r="AS919" s="198"/>
      <c r="AT919" s="198"/>
      <c r="AU919" s="198"/>
      <c r="AV919" s="198"/>
      <c r="AW919" s="198"/>
      <c r="AX919" s="198"/>
      <c r="AY919" s="198"/>
      <c r="AZ919" s="198"/>
      <c r="BA919" s="198"/>
      <c r="BB919" s="198"/>
      <c r="BC919" s="198"/>
      <c r="BD919" s="198"/>
      <c r="BE919" s="198"/>
      <c r="BF919" s="198"/>
      <c r="BG919" s="198"/>
      <c r="BH919" s="198"/>
      <c r="BI919" s="198"/>
      <c r="BJ919" s="198"/>
      <c r="BK919" s="198"/>
      <c r="BL919" s="198"/>
      <c r="BM919" s="198"/>
      <c r="BN919" s="198"/>
      <c r="BO919" s="198"/>
      <c r="BP919" s="198"/>
      <c r="BQ919" s="198"/>
      <c r="BR919" s="198"/>
      <c r="BS919" s="198"/>
      <c r="BT919" s="198"/>
      <c r="BU919" s="198"/>
    </row>
    <row r="920" spans="1:73" ht="15.75" customHeight="1" x14ac:dyDescent="0.25">
      <c r="A920" s="234"/>
      <c r="B920" s="235"/>
      <c r="C920" s="235"/>
      <c r="D920" s="235"/>
      <c r="E920" s="235"/>
      <c r="F920" s="235"/>
      <c r="G920" s="235"/>
      <c r="H920" s="235"/>
      <c r="I920" s="235"/>
      <c r="J920" s="235"/>
      <c r="K920" s="235"/>
      <c r="L920" s="236"/>
      <c r="M920" s="235"/>
      <c r="N920" s="235"/>
      <c r="O920" s="235"/>
      <c r="P920" s="235"/>
      <c r="Q920" s="235"/>
      <c r="R920" s="235"/>
      <c r="S920" s="235"/>
      <c r="T920" s="235"/>
      <c r="U920" s="235"/>
      <c r="V920" s="236"/>
      <c r="W920" s="235"/>
      <c r="X920" s="235"/>
      <c r="Y920" s="235"/>
      <c r="Z920" s="235"/>
      <c r="AA920" s="235"/>
      <c r="AB920" s="235"/>
      <c r="AC920" s="235"/>
      <c r="AD920" s="235"/>
      <c r="AE920" s="235"/>
      <c r="AF920" s="235"/>
      <c r="AG920" s="235"/>
      <c r="AH920" s="235"/>
      <c r="AI920" s="235"/>
      <c r="AJ920" s="235"/>
      <c r="AK920" s="235"/>
      <c r="AL920" s="235"/>
      <c r="AM920" s="235"/>
      <c r="AN920" s="235"/>
      <c r="AO920" s="205"/>
      <c r="AP920" s="198"/>
      <c r="AQ920" s="233"/>
      <c r="AR920" s="244"/>
      <c r="AS920" s="198"/>
      <c r="AT920" s="198"/>
      <c r="AU920" s="198"/>
      <c r="AV920" s="198"/>
      <c r="AW920" s="198"/>
      <c r="AX920" s="198"/>
      <c r="AY920" s="198"/>
      <c r="AZ920" s="198"/>
      <c r="BA920" s="198"/>
      <c r="BB920" s="198"/>
      <c r="BC920" s="198"/>
      <c r="BD920" s="198"/>
      <c r="BE920" s="198"/>
      <c r="BF920" s="198"/>
      <c r="BG920" s="198"/>
      <c r="BH920" s="198"/>
      <c r="BI920" s="198"/>
      <c r="BJ920" s="198"/>
      <c r="BK920" s="198"/>
      <c r="BL920" s="198"/>
      <c r="BM920" s="198"/>
      <c r="BN920" s="198"/>
      <c r="BO920" s="198"/>
      <c r="BP920" s="198"/>
      <c r="BQ920" s="198"/>
      <c r="BR920" s="198"/>
      <c r="BS920" s="198"/>
      <c r="BT920" s="198"/>
      <c r="BU920" s="198"/>
    </row>
    <row r="921" spans="1:73" ht="15.75" customHeight="1" x14ac:dyDescent="0.25">
      <c r="A921" s="234"/>
      <c r="B921" s="235"/>
      <c r="C921" s="235"/>
      <c r="D921" s="235"/>
      <c r="E921" s="235"/>
      <c r="F921" s="235"/>
      <c r="G921" s="235"/>
      <c r="H921" s="235"/>
      <c r="I921" s="235"/>
      <c r="J921" s="235"/>
      <c r="K921" s="235"/>
      <c r="L921" s="236"/>
      <c r="M921" s="235"/>
      <c r="N921" s="235"/>
      <c r="O921" s="235"/>
      <c r="P921" s="235"/>
      <c r="Q921" s="235"/>
      <c r="R921" s="235"/>
      <c r="S921" s="235"/>
      <c r="T921" s="235"/>
      <c r="U921" s="235"/>
      <c r="V921" s="236"/>
      <c r="W921" s="235"/>
      <c r="X921" s="235"/>
      <c r="Y921" s="235"/>
      <c r="Z921" s="235"/>
      <c r="AA921" s="235"/>
      <c r="AB921" s="235"/>
      <c r="AC921" s="235"/>
      <c r="AD921" s="235"/>
      <c r="AE921" s="235"/>
      <c r="AF921" s="235"/>
      <c r="AG921" s="235"/>
      <c r="AH921" s="235"/>
      <c r="AI921" s="235"/>
      <c r="AJ921" s="235"/>
      <c r="AK921" s="235"/>
      <c r="AL921" s="235"/>
      <c r="AM921" s="235"/>
      <c r="AN921" s="235"/>
      <c r="AO921" s="205"/>
      <c r="AP921" s="198"/>
      <c r="AQ921" s="233"/>
      <c r="AR921" s="244"/>
      <c r="AS921" s="198"/>
      <c r="AT921" s="198"/>
      <c r="AU921" s="198"/>
      <c r="AV921" s="198"/>
      <c r="AW921" s="198"/>
      <c r="AX921" s="198"/>
      <c r="AY921" s="198"/>
      <c r="AZ921" s="198"/>
      <c r="BA921" s="198"/>
      <c r="BB921" s="198"/>
      <c r="BC921" s="198"/>
      <c r="BD921" s="198"/>
      <c r="BE921" s="198"/>
      <c r="BF921" s="198"/>
      <c r="BG921" s="198"/>
      <c r="BH921" s="198"/>
      <c r="BI921" s="198"/>
      <c r="BJ921" s="198"/>
      <c r="BK921" s="198"/>
      <c r="BL921" s="198"/>
      <c r="BM921" s="198"/>
      <c r="BN921" s="198"/>
      <c r="BO921" s="198"/>
      <c r="BP921" s="198"/>
      <c r="BQ921" s="198"/>
      <c r="BR921" s="198"/>
      <c r="BS921" s="198"/>
      <c r="BT921" s="198"/>
      <c r="BU921" s="198"/>
    </row>
    <row r="922" spans="1:73" ht="15.75" customHeight="1" x14ac:dyDescent="0.25">
      <c r="A922" s="234"/>
      <c r="B922" s="235"/>
      <c r="C922" s="235"/>
      <c r="D922" s="235"/>
      <c r="E922" s="235"/>
      <c r="F922" s="235"/>
      <c r="G922" s="235"/>
      <c r="H922" s="235"/>
      <c r="I922" s="235"/>
      <c r="J922" s="235"/>
      <c r="K922" s="235"/>
      <c r="L922" s="236"/>
      <c r="M922" s="235"/>
      <c r="N922" s="235"/>
      <c r="O922" s="235"/>
      <c r="P922" s="235"/>
      <c r="Q922" s="235"/>
      <c r="R922" s="235"/>
      <c r="S922" s="235"/>
      <c r="T922" s="235"/>
      <c r="U922" s="235"/>
      <c r="V922" s="236"/>
      <c r="W922" s="235"/>
      <c r="X922" s="235"/>
      <c r="Y922" s="235"/>
      <c r="Z922" s="235"/>
      <c r="AA922" s="235"/>
      <c r="AB922" s="235"/>
      <c r="AC922" s="235"/>
      <c r="AD922" s="235"/>
      <c r="AE922" s="235"/>
      <c r="AF922" s="235"/>
      <c r="AG922" s="235"/>
      <c r="AH922" s="235"/>
      <c r="AI922" s="235"/>
      <c r="AJ922" s="235"/>
      <c r="AK922" s="235"/>
      <c r="AL922" s="235"/>
      <c r="AM922" s="235"/>
      <c r="AN922" s="235"/>
      <c r="AO922" s="205"/>
      <c r="AP922" s="198"/>
      <c r="AQ922" s="233"/>
      <c r="AR922" s="244"/>
      <c r="AS922" s="198"/>
      <c r="AT922" s="198"/>
      <c r="AU922" s="198"/>
      <c r="AV922" s="198"/>
      <c r="AW922" s="198"/>
      <c r="AX922" s="198"/>
      <c r="AY922" s="198"/>
      <c r="AZ922" s="198"/>
      <c r="BA922" s="198"/>
      <c r="BB922" s="198"/>
      <c r="BC922" s="198"/>
      <c r="BD922" s="198"/>
      <c r="BE922" s="198"/>
      <c r="BF922" s="198"/>
      <c r="BG922" s="198"/>
      <c r="BH922" s="198"/>
      <c r="BI922" s="198"/>
      <c r="BJ922" s="198"/>
      <c r="BK922" s="198"/>
      <c r="BL922" s="198"/>
      <c r="BM922" s="198"/>
      <c r="BN922" s="198"/>
      <c r="BO922" s="198"/>
      <c r="BP922" s="198"/>
      <c r="BQ922" s="198"/>
      <c r="BR922" s="198"/>
      <c r="BS922" s="198"/>
      <c r="BT922" s="198"/>
      <c r="BU922" s="198"/>
    </row>
    <row r="923" spans="1:73" ht="15.75" customHeight="1" x14ac:dyDescent="0.25">
      <c r="A923" s="234"/>
      <c r="B923" s="235"/>
      <c r="C923" s="235"/>
      <c r="D923" s="235"/>
      <c r="E923" s="235"/>
      <c r="F923" s="235"/>
      <c r="G923" s="235"/>
      <c r="H923" s="235"/>
      <c r="I923" s="235"/>
      <c r="J923" s="235"/>
      <c r="K923" s="235"/>
      <c r="L923" s="236"/>
      <c r="M923" s="235"/>
      <c r="N923" s="235"/>
      <c r="O923" s="235"/>
      <c r="P923" s="235"/>
      <c r="Q923" s="235"/>
      <c r="R923" s="235"/>
      <c r="S923" s="235"/>
      <c r="T923" s="235"/>
      <c r="U923" s="235"/>
      <c r="V923" s="236"/>
      <c r="W923" s="235"/>
      <c r="X923" s="235"/>
      <c r="Y923" s="235"/>
      <c r="Z923" s="235"/>
      <c r="AA923" s="235"/>
      <c r="AB923" s="235"/>
      <c r="AC923" s="235"/>
      <c r="AD923" s="235"/>
      <c r="AE923" s="235"/>
      <c r="AF923" s="235"/>
      <c r="AG923" s="235"/>
      <c r="AH923" s="235"/>
      <c r="AI923" s="235"/>
      <c r="AJ923" s="235"/>
      <c r="AK923" s="235"/>
      <c r="AL923" s="235"/>
      <c r="AM923" s="235"/>
      <c r="AN923" s="235"/>
      <c r="AO923" s="205"/>
      <c r="AP923" s="198"/>
      <c r="AQ923" s="233"/>
      <c r="AR923" s="244"/>
      <c r="AS923" s="198"/>
      <c r="AT923" s="198"/>
      <c r="AU923" s="198"/>
      <c r="AV923" s="198"/>
      <c r="AW923" s="198"/>
      <c r="AX923" s="198"/>
      <c r="AY923" s="198"/>
      <c r="AZ923" s="198"/>
      <c r="BA923" s="198"/>
      <c r="BB923" s="198"/>
      <c r="BC923" s="198"/>
      <c r="BD923" s="198"/>
      <c r="BE923" s="198"/>
      <c r="BF923" s="198"/>
      <c r="BG923" s="198"/>
      <c r="BH923" s="198"/>
      <c r="BI923" s="198"/>
      <c r="BJ923" s="198"/>
      <c r="BK923" s="198"/>
      <c r="BL923" s="198"/>
      <c r="BM923" s="198"/>
      <c r="BN923" s="198"/>
      <c r="BO923" s="198"/>
      <c r="BP923" s="198"/>
      <c r="BQ923" s="198"/>
      <c r="BR923" s="198"/>
      <c r="BS923" s="198"/>
      <c r="BT923" s="198"/>
      <c r="BU923" s="198"/>
    </row>
    <row r="924" spans="1:73" ht="15.75" customHeight="1" x14ac:dyDescent="0.25">
      <c r="A924" s="234"/>
      <c r="B924" s="235"/>
      <c r="C924" s="235"/>
      <c r="D924" s="235"/>
      <c r="E924" s="235"/>
      <c r="F924" s="235"/>
      <c r="G924" s="235"/>
      <c r="H924" s="235"/>
      <c r="I924" s="235"/>
      <c r="J924" s="235"/>
      <c r="K924" s="235"/>
      <c r="L924" s="236"/>
      <c r="M924" s="235"/>
      <c r="N924" s="235"/>
      <c r="O924" s="235"/>
      <c r="P924" s="235"/>
      <c r="Q924" s="235"/>
      <c r="R924" s="235"/>
      <c r="S924" s="235"/>
      <c r="T924" s="235"/>
      <c r="U924" s="235"/>
      <c r="V924" s="236"/>
      <c r="W924" s="235"/>
      <c r="X924" s="235"/>
      <c r="Y924" s="235"/>
      <c r="Z924" s="235"/>
      <c r="AA924" s="235"/>
      <c r="AB924" s="235"/>
      <c r="AC924" s="235"/>
      <c r="AD924" s="235"/>
      <c r="AE924" s="235"/>
      <c r="AF924" s="235"/>
      <c r="AG924" s="235"/>
      <c r="AH924" s="235"/>
      <c r="AI924" s="235"/>
      <c r="AJ924" s="235"/>
      <c r="AK924" s="235"/>
      <c r="AL924" s="235"/>
      <c r="AM924" s="235"/>
      <c r="AN924" s="235"/>
      <c r="AO924" s="205"/>
      <c r="AP924" s="198"/>
      <c r="AQ924" s="233"/>
      <c r="AR924" s="244"/>
      <c r="AS924" s="198"/>
      <c r="AT924" s="198"/>
      <c r="AU924" s="198"/>
      <c r="AV924" s="198"/>
      <c r="AW924" s="198"/>
      <c r="AX924" s="198"/>
      <c r="AY924" s="198"/>
      <c r="AZ924" s="198"/>
      <c r="BA924" s="198"/>
      <c r="BB924" s="198"/>
      <c r="BC924" s="198"/>
      <c r="BD924" s="198"/>
      <c r="BE924" s="198"/>
      <c r="BF924" s="198"/>
      <c r="BG924" s="198"/>
      <c r="BH924" s="198"/>
      <c r="BI924" s="198"/>
      <c r="BJ924" s="198"/>
      <c r="BK924" s="198"/>
      <c r="BL924" s="198"/>
      <c r="BM924" s="198"/>
      <c r="BN924" s="198"/>
      <c r="BO924" s="198"/>
      <c r="BP924" s="198"/>
      <c r="BQ924" s="198"/>
      <c r="BR924" s="198"/>
      <c r="BS924" s="198"/>
      <c r="BT924" s="198"/>
      <c r="BU924" s="198"/>
    </row>
    <row r="925" spans="1:73" ht="15.75" customHeight="1" x14ac:dyDescent="0.25">
      <c r="A925" s="234"/>
      <c r="B925" s="235"/>
      <c r="C925" s="235"/>
      <c r="D925" s="235"/>
      <c r="E925" s="235"/>
      <c r="F925" s="235"/>
      <c r="G925" s="235"/>
      <c r="H925" s="235"/>
      <c r="I925" s="235"/>
      <c r="J925" s="235"/>
      <c r="K925" s="235"/>
      <c r="L925" s="236"/>
      <c r="M925" s="235"/>
      <c r="N925" s="235"/>
      <c r="O925" s="235"/>
      <c r="P925" s="235"/>
      <c r="Q925" s="235"/>
      <c r="R925" s="235"/>
      <c r="S925" s="235"/>
      <c r="T925" s="235"/>
      <c r="U925" s="235"/>
      <c r="V925" s="236"/>
      <c r="W925" s="235"/>
      <c r="X925" s="235"/>
      <c r="Y925" s="235"/>
      <c r="Z925" s="235"/>
      <c r="AA925" s="235"/>
      <c r="AB925" s="235"/>
      <c r="AC925" s="235"/>
      <c r="AD925" s="235"/>
      <c r="AE925" s="235"/>
      <c r="AF925" s="235"/>
      <c r="AG925" s="235"/>
      <c r="AH925" s="235"/>
      <c r="AI925" s="235"/>
      <c r="AJ925" s="235"/>
      <c r="AK925" s="235"/>
      <c r="AL925" s="235"/>
      <c r="AM925" s="235"/>
      <c r="AN925" s="235"/>
      <c r="AO925" s="205"/>
      <c r="AP925" s="198"/>
      <c r="AQ925" s="233"/>
      <c r="AR925" s="244"/>
      <c r="AS925" s="198"/>
      <c r="AT925" s="198"/>
      <c r="AU925" s="198"/>
      <c r="AV925" s="198"/>
      <c r="AW925" s="198"/>
      <c r="AX925" s="198"/>
      <c r="AY925" s="198"/>
      <c r="AZ925" s="198"/>
      <c r="BA925" s="198"/>
      <c r="BB925" s="198"/>
      <c r="BC925" s="198"/>
      <c r="BD925" s="198"/>
      <c r="BE925" s="198"/>
      <c r="BF925" s="198"/>
      <c r="BG925" s="198"/>
      <c r="BH925" s="198"/>
      <c r="BI925" s="198"/>
      <c r="BJ925" s="198"/>
      <c r="BK925" s="198"/>
      <c r="BL925" s="198"/>
      <c r="BM925" s="198"/>
      <c r="BN925" s="198"/>
      <c r="BO925" s="198"/>
      <c r="BP925" s="198"/>
      <c r="BQ925" s="198"/>
      <c r="BR925" s="198"/>
      <c r="BS925" s="198"/>
      <c r="BT925" s="198"/>
      <c r="BU925" s="198"/>
    </row>
    <row r="926" spans="1:73" ht="15.75" customHeight="1" x14ac:dyDescent="0.25">
      <c r="A926" s="234"/>
      <c r="B926" s="235"/>
      <c r="C926" s="235"/>
      <c r="D926" s="235"/>
      <c r="E926" s="235"/>
      <c r="F926" s="235"/>
      <c r="G926" s="235"/>
      <c r="H926" s="235"/>
      <c r="I926" s="235"/>
      <c r="J926" s="235"/>
      <c r="K926" s="235"/>
      <c r="L926" s="236"/>
      <c r="M926" s="235"/>
      <c r="N926" s="235"/>
      <c r="O926" s="235"/>
      <c r="P926" s="235"/>
      <c r="Q926" s="235"/>
      <c r="R926" s="235"/>
      <c r="S926" s="235"/>
      <c r="T926" s="235"/>
      <c r="U926" s="235"/>
      <c r="V926" s="236"/>
      <c r="W926" s="235"/>
      <c r="X926" s="235"/>
      <c r="Y926" s="235"/>
      <c r="Z926" s="235"/>
      <c r="AA926" s="235"/>
      <c r="AB926" s="235"/>
      <c r="AC926" s="235"/>
      <c r="AD926" s="235"/>
      <c r="AE926" s="235"/>
      <c r="AF926" s="235"/>
      <c r="AG926" s="235"/>
      <c r="AH926" s="235"/>
      <c r="AI926" s="235"/>
      <c r="AJ926" s="235"/>
      <c r="AK926" s="235"/>
      <c r="AL926" s="235"/>
      <c r="AM926" s="235"/>
      <c r="AN926" s="235"/>
      <c r="AO926" s="205"/>
      <c r="AP926" s="198"/>
      <c r="AQ926" s="233"/>
      <c r="AR926" s="244"/>
      <c r="AS926" s="198"/>
      <c r="AT926" s="198"/>
      <c r="AU926" s="198"/>
      <c r="AV926" s="198"/>
      <c r="AW926" s="198"/>
      <c r="AX926" s="198"/>
      <c r="AY926" s="198"/>
      <c r="AZ926" s="198"/>
      <c r="BA926" s="198"/>
      <c r="BB926" s="198"/>
      <c r="BC926" s="198"/>
      <c r="BD926" s="198"/>
      <c r="BE926" s="198"/>
      <c r="BF926" s="198"/>
      <c r="BG926" s="198"/>
      <c r="BH926" s="198"/>
      <c r="BI926" s="198"/>
      <c r="BJ926" s="198"/>
      <c r="BK926" s="198"/>
      <c r="BL926" s="198"/>
      <c r="BM926" s="198"/>
      <c r="BN926" s="198"/>
      <c r="BO926" s="198"/>
      <c r="BP926" s="198"/>
      <c r="BQ926" s="198"/>
      <c r="BR926" s="198"/>
      <c r="BS926" s="198"/>
      <c r="BT926" s="198"/>
      <c r="BU926" s="198"/>
    </row>
    <row r="927" spans="1:73" ht="15.75" customHeight="1" x14ac:dyDescent="0.25">
      <c r="A927" s="234"/>
      <c r="B927" s="235"/>
      <c r="C927" s="235"/>
      <c r="D927" s="235"/>
      <c r="E927" s="235"/>
      <c r="F927" s="235"/>
      <c r="G927" s="235"/>
      <c r="H927" s="235"/>
      <c r="I927" s="235"/>
      <c r="J927" s="235"/>
      <c r="K927" s="235"/>
      <c r="L927" s="236"/>
      <c r="M927" s="235"/>
      <c r="N927" s="235"/>
      <c r="O927" s="235"/>
      <c r="P927" s="235"/>
      <c r="Q927" s="235"/>
      <c r="R927" s="235"/>
      <c r="S927" s="235"/>
      <c r="T927" s="235"/>
      <c r="U927" s="235"/>
      <c r="V927" s="236"/>
      <c r="W927" s="235"/>
      <c r="X927" s="235"/>
      <c r="Y927" s="235"/>
      <c r="Z927" s="235"/>
      <c r="AA927" s="235"/>
      <c r="AB927" s="235"/>
      <c r="AC927" s="235"/>
      <c r="AD927" s="235"/>
      <c r="AE927" s="235"/>
      <c r="AF927" s="235"/>
      <c r="AG927" s="235"/>
      <c r="AH927" s="235"/>
      <c r="AI927" s="235"/>
      <c r="AJ927" s="235"/>
      <c r="AK927" s="235"/>
      <c r="AL927" s="235"/>
      <c r="AM927" s="235"/>
      <c r="AN927" s="235"/>
      <c r="AO927" s="205"/>
      <c r="AP927" s="198"/>
      <c r="AQ927" s="233"/>
      <c r="AR927" s="244"/>
      <c r="AS927" s="198"/>
      <c r="AT927" s="198"/>
      <c r="AU927" s="198"/>
      <c r="AV927" s="198"/>
      <c r="AW927" s="198"/>
      <c r="AX927" s="198"/>
      <c r="AY927" s="198"/>
      <c r="AZ927" s="198"/>
      <c r="BA927" s="198"/>
      <c r="BB927" s="198"/>
      <c r="BC927" s="198"/>
      <c r="BD927" s="198"/>
      <c r="BE927" s="198"/>
      <c r="BF927" s="198"/>
      <c r="BG927" s="198"/>
      <c r="BH927" s="198"/>
      <c r="BI927" s="198"/>
      <c r="BJ927" s="198"/>
      <c r="BK927" s="198"/>
      <c r="BL927" s="198"/>
      <c r="BM927" s="198"/>
      <c r="BN927" s="198"/>
      <c r="BO927" s="198"/>
      <c r="BP927" s="198"/>
      <c r="BQ927" s="198"/>
      <c r="BR927" s="198"/>
      <c r="BS927" s="198"/>
      <c r="BT927" s="198"/>
      <c r="BU927" s="198"/>
    </row>
    <row r="928" spans="1:73" ht="15.75" customHeight="1" x14ac:dyDescent="0.25">
      <c r="A928" s="234"/>
      <c r="B928" s="235"/>
      <c r="C928" s="235"/>
      <c r="D928" s="235"/>
      <c r="E928" s="235"/>
      <c r="F928" s="235"/>
      <c r="G928" s="235"/>
      <c r="H928" s="235"/>
      <c r="I928" s="235"/>
      <c r="J928" s="235"/>
      <c r="K928" s="235"/>
      <c r="L928" s="236"/>
      <c r="M928" s="235"/>
      <c r="N928" s="235"/>
      <c r="O928" s="235"/>
      <c r="P928" s="235"/>
      <c r="Q928" s="235"/>
      <c r="R928" s="235"/>
      <c r="S928" s="235"/>
      <c r="T928" s="235"/>
      <c r="U928" s="235"/>
      <c r="V928" s="236"/>
      <c r="W928" s="235"/>
      <c r="X928" s="235"/>
      <c r="Y928" s="235"/>
      <c r="Z928" s="235"/>
      <c r="AA928" s="235"/>
      <c r="AB928" s="235"/>
      <c r="AC928" s="235"/>
      <c r="AD928" s="235"/>
      <c r="AE928" s="235"/>
      <c r="AF928" s="235"/>
      <c r="AG928" s="235"/>
      <c r="AH928" s="235"/>
      <c r="AI928" s="235"/>
      <c r="AJ928" s="235"/>
      <c r="AK928" s="235"/>
      <c r="AL928" s="235"/>
      <c r="AM928" s="235"/>
      <c r="AN928" s="235"/>
      <c r="AO928" s="205"/>
      <c r="AP928" s="198"/>
      <c r="AQ928" s="233"/>
      <c r="AR928" s="244"/>
      <c r="AS928" s="198"/>
      <c r="AT928" s="198"/>
      <c r="AU928" s="198"/>
      <c r="AV928" s="198"/>
      <c r="AW928" s="198"/>
      <c r="AX928" s="198"/>
      <c r="AY928" s="198"/>
      <c r="AZ928" s="198"/>
      <c r="BA928" s="198"/>
      <c r="BB928" s="198"/>
      <c r="BC928" s="198"/>
      <c r="BD928" s="198"/>
      <c r="BE928" s="198"/>
      <c r="BF928" s="198"/>
      <c r="BG928" s="198"/>
      <c r="BH928" s="198"/>
      <c r="BI928" s="198"/>
      <c r="BJ928" s="198"/>
      <c r="BK928" s="198"/>
      <c r="BL928" s="198"/>
      <c r="BM928" s="198"/>
      <c r="BN928" s="198"/>
      <c r="BO928" s="198"/>
      <c r="BP928" s="198"/>
      <c r="BQ928" s="198"/>
      <c r="BR928" s="198"/>
      <c r="BS928" s="198"/>
      <c r="BT928" s="198"/>
      <c r="BU928" s="198"/>
    </row>
    <row r="929" spans="1:73" ht="15.75" customHeight="1" x14ac:dyDescent="0.25">
      <c r="A929" s="234"/>
      <c r="B929" s="235"/>
      <c r="C929" s="235"/>
      <c r="D929" s="235"/>
      <c r="E929" s="235"/>
      <c r="F929" s="235"/>
      <c r="G929" s="235"/>
      <c r="H929" s="235"/>
      <c r="I929" s="235"/>
      <c r="J929" s="235"/>
      <c r="K929" s="235"/>
      <c r="L929" s="236"/>
      <c r="M929" s="235"/>
      <c r="N929" s="235"/>
      <c r="O929" s="235"/>
      <c r="P929" s="235"/>
      <c r="Q929" s="235"/>
      <c r="R929" s="235"/>
      <c r="S929" s="235"/>
      <c r="T929" s="235"/>
      <c r="U929" s="235"/>
      <c r="V929" s="236"/>
      <c r="W929" s="235"/>
      <c r="X929" s="235"/>
      <c r="Y929" s="235"/>
      <c r="Z929" s="235"/>
      <c r="AA929" s="235"/>
      <c r="AB929" s="235"/>
      <c r="AC929" s="235"/>
      <c r="AD929" s="235"/>
      <c r="AE929" s="235"/>
      <c r="AF929" s="235"/>
      <c r="AG929" s="235"/>
      <c r="AH929" s="235"/>
      <c r="AI929" s="235"/>
      <c r="AJ929" s="235"/>
      <c r="AK929" s="235"/>
      <c r="AL929" s="235"/>
      <c r="AM929" s="235"/>
      <c r="AN929" s="235"/>
      <c r="AO929" s="205"/>
      <c r="AP929" s="198"/>
      <c r="AQ929" s="233"/>
      <c r="AR929" s="244"/>
      <c r="AS929" s="198"/>
      <c r="AT929" s="198"/>
      <c r="AU929" s="198"/>
      <c r="AV929" s="198"/>
      <c r="AW929" s="198"/>
      <c r="AX929" s="198"/>
      <c r="AY929" s="198"/>
      <c r="AZ929" s="198"/>
      <c r="BA929" s="198"/>
      <c r="BB929" s="198"/>
      <c r="BC929" s="198"/>
      <c r="BD929" s="198"/>
      <c r="BE929" s="198"/>
      <c r="BF929" s="198"/>
      <c r="BG929" s="198"/>
      <c r="BH929" s="198"/>
      <c r="BI929" s="198"/>
      <c r="BJ929" s="198"/>
      <c r="BK929" s="198"/>
      <c r="BL929" s="198"/>
      <c r="BM929" s="198"/>
      <c r="BN929" s="198"/>
      <c r="BO929" s="198"/>
      <c r="BP929" s="198"/>
      <c r="BQ929" s="198"/>
      <c r="BR929" s="198"/>
      <c r="BS929" s="198"/>
      <c r="BT929" s="198"/>
      <c r="BU929" s="198"/>
    </row>
    <row r="930" spans="1:73" ht="15.75" customHeight="1" x14ac:dyDescent="0.25">
      <c r="A930" s="234"/>
      <c r="B930" s="235"/>
      <c r="C930" s="235"/>
      <c r="D930" s="235"/>
      <c r="E930" s="235"/>
      <c r="F930" s="235"/>
      <c r="G930" s="235"/>
      <c r="H930" s="235"/>
      <c r="I930" s="235"/>
      <c r="J930" s="235"/>
      <c r="K930" s="235"/>
      <c r="L930" s="236"/>
      <c r="M930" s="235"/>
      <c r="N930" s="235"/>
      <c r="O930" s="235"/>
      <c r="P930" s="235"/>
      <c r="Q930" s="235"/>
      <c r="R930" s="235"/>
      <c r="S930" s="235"/>
      <c r="T930" s="235"/>
      <c r="U930" s="235"/>
      <c r="V930" s="236"/>
      <c r="W930" s="235"/>
      <c r="X930" s="235"/>
      <c r="Y930" s="235"/>
      <c r="Z930" s="235"/>
      <c r="AA930" s="235"/>
      <c r="AB930" s="235"/>
      <c r="AC930" s="235"/>
      <c r="AD930" s="235"/>
      <c r="AE930" s="235"/>
      <c r="AF930" s="235"/>
      <c r="AG930" s="235"/>
      <c r="AH930" s="235"/>
      <c r="AI930" s="235"/>
      <c r="AJ930" s="235"/>
      <c r="AK930" s="235"/>
      <c r="AL930" s="235"/>
      <c r="AM930" s="235"/>
      <c r="AN930" s="235"/>
      <c r="AO930" s="205"/>
      <c r="AP930" s="198"/>
      <c r="AQ930" s="233"/>
      <c r="AR930" s="244"/>
      <c r="AS930" s="198"/>
      <c r="AT930" s="198"/>
      <c r="AU930" s="198"/>
      <c r="AV930" s="198"/>
      <c r="AW930" s="198"/>
      <c r="AX930" s="198"/>
      <c r="AY930" s="198"/>
      <c r="AZ930" s="198"/>
      <c r="BA930" s="198"/>
      <c r="BB930" s="198"/>
      <c r="BC930" s="198"/>
      <c r="BD930" s="198"/>
      <c r="BE930" s="198"/>
      <c r="BF930" s="198"/>
      <c r="BG930" s="198"/>
      <c r="BH930" s="198"/>
      <c r="BI930" s="198"/>
      <c r="BJ930" s="198"/>
      <c r="BK930" s="198"/>
      <c r="BL930" s="198"/>
      <c r="BM930" s="198"/>
      <c r="BN930" s="198"/>
      <c r="BO930" s="198"/>
      <c r="BP930" s="198"/>
      <c r="BQ930" s="198"/>
      <c r="BR930" s="198"/>
      <c r="BS930" s="198"/>
      <c r="BT930" s="198"/>
      <c r="BU930" s="198"/>
    </row>
    <row r="931" spans="1:73" ht="15.75" customHeight="1" x14ac:dyDescent="0.25">
      <c r="A931" s="234"/>
      <c r="B931" s="235"/>
      <c r="C931" s="235"/>
      <c r="D931" s="235"/>
      <c r="E931" s="235"/>
      <c r="F931" s="235"/>
      <c r="G931" s="235"/>
      <c r="H931" s="235"/>
      <c r="I931" s="235"/>
      <c r="J931" s="235"/>
      <c r="K931" s="235"/>
      <c r="L931" s="236"/>
      <c r="M931" s="235"/>
      <c r="N931" s="235"/>
      <c r="O931" s="235"/>
      <c r="P931" s="235"/>
      <c r="Q931" s="235"/>
      <c r="R931" s="235"/>
      <c r="S931" s="235"/>
      <c r="T931" s="235"/>
      <c r="U931" s="235"/>
      <c r="V931" s="236"/>
      <c r="W931" s="235"/>
      <c r="X931" s="235"/>
      <c r="Y931" s="235"/>
      <c r="Z931" s="235"/>
      <c r="AA931" s="235"/>
      <c r="AB931" s="235"/>
      <c r="AC931" s="235"/>
      <c r="AD931" s="235"/>
      <c r="AE931" s="235"/>
      <c r="AF931" s="235"/>
      <c r="AG931" s="235"/>
      <c r="AH931" s="235"/>
      <c r="AI931" s="235"/>
      <c r="AJ931" s="235"/>
      <c r="AK931" s="235"/>
      <c r="AL931" s="235"/>
      <c r="AM931" s="235"/>
      <c r="AN931" s="235"/>
      <c r="AO931" s="205"/>
      <c r="AP931" s="198"/>
      <c r="AQ931" s="233"/>
      <c r="AR931" s="244"/>
      <c r="AS931" s="198"/>
      <c r="AT931" s="198"/>
      <c r="AU931" s="198"/>
      <c r="AV931" s="198"/>
      <c r="AW931" s="198"/>
      <c r="AX931" s="198"/>
      <c r="AY931" s="198"/>
      <c r="AZ931" s="198"/>
      <c r="BA931" s="198"/>
      <c r="BB931" s="198"/>
      <c r="BC931" s="198"/>
      <c r="BD931" s="198"/>
      <c r="BE931" s="198"/>
      <c r="BF931" s="198"/>
      <c r="BG931" s="198"/>
      <c r="BH931" s="198"/>
      <c r="BI931" s="198"/>
      <c r="BJ931" s="198"/>
      <c r="BK931" s="198"/>
      <c r="BL931" s="198"/>
      <c r="BM931" s="198"/>
      <c r="BN931" s="198"/>
      <c r="BO931" s="198"/>
      <c r="BP931" s="198"/>
      <c r="BQ931" s="198"/>
      <c r="BR931" s="198"/>
      <c r="BS931" s="198"/>
      <c r="BT931" s="198"/>
      <c r="BU931" s="198"/>
    </row>
    <row r="932" spans="1:73" ht="15.75" customHeight="1" x14ac:dyDescent="0.25">
      <c r="A932" s="234"/>
      <c r="B932" s="235"/>
      <c r="C932" s="235"/>
      <c r="D932" s="235"/>
      <c r="E932" s="235"/>
      <c r="F932" s="235"/>
      <c r="G932" s="235"/>
      <c r="H932" s="235"/>
      <c r="I932" s="235"/>
      <c r="J932" s="235"/>
      <c r="K932" s="235"/>
      <c r="L932" s="236"/>
      <c r="M932" s="235"/>
      <c r="N932" s="235"/>
      <c r="O932" s="235"/>
      <c r="P932" s="235"/>
      <c r="Q932" s="235"/>
      <c r="R932" s="235"/>
      <c r="S932" s="235"/>
      <c r="T932" s="235"/>
      <c r="U932" s="235"/>
      <c r="V932" s="236"/>
      <c r="W932" s="235"/>
      <c r="X932" s="235"/>
      <c r="Y932" s="235"/>
      <c r="Z932" s="235"/>
      <c r="AA932" s="235"/>
      <c r="AB932" s="235"/>
      <c r="AC932" s="235"/>
      <c r="AD932" s="235"/>
      <c r="AE932" s="235"/>
      <c r="AF932" s="235"/>
      <c r="AG932" s="235"/>
      <c r="AH932" s="235"/>
      <c r="AI932" s="235"/>
      <c r="AJ932" s="235"/>
      <c r="AK932" s="235"/>
      <c r="AL932" s="235"/>
      <c r="AM932" s="235"/>
      <c r="AN932" s="235"/>
      <c r="AO932" s="205"/>
      <c r="AP932" s="198"/>
      <c r="AQ932" s="233"/>
      <c r="AR932" s="244"/>
      <c r="AS932" s="198"/>
      <c r="AT932" s="198"/>
      <c r="AU932" s="198"/>
      <c r="AV932" s="198"/>
      <c r="AW932" s="198"/>
      <c r="AX932" s="198"/>
      <c r="AY932" s="198"/>
      <c r="AZ932" s="198"/>
      <c r="BA932" s="198"/>
      <c r="BB932" s="198"/>
      <c r="BC932" s="198"/>
      <c r="BD932" s="198"/>
      <c r="BE932" s="198"/>
      <c r="BF932" s="198"/>
      <c r="BG932" s="198"/>
      <c r="BH932" s="198"/>
      <c r="BI932" s="198"/>
      <c r="BJ932" s="198"/>
      <c r="BK932" s="198"/>
      <c r="BL932" s="198"/>
      <c r="BM932" s="198"/>
      <c r="BN932" s="198"/>
      <c r="BO932" s="198"/>
      <c r="BP932" s="198"/>
      <c r="BQ932" s="198"/>
      <c r="BR932" s="198"/>
      <c r="BS932" s="198"/>
      <c r="BT932" s="198"/>
      <c r="BU932" s="198"/>
    </row>
    <row r="933" spans="1:73" ht="15.75" customHeight="1" x14ac:dyDescent="0.25">
      <c r="A933" s="234"/>
      <c r="B933" s="235"/>
      <c r="C933" s="235"/>
      <c r="D933" s="235"/>
      <c r="E933" s="235"/>
      <c r="F933" s="235"/>
      <c r="G933" s="235"/>
      <c r="H933" s="235"/>
      <c r="I933" s="235"/>
      <c r="J933" s="235"/>
      <c r="K933" s="235"/>
      <c r="L933" s="236"/>
      <c r="M933" s="235"/>
      <c r="N933" s="235"/>
      <c r="O933" s="235"/>
      <c r="P933" s="235"/>
      <c r="Q933" s="235"/>
      <c r="R933" s="235"/>
      <c r="S933" s="235"/>
      <c r="T933" s="235"/>
      <c r="U933" s="235"/>
      <c r="V933" s="236"/>
      <c r="W933" s="235"/>
      <c r="X933" s="235"/>
      <c r="Y933" s="235"/>
      <c r="Z933" s="235"/>
      <c r="AA933" s="235"/>
      <c r="AB933" s="235"/>
      <c r="AC933" s="235"/>
      <c r="AD933" s="235"/>
      <c r="AE933" s="235"/>
      <c r="AF933" s="235"/>
      <c r="AG933" s="235"/>
      <c r="AH933" s="235"/>
      <c r="AI933" s="235"/>
      <c r="AJ933" s="235"/>
      <c r="AK933" s="235"/>
      <c r="AL933" s="235"/>
      <c r="AM933" s="235"/>
      <c r="AN933" s="235"/>
      <c r="AO933" s="205"/>
      <c r="AP933" s="198"/>
      <c r="AQ933" s="233"/>
      <c r="AR933" s="244"/>
      <c r="AS933" s="198"/>
      <c r="AT933" s="198"/>
      <c r="AU933" s="198"/>
      <c r="AV933" s="198"/>
      <c r="AW933" s="198"/>
      <c r="AX933" s="198"/>
      <c r="AY933" s="198"/>
      <c r="AZ933" s="198"/>
      <c r="BA933" s="198"/>
      <c r="BB933" s="198"/>
      <c r="BC933" s="198"/>
      <c r="BD933" s="198"/>
      <c r="BE933" s="198"/>
      <c r="BF933" s="198"/>
      <c r="BG933" s="198"/>
      <c r="BH933" s="198"/>
      <c r="BI933" s="198"/>
      <c r="BJ933" s="198"/>
      <c r="BK933" s="198"/>
      <c r="BL933" s="198"/>
      <c r="BM933" s="198"/>
      <c r="BN933" s="198"/>
      <c r="BO933" s="198"/>
      <c r="BP933" s="198"/>
      <c r="BQ933" s="198"/>
      <c r="BR933" s="198"/>
      <c r="BS933" s="198"/>
      <c r="BT933" s="198"/>
      <c r="BU933" s="198"/>
    </row>
    <row r="934" spans="1:73" ht="15.75" customHeight="1" x14ac:dyDescent="0.25">
      <c r="A934" s="234"/>
      <c r="B934" s="235"/>
      <c r="C934" s="235"/>
      <c r="D934" s="235"/>
      <c r="E934" s="235"/>
      <c r="F934" s="235"/>
      <c r="G934" s="235"/>
      <c r="H934" s="235"/>
      <c r="I934" s="235"/>
      <c r="J934" s="235"/>
      <c r="K934" s="235"/>
      <c r="L934" s="236"/>
      <c r="M934" s="235"/>
      <c r="N934" s="235"/>
      <c r="O934" s="235"/>
      <c r="P934" s="235"/>
      <c r="Q934" s="235"/>
      <c r="R934" s="235"/>
      <c r="S934" s="235"/>
      <c r="T934" s="235"/>
      <c r="U934" s="235"/>
      <c r="V934" s="236"/>
      <c r="W934" s="235"/>
      <c r="X934" s="235"/>
      <c r="Y934" s="235"/>
      <c r="Z934" s="235"/>
      <c r="AA934" s="235"/>
      <c r="AB934" s="235"/>
      <c r="AC934" s="235"/>
      <c r="AD934" s="235"/>
      <c r="AE934" s="235"/>
      <c r="AF934" s="235"/>
      <c r="AG934" s="235"/>
      <c r="AH934" s="235"/>
      <c r="AI934" s="235"/>
      <c r="AJ934" s="235"/>
      <c r="AK934" s="235"/>
      <c r="AL934" s="235"/>
      <c r="AM934" s="235"/>
      <c r="AN934" s="235"/>
      <c r="AO934" s="205"/>
      <c r="AP934" s="198"/>
      <c r="AQ934" s="233"/>
      <c r="AR934" s="244"/>
      <c r="AS934" s="198"/>
      <c r="AT934" s="198"/>
      <c r="AU934" s="198"/>
      <c r="AV934" s="198"/>
      <c r="AW934" s="198"/>
      <c r="AX934" s="198"/>
      <c r="AY934" s="198"/>
      <c r="AZ934" s="198"/>
      <c r="BA934" s="198"/>
      <c r="BB934" s="198"/>
      <c r="BC934" s="198"/>
      <c r="BD934" s="198"/>
      <c r="BE934" s="198"/>
      <c r="BF934" s="198"/>
      <c r="BG934" s="198"/>
      <c r="BH934" s="198"/>
      <c r="BI934" s="198"/>
      <c r="BJ934" s="198"/>
      <c r="BK934" s="198"/>
      <c r="BL934" s="198"/>
      <c r="BM934" s="198"/>
      <c r="BN934" s="198"/>
      <c r="BO934" s="198"/>
      <c r="BP934" s="198"/>
      <c r="BQ934" s="198"/>
      <c r="BR934" s="198"/>
      <c r="BS934" s="198"/>
      <c r="BT934" s="198"/>
      <c r="BU934" s="198"/>
    </row>
    <row r="935" spans="1:73" ht="15.75" customHeight="1" x14ac:dyDescent="0.25">
      <c r="A935" s="234"/>
      <c r="B935" s="235"/>
      <c r="C935" s="235"/>
      <c r="D935" s="235"/>
      <c r="E935" s="235"/>
      <c r="F935" s="235"/>
      <c r="G935" s="235"/>
      <c r="H935" s="235"/>
      <c r="I935" s="235"/>
      <c r="J935" s="235"/>
      <c r="K935" s="235"/>
      <c r="L935" s="236"/>
      <c r="M935" s="235"/>
      <c r="N935" s="235"/>
      <c r="O935" s="235"/>
      <c r="P935" s="235"/>
      <c r="Q935" s="235"/>
      <c r="R935" s="235"/>
      <c r="S935" s="235"/>
      <c r="T935" s="235"/>
      <c r="U935" s="235"/>
      <c r="V935" s="236"/>
      <c r="W935" s="235"/>
      <c r="X935" s="235"/>
      <c r="Y935" s="235"/>
      <c r="Z935" s="235"/>
      <c r="AA935" s="235"/>
      <c r="AB935" s="235"/>
      <c r="AC935" s="235"/>
      <c r="AD935" s="235"/>
      <c r="AE935" s="235"/>
      <c r="AF935" s="235"/>
      <c r="AG935" s="235"/>
      <c r="AH935" s="235"/>
      <c r="AI935" s="235"/>
      <c r="AJ935" s="235"/>
      <c r="AK935" s="235"/>
      <c r="AL935" s="235"/>
      <c r="AM935" s="235"/>
      <c r="AN935" s="235"/>
      <c r="AO935" s="205"/>
      <c r="AP935" s="198"/>
      <c r="AQ935" s="233"/>
      <c r="AR935" s="244"/>
      <c r="AS935" s="198"/>
      <c r="AT935" s="198"/>
      <c r="AU935" s="198"/>
      <c r="AV935" s="198"/>
      <c r="AW935" s="198"/>
      <c r="AX935" s="198"/>
      <c r="AY935" s="198"/>
      <c r="AZ935" s="198"/>
      <c r="BA935" s="198"/>
      <c r="BB935" s="198"/>
      <c r="BC935" s="198"/>
      <c r="BD935" s="198"/>
      <c r="BE935" s="198"/>
      <c r="BF935" s="198"/>
      <c r="BG935" s="198"/>
      <c r="BH935" s="198"/>
      <c r="BI935" s="198"/>
      <c r="BJ935" s="198"/>
      <c r="BK935" s="198"/>
      <c r="BL935" s="198"/>
      <c r="BM935" s="198"/>
      <c r="BN935" s="198"/>
      <c r="BO935" s="198"/>
      <c r="BP935" s="198"/>
      <c r="BQ935" s="198"/>
      <c r="BR935" s="198"/>
      <c r="BS935" s="198"/>
      <c r="BT935" s="198"/>
      <c r="BU935" s="198"/>
    </row>
    <row r="936" spans="1:73" ht="15.75" customHeight="1" x14ac:dyDescent="0.25">
      <c r="A936" s="234"/>
      <c r="B936" s="235"/>
      <c r="C936" s="235"/>
      <c r="D936" s="235"/>
      <c r="E936" s="235"/>
      <c r="F936" s="235"/>
      <c r="G936" s="235"/>
      <c r="H936" s="235"/>
      <c r="I936" s="235"/>
      <c r="J936" s="235"/>
      <c r="K936" s="235"/>
      <c r="L936" s="236"/>
      <c r="M936" s="235"/>
      <c r="N936" s="235"/>
      <c r="O936" s="235"/>
      <c r="P936" s="235"/>
      <c r="Q936" s="235"/>
      <c r="R936" s="235"/>
      <c r="S936" s="235"/>
      <c r="T936" s="235"/>
      <c r="U936" s="235"/>
      <c r="V936" s="236"/>
      <c r="W936" s="235"/>
      <c r="X936" s="235"/>
      <c r="Y936" s="235"/>
      <c r="Z936" s="235"/>
      <c r="AA936" s="235"/>
      <c r="AB936" s="235"/>
      <c r="AC936" s="235"/>
      <c r="AD936" s="235"/>
      <c r="AE936" s="235"/>
      <c r="AF936" s="235"/>
      <c r="AG936" s="235"/>
      <c r="AH936" s="235"/>
      <c r="AI936" s="235"/>
      <c r="AJ936" s="235"/>
      <c r="AK936" s="235"/>
      <c r="AL936" s="235"/>
      <c r="AM936" s="235"/>
      <c r="AN936" s="235"/>
      <c r="AO936" s="205"/>
      <c r="AP936" s="198"/>
      <c r="AQ936" s="233"/>
      <c r="AR936" s="244"/>
      <c r="AS936" s="198"/>
      <c r="AT936" s="198"/>
      <c r="AU936" s="198"/>
      <c r="AV936" s="198"/>
      <c r="AW936" s="198"/>
      <c r="AX936" s="198"/>
      <c r="AY936" s="198"/>
      <c r="AZ936" s="198"/>
      <c r="BA936" s="198"/>
      <c r="BB936" s="198"/>
      <c r="BC936" s="198"/>
      <c r="BD936" s="198"/>
      <c r="BE936" s="198"/>
      <c r="BF936" s="198"/>
      <c r="BG936" s="198"/>
      <c r="BH936" s="198"/>
      <c r="BI936" s="198"/>
      <c r="BJ936" s="198"/>
      <c r="BK936" s="198"/>
      <c r="BL936" s="198"/>
      <c r="BM936" s="198"/>
      <c r="BN936" s="198"/>
      <c r="BO936" s="198"/>
      <c r="BP936" s="198"/>
      <c r="BQ936" s="198"/>
      <c r="BR936" s="198"/>
      <c r="BS936" s="198"/>
      <c r="BT936" s="198"/>
      <c r="BU936" s="198"/>
    </row>
    <row r="937" spans="1:73" ht="15.75" customHeight="1" x14ac:dyDescent="0.25">
      <c r="A937" s="234"/>
      <c r="B937" s="235"/>
      <c r="C937" s="235"/>
      <c r="D937" s="235"/>
      <c r="E937" s="235"/>
      <c r="F937" s="235"/>
      <c r="G937" s="235"/>
      <c r="H937" s="235"/>
      <c r="I937" s="235"/>
      <c r="J937" s="235"/>
      <c r="K937" s="235"/>
      <c r="L937" s="236"/>
      <c r="M937" s="235"/>
      <c r="N937" s="235"/>
      <c r="O937" s="235"/>
      <c r="P937" s="235"/>
      <c r="Q937" s="235"/>
      <c r="R937" s="235"/>
      <c r="S937" s="235"/>
      <c r="T937" s="235"/>
      <c r="U937" s="235"/>
      <c r="V937" s="236"/>
      <c r="W937" s="235"/>
      <c r="X937" s="235"/>
      <c r="Y937" s="235"/>
      <c r="Z937" s="235"/>
      <c r="AA937" s="235"/>
      <c r="AB937" s="235"/>
      <c r="AC937" s="235"/>
      <c r="AD937" s="235"/>
      <c r="AE937" s="235"/>
      <c r="AF937" s="235"/>
      <c r="AG937" s="235"/>
      <c r="AH937" s="235"/>
      <c r="AI937" s="235"/>
      <c r="AJ937" s="235"/>
      <c r="AK937" s="235"/>
      <c r="AL937" s="235"/>
      <c r="AM937" s="235"/>
      <c r="AN937" s="235"/>
      <c r="AO937" s="205"/>
      <c r="AP937" s="198"/>
      <c r="AQ937" s="233"/>
      <c r="AR937" s="244"/>
      <c r="AS937" s="198"/>
      <c r="AT937" s="198"/>
      <c r="AU937" s="198"/>
      <c r="AV937" s="198"/>
      <c r="AW937" s="198"/>
      <c r="AX937" s="198"/>
      <c r="AY937" s="198"/>
      <c r="AZ937" s="198"/>
      <c r="BA937" s="198"/>
      <c r="BB937" s="198"/>
      <c r="BC937" s="198"/>
      <c r="BD937" s="198"/>
      <c r="BE937" s="198"/>
      <c r="BF937" s="198"/>
      <c r="BG937" s="198"/>
      <c r="BH937" s="198"/>
      <c r="BI937" s="198"/>
      <c r="BJ937" s="198"/>
      <c r="BK937" s="198"/>
      <c r="BL937" s="198"/>
      <c r="BM937" s="198"/>
      <c r="BN937" s="198"/>
      <c r="BO937" s="198"/>
      <c r="BP937" s="198"/>
      <c r="BQ937" s="198"/>
      <c r="BR937" s="198"/>
      <c r="BS937" s="198"/>
      <c r="BT937" s="198"/>
      <c r="BU937" s="198"/>
    </row>
    <row r="938" spans="1:73" ht="15.75" customHeight="1" x14ac:dyDescent="0.25">
      <c r="A938" s="234"/>
      <c r="B938" s="235"/>
      <c r="C938" s="235"/>
      <c r="D938" s="235"/>
      <c r="E938" s="235"/>
      <c r="F938" s="235"/>
      <c r="G938" s="235"/>
      <c r="H938" s="235"/>
      <c r="I938" s="235"/>
      <c r="J938" s="235"/>
      <c r="K938" s="235"/>
      <c r="L938" s="236"/>
      <c r="M938" s="235"/>
      <c r="N938" s="235"/>
      <c r="O938" s="235"/>
      <c r="P938" s="235"/>
      <c r="Q938" s="235"/>
      <c r="R938" s="235"/>
      <c r="S938" s="235"/>
      <c r="T938" s="235"/>
      <c r="U938" s="235"/>
      <c r="V938" s="236"/>
      <c r="W938" s="235"/>
      <c r="X938" s="235"/>
      <c r="Y938" s="235"/>
      <c r="Z938" s="235"/>
      <c r="AA938" s="235"/>
      <c r="AB938" s="235"/>
      <c r="AC938" s="235"/>
      <c r="AD938" s="235"/>
      <c r="AE938" s="235"/>
      <c r="AF938" s="235"/>
      <c r="AG938" s="235"/>
      <c r="AH938" s="235"/>
      <c r="AI938" s="235"/>
      <c r="AJ938" s="235"/>
      <c r="AK938" s="235"/>
      <c r="AL938" s="235"/>
      <c r="AM938" s="235"/>
      <c r="AN938" s="235"/>
      <c r="AO938" s="205"/>
      <c r="AP938" s="198"/>
      <c r="AQ938" s="233"/>
      <c r="AR938" s="244"/>
      <c r="AS938" s="198"/>
      <c r="AT938" s="198"/>
      <c r="AU938" s="198"/>
      <c r="AV938" s="198"/>
      <c r="AW938" s="198"/>
      <c r="AX938" s="198"/>
      <c r="AY938" s="198"/>
      <c r="AZ938" s="198"/>
      <c r="BA938" s="198"/>
      <c r="BB938" s="198"/>
      <c r="BC938" s="198"/>
      <c r="BD938" s="198"/>
      <c r="BE938" s="198"/>
      <c r="BF938" s="198"/>
      <c r="BG938" s="198"/>
      <c r="BH938" s="198"/>
      <c r="BI938" s="198"/>
      <c r="BJ938" s="198"/>
      <c r="BK938" s="198"/>
      <c r="BL938" s="198"/>
      <c r="BM938" s="198"/>
      <c r="BN938" s="198"/>
      <c r="BO938" s="198"/>
      <c r="BP938" s="198"/>
      <c r="BQ938" s="198"/>
      <c r="BR938" s="198"/>
      <c r="BS938" s="198"/>
      <c r="BT938" s="198"/>
      <c r="BU938" s="198"/>
    </row>
    <row r="939" spans="1:73" ht="15.75" customHeight="1" x14ac:dyDescent="0.25">
      <c r="A939" s="234"/>
      <c r="B939" s="235"/>
      <c r="C939" s="235"/>
      <c r="D939" s="235"/>
      <c r="E939" s="235"/>
      <c r="F939" s="235"/>
      <c r="G939" s="235"/>
      <c r="H939" s="235"/>
      <c r="I939" s="235"/>
      <c r="J939" s="235"/>
      <c r="K939" s="235"/>
      <c r="L939" s="236"/>
      <c r="M939" s="235"/>
      <c r="N939" s="235"/>
      <c r="O939" s="235"/>
      <c r="P939" s="235"/>
      <c r="Q939" s="235"/>
      <c r="R939" s="235"/>
      <c r="S939" s="235"/>
      <c r="T939" s="235"/>
      <c r="U939" s="235"/>
      <c r="V939" s="236"/>
      <c r="W939" s="235"/>
      <c r="X939" s="235"/>
      <c r="Y939" s="235"/>
      <c r="Z939" s="235"/>
      <c r="AA939" s="235"/>
      <c r="AB939" s="235"/>
      <c r="AC939" s="235"/>
      <c r="AD939" s="235"/>
      <c r="AE939" s="235"/>
      <c r="AF939" s="235"/>
      <c r="AG939" s="235"/>
      <c r="AH939" s="235"/>
      <c r="AI939" s="235"/>
      <c r="AJ939" s="235"/>
      <c r="AK939" s="235"/>
      <c r="AL939" s="235"/>
      <c r="AM939" s="235"/>
      <c r="AN939" s="235"/>
      <c r="AO939" s="205"/>
      <c r="AP939" s="198"/>
      <c r="AQ939" s="233"/>
      <c r="AR939" s="244"/>
      <c r="AS939" s="198"/>
      <c r="AT939" s="198"/>
      <c r="AU939" s="198"/>
      <c r="AV939" s="198"/>
      <c r="AW939" s="198"/>
      <c r="AX939" s="198"/>
      <c r="AY939" s="198"/>
      <c r="AZ939" s="198"/>
      <c r="BA939" s="198"/>
      <c r="BB939" s="198"/>
      <c r="BC939" s="198"/>
      <c r="BD939" s="198"/>
      <c r="BE939" s="198"/>
      <c r="BF939" s="198"/>
      <c r="BG939" s="198"/>
      <c r="BH939" s="198"/>
      <c r="BI939" s="198"/>
      <c r="BJ939" s="198"/>
      <c r="BK939" s="198"/>
      <c r="BL939" s="198"/>
      <c r="BM939" s="198"/>
      <c r="BN939" s="198"/>
      <c r="BO939" s="198"/>
      <c r="BP939" s="198"/>
      <c r="BQ939" s="198"/>
      <c r="BR939" s="198"/>
      <c r="BS939" s="198"/>
      <c r="BT939" s="198"/>
      <c r="BU939" s="198"/>
    </row>
    <row r="940" spans="1:73" ht="15.75" customHeight="1" x14ac:dyDescent="0.25">
      <c r="A940" s="234"/>
      <c r="B940" s="235"/>
      <c r="C940" s="235"/>
      <c r="D940" s="235"/>
      <c r="E940" s="235"/>
      <c r="F940" s="235"/>
      <c r="G940" s="235"/>
      <c r="H940" s="235"/>
      <c r="I940" s="235"/>
      <c r="J940" s="235"/>
      <c r="K940" s="235"/>
      <c r="L940" s="236"/>
      <c r="M940" s="235"/>
      <c r="N940" s="235"/>
      <c r="O940" s="235"/>
      <c r="P940" s="235"/>
      <c r="Q940" s="235"/>
      <c r="R940" s="235"/>
      <c r="S940" s="235"/>
      <c r="T940" s="235"/>
      <c r="U940" s="235"/>
      <c r="V940" s="236"/>
      <c r="W940" s="235"/>
      <c r="X940" s="235"/>
      <c r="Y940" s="235"/>
      <c r="Z940" s="235"/>
      <c r="AA940" s="235"/>
      <c r="AB940" s="235"/>
      <c r="AC940" s="235"/>
      <c r="AD940" s="235"/>
      <c r="AE940" s="235"/>
      <c r="AF940" s="235"/>
      <c r="AG940" s="235"/>
      <c r="AH940" s="235"/>
      <c r="AI940" s="235"/>
      <c r="AJ940" s="235"/>
      <c r="AK940" s="235"/>
      <c r="AL940" s="235"/>
      <c r="AM940" s="235"/>
      <c r="AN940" s="235"/>
      <c r="AO940" s="205"/>
      <c r="AP940" s="198"/>
      <c r="AQ940" s="233"/>
      <c r="AR940" s="244"/>
      <c r="AS940" s="198"/>
      <c r="AT940" s="198"/>
      <c r="AU940" s="198"/>
      <c r="AV940" s="198"/>
      <c r="AW940" s="198"/>
      <c r="AX940" s="198"/>
      <c r="AY940" s="198"/>
      <c r="AZ940" s="198"/>
      <c r="BA940" s="198"/>
      <c r="BB940" s="198"/>
      <c r="BC940" s="198"/>
      <c r="BD940" s="198"/>
      <c r="BE940" s="198"/>
      <c r="BF940" s="198"/>
      <c r="BG940" s="198"/>
      <c r="BH940" s="198"/>
      <c r="BI940" s="198"/>
      <c r="BJ940" s="198"/>
      <c r="BK940" s="198"/>
      <c r="BL940" s="198"/>
      <c r="BM940" s="198"/>
      <c r="BN940" s="198"/>
      <c r="BO940" s="198"/>
      <c r="BP940" s="198"/>
      <c r="BQ940" s="198"/>
      <c r="BR940" s="198"/>
      <c r="BS940" s="198"/>
      <c r="BT940" s="198"/>
      <c r="BU940" s="198"/>
    </row>
    <row r="941" spans="1:73" ht="15.75" customHeight="1" x14ac:dyDescent="0.25">
      <c r="A941" s="234"/>
      <c r="B941" s="235"/>
      <c r="C941" s="235"/>
      <c r="D941" s="235"/>
      <c r="E941" s="235"/>
      <c r="F941" s="235"/>
      <c r="G941" s="235"/>
      <c r="H941" s="235"/>
      <c r="I941" s="235"/>
      <c r="J941" s="235"/>
      <c r="K941" s="235"/>
      <c r="L941" s="236"/>
      <c r="M941" s="235"/>
      <c r="N941" s="235"/>
      <c r="O941" s="235"/>
      <c r="P941" s="235"/>
      <c r="Q941" s="235"/>
      <c r="R941" s="235"/>
      <c r="S941" s="235"/>
      <c r="T941" s="235"/>
      <c r="U941" s="235"/>
      <c r="V941" s="236"/>
      <c r="W941" s="235"/>
      <c r="X941" s="235"/>
      <c r="Y941" s="235"/>
      <c r="Z941" s="235"/>
      <c r="AA941" s="235"/>
      <c r="AB941" s="235"/>
      <c r="AC941" s="235"/>
      <c r="AD941" s="235"/>
      <c r="AE941" s="235"/>
      <c r="AF941" s="235"/>
      <c r="AG941" s="235"/>
      <c r="AH941" s="235"/>
      <c r="AI941" s="235"/>
      <c r="AJ941" s="235"/>
      <c r="AK941" s="235"/>
      <c r="AL941" s="235"/>
      <c r="AM941" s="235"/>
      <c r="AN941" s="235"/>
      <c r="AO941" s="205"/>
      <c r="AP941" s="198"/>
      <c r="AQ941" s="233"/>
      <c r="AR941" s="244"/>
      <c r="AS941" s="198"/>
      <c r="AT941" s="198"/>
      <c r="AU941" s="198"/>
      <c r="AV941" s="198"/>
      <c r="AW941" s="198"/>
      <c r="AX941" s="198"/>
      <c r="AY941" s="198"/>
      <c r="AZ941" s="198"/>
      <c r="BA941" s="198"/>
      <c r="BB941" s="198"/>
      <c r="BC941" s="198"/>
      <c r="BD941" s="198"/>
      <c r="BE941" s="198"/>
      <c r="BF941" s="198"/>
      <c r="BG941" s="198"/>
      <c r="BH941" s="198"/>
      <c r="BI941" s="198"/>
      <c r="BJ941" s="198"/>
      <c r="BK941" s="198"/>
      <c r="BL941" s="198"/>
      <c r="BM941" s="198"/>
      <c r="BN941" s="198"/>
      <c r="BO941" s="198"/>
      <c r="BP941" s="198"/>
      <c r="BQ941" s="198"/>
      <c r="BR941" s="198"/>
      <c r="BS941" s="198"/>
      <c r="BT941" s="198"/>
      <c r="BU941" s="198"/>
    </row>
    <row r="942" spans="1:73" ht="15.75" customHeight="1" x14ac:dyDescent="0.25">
      <c r="A942" s="234"/>
      <c r="B942" s="235"/>
      <c r="C942" s="235"/>
      <c r="D942" s="235"/>
      <c r="E942" s="235"/>
      <c r="F942" s="235"/>
      <c r="G942" s="235"/>
      <c r="H942" s="235"/>
      <c r="I942" s="235"/>
      <c r="J942" s="235"/>
      <c r="K942" s="235"/>
      <c r="L942" s="236"/>
      <c r="M942" s="235"/>
      <c r="N942" s="235"/>
      <c r="O942" s="235"/>
      <c r="P942" s="235"/>
      <c r="Q942" s="235"/>
      <c r="R942" s="235"/>
      <c r="S942" s="235"/>
      <c r="T942" s="235"/>
      <c r="U942" s="235"/>
      <c r="V942" s="236"/>
      <c r="W942" s="235"/>
      <c r="X942" s="235"/>
      <c r="Y942" s="235"/>
      <c r="Z942" s="235"/>
      <c r="AA942" s="235"/>
      <c r="AB942" s="235"/>
      <c r="AC942" s="235"/>
      <c r="AD942" s="235"/>
      <c r="AE942" s="235"/>
      <c r="AF942" s="235"/>
      <c r="AG942" s="235"/>
      <c r="AH942" s="235"/>
      <c r="AI942" s="235"/>
      <c r="AJ942" s="235"/>
      <c r="AK942" s="235"/>
      <c r="AL942" s="235"/>
      <c r="AM942" s="235"/>
      <c r="AN942" s="235"/>
      <c r="AO942" s="205"/>
      <c r="AP942" s="198"/>
      <c r="AQ942" s="233"/>
      <c r="AR942" s="244"/>
      <c r="AS942" s="198"/>
      <c r="AT942" s="198"/>
      <c r="AU942" s="198"/>
      <c r="AV942" s="198"/>
      <c r="AW942" s="198"/>
      <c r="AX942" s="198"/>
      <c r="AY942" s="198"/>
      <c r="AZ942" s="198"/>
      <c r="BA942" s="198"/>
      <c r="BB942" s="198"/>
      <c r="BC942" s="198"/>
      <c r="BD942" s="198"/>
      <c r="BE942" s="198"/>
      <c r="BF942" s="198"/>
      <c r="BG942" s="198"/>
      <c r="BH942" s="198"/>
      <c r="BI942" s="198"/>
      <c r="BJ942" s="198"/>
      <c r="BK942" s="198"/>
      <c r="BL942" s="198"/>
      <c r="BM942" s="198"/>
      <c r="BN942" s="198"/>
      <c r="BO942" s="198"/>
      <c r="BP942" s="198"/>
      <c r="BQ942" s="198"/>
      <c r="BR942" s="198"/>
      <c r="BS942" s="198"/>
      <c r="BT942" s="198"/>
      <c r="BU942" s="198"/>
    </row>
    <row r="943" spans="1:73" ht="15.75" customHeight="1" x14ac:dyDescent="0.25">
      <c r="A943" s="234"/>
      <c r="B943" s="235"/>
      <c r="C943" s="235"/>
      <c r="D943" s="235"/>
      <c r="E943" s="235"/>
      <c r="F943" s="235"/>
      <c r="G943" s="235"/>
      <c r="H943" s="235"/>
      <c r="I943" s="235"/>
      <c r="J943" s="235"/>
      <c r="K943" s="235"/>
      <c r="L943" s="236"/>
      <c r="M943" s="235"/>
      <c r="N943" s="235"/>
      <c r="O943" s="235"/>
      <c r="P943" s="235"/>
      <c r="Q943" s="235"/>
      <c r="R943" s="235"/>
      <c r="S943" s="235"/>
      <c r="T943" s="235"/>
      <c r="U943" s="235"/>
      <c r="V943" s="236"/>
      <c r="W943" s="235"/>
      <c r="X943" s="235"/>
      <c r="Y943" s="235"/>
      <c r="Z943" s="235"/>
      <c r="AA943" s="235"/>
      <c r="AB943" s="235"/>
      <c r="AC943" s="235"/>
      <c r="AD943" s="235"/>
      <c r="AE943" s="235"/>
      <c r="AF943" s="235"/>
      <c r="AG943" s="235"/>
      <c r="AH943" s="235"/>
      <c r="AI943" s="235"/>
      <c r="AJ943" s="235"/>
      <c r="AK943" s="235"/>
      <c r="AL943" s="235"/>
      <c r="AM943" s="235"/>
      <c r="AN943" s="235"/>
      <c r="AO943" s="205"/>
      <c r="AP943" s="198"/>
      <c r="AQ943" s="233"/>
      <c r="AR943" s="244"/>
      <c r="AS943" s="198"/>
      <c r="AT943" s="198"/>
      <c r="AU943" s="198"/>
      <c r="AV943" s="198"/>
      <c r="AW943" s="198"/>
      <c r="AX943" s="198"/>
      <c r="AY943" s="198"/>
      <c r="AZ943" s="198"/>
      <c r="BA943" s="198"/>
      <c r="BB943" s="198"/>
      <c r="BC943" s="198"/>
      <c r="BD943" s="198"/>
      <c r="BE943" s="198"/>
      <c r="BF943" s="198"/>
      <c r="BG943" s="198"/>
      <c r="BH943" s="198"/>
      <c r="BI943" s="198"/>
      <c r="BJ943" s="198"/>
      <c r="BK943" s="198"/>
      <c r="BL943" s="198"/>
      <c r="BM943" s="198"/>
      <c r="BN943" s="198"/>
      <c r="BO943" s="198"/>
      <c r="BP943" s="198"/>
      <c r="BQ943" s="198"/>
      <c r="BR943" s="198"/>
      <c r="BS943" s="198"/>
      <c r="BT943" s="198"/>
      <c r="BU943" s="198"/>
    </row>
    <row r="944" spans="1:73" ht="15.75" customHeight="1" x14ac:dyDescent="0.25">
      <c r="A944" s="234"/>
      <c r="B944" s="235"/>
      <c r="C944" s="235"/>
      <c r="D944" s="235"/>
      <c r="E944" s="235"/>
      <c r="F944" s="235"/>
      <c r="G944" s="235"/>
      <c r="H944" s="235"/>
      <c r="I944" s="235"/>
      <c r="J944" s="235"/>
      <c r="K944" s="235"/>
      <c r="L944" s="236"/>
      <c r="M944" s="235"/>
      <c r="N944" s="235"/>
      <c r="O944" s="235"/>
      <c r="P944" s="235"/>
      <c r="Q944" s="235"/>
      <c r="R944" s="235"/>
      <c r="S944" s="235"/>
      <c r="T944" s="235"/>
      <c r="U944" s="235"/>
      <c r="V944" s="236"/>
      <c r="W944" s="235"/>
      <c r="X944" s="235"/>
      <c r="Y944" s="235"/>
      <c r="Z944" s="235"/>
      <c r="AA944" s="235"/>
      <c r="AB944" s="235"/>
      <c r="AC944" s="235"/>
      <c r="AD944" s="235"/>
      <c r="AE944" s="235"/>
      <c r="AF944" s="235"/>
      <c r="AG944" s="235"/>
      <c r="AH944" s="235"/>
      <c r="AI944" s="235"/>
      <c r="AJ944" s="235"/>
      <c r="AK944" s="235"/>
      <c r="AL944" s="235"/>
      <c r="AM944" s="235"/>
      <c r="AN944" s="235"/>
      <c r="AO944" s="205"/>
      <c r="AP944" s="198"/>
      <c r="AQ944" s="233"/>
      <c r="AR944" s="244"/>
      <c r="AS944" s="198"/>
      <c r="AT944" s="198"/>
      <c r="AU944" s="198"/>
      <c r="AV944" s="198"/>
      <c r="AW944" s="198"/>
      <c r="AX944" s="198"/>
      <c r="AY944" s="198"/>
      <c r="AZ944" s="198"/>
      <c r="BA944" s="198"/>
      <c r="BB944" s="198"/>
      <c r="BC944" s="198"/>
      <c r="BD944" s="198"/>
      <c r="BE944" s="198"/>
      <c r="BF944" s="198"/>
      <c r="BG944" s="198"/>
      <c r="BH944" s="198"/>
      <c r="BI944" s="198"/>
      <c r="BJ944" s="198"/>
      <c r="BK944" s="198"/>
      <c r="BL944" s="198"/>
      <c r="BM944" s="198"/>
      <c r="BN944" s="198"/>
      <c r="BO944" s="198"/>
      <c r="BP944" s="198"/>
      <c r="BQ944" s="198"/>
      <c r="BR944" s="198"/>
      <c r="BS944" s="198"/>
      <c r="BT944" s="198"/>
      <c r="BU944" s="198"/>
    </row>
    <row r="945" spans="1:73" ht="15.75" customHeight="1" x14ac:dyDescent="0.25">
      <c r="A945" s="234"/>
      <c r="B945" s="235"/>
      <c r="C945" s="235"/>
      <c r="D945" s="235"/>
      <c r="E945" s="235"/>
      <c r="F945" s="235"/>
      <c r="G945" s="235"/>
      <c r="H945" s="235"/>
      <c r="I945" s="235"/>
      <c r="J945" s="235"/>
      <c r="K945" s="235"/>
      <c r="L945" s="236"/>
      <c r="M945" s="235"/>
      <c r="N945" s="235"/>
      <c r="O945" s="235"/>
      <c r="P945" s="235"/>
      <c r="Q945" s="235"/>
      <c r="R945" s="235"/>
      <c r="S945" s="235"/>
      <c r="T945" s="235"/>
      <c r="U945" s="235"/>
      <c r="V945" s="236"/>
      <c r="W945" s="235"/>
      <c r="X945" s="235"/>
      <c r="Y945" s="235"/>
      <c r="Z945" s="235"/>
      <c r="AA945" s="235"/>
      <c r="AB945" s="235"/>
      <c r="AC945" s="235"/>
      <c r="AD945" s="235"/>
      <c r="AE945" s="235"/>
      <c r="AF945" s="235"/>
      <c r="AG945" s="235"/>
      <c r="AH945" s="235"/>
      <c r="AI945" s="235"/>
      <c r="AJ945" s="235"/>
      <c r="AK945" s="235"/>
      <c r="AL945" s="235"/>
      <c r="AM945" s="235"/>
      <c r="AN945" s="235"/>
      <c r="AO945" s="205"/>
      <c r="AP945" s="198"/>
      <c r="AQ945" s="233"/>
      <c r="AR945" s="244"/>
      <c r="AS945" s="198"/>
      <c r="AT945" s="198"/>
      <c r="AU945" s="198"/>
      <c r="AV945" s="198"/>
      <c r="AW945" s="198"/>
      <c r="AX945" s="198"/>
      <c r="AY945" s="198"/>
      <c r="AZ945" s="198"/>
      <c r="BA945" s="198"/>
      <c r="BB945" s="198"/>
      <c r="BC945" s="198"/>
      <c r="BD945" s="198"/>
      <c r="BE945" s="198"/>
      <c r="BF945" s="198"/>
      <c r="BG945" s="198"/>
      <c r="BH945" s="198"/>
      <c r="BI945" s="198"/>
      <c r="BJ945" s="198"/>
      <c r="BK945" s="198"/>
      <c r="BL945" s="198"/>
      <c r="BM945" s="198"/>
      <c r="BN945" s="198"/>
      <c r="BO945" s="198"/>
      <c r="BP945" s="198"/>
      <c r="BQ945" s="198"/>
      <c r="BR945" s="198"/>
      <c r="BS945" s="198"/>
      <c r="BT945" s="198"/>
      <c r="BU945" s="198"/>
    </row>
    <row r="946" spans="1:73" ht="15.75" customHeight="1" x14ac:dyDescent="0.25">
      <c r="A946" s="234"/>
      <c r="B946" s="235"/>
      <c r="C946" s="235"/>
      <c r="D946" s="235"/>
      <c r="E946" s="235"/>
      <c r="F946" s="235"/>
      <c r="G946" s="235"/>
      <c r="H946" s="235"/>
      <c r="I946" s="235"/>
      <c r="J946" s="235"/>
      <c r="K946" s="235"/>
      <c r="L946" s="236"/>
      <c r="M946" s="235"/>
      <c r="N946" s="235"/>
      <c r="O946" s="235"/>
      <c r="P946" s="235"/>
      <c r="Q946" s="235"/>
      <c r="R946" s="235"/>
      <c r="S946" s="235"/>
      <c r="T946" s="235"/>
      <c r="U946" s="235"/>
      <c r="V946" s="236"/>
      <c r="W946" s="235"/>
      <c r="X946" s="235"/>
      <c r="Y946" s="235"/>
      <c r="Z946" s="235"/>
      <c r="AA946" s="235"/>
      <c r="AB946" s="235"/>
      <c r="AC946" s="235"/>
      <c r="AD946" s="235"/>
      <c r="AE946" s="235"/>
      <c r="AF946" s="235"/>
      <c r="AG946" s="235"/>
      <c r="AH946" s="235"/>
      <c r="AI946" s="235"/>
      <c r="AJ946" s="235"/>
      <c r="AK946" s="235"/>
      <c r="AL946" s="235"/>
      <c r="AM946" s="235"/>
      <c r="AN946" s="235"/>
      <c r="AO946" s="205"/>
      <c r="AP946" s="198"/>
      <c r="AQ946" s="233"/>
      <c r="AR946" s="244"/>
      <c r="AS946" s="198"/>
      <c r="AT946" s="198"/>
      <c r="AU946" s="198"/>
      <c r="AV946" s="198"/>
      <c r="AW946" s="198"/>
      <c r="AX946" s="198"/>
      <c r="AY946" s="198"/>
      <c r="AZ946" s="198"/>
      <c r="BA946" s="198"/>
      <c r="BB946" s="198"/>
      <c r="BC946" s="198"/>
      <c r="BD946" s="198"/>
      <c r="BE946" s="198"/>
      <c r="BF946" s="198"/>
      <c r="BG946" s="198"/>
      <c r="BH946" s="198"/>
      <c r="BI946" s="198"/>
      <c r="BJ946" s="198"/>
      <c r="BK946" s="198"/>
      <c r="BL946" s="198"/>
      <c r="BM946" s="198"/>
      <c r="BN946" s="198"/>
      <c r="BO946" s="198"/>
      <c r="BP946" s="198"/>
      <c r="BQ946" s="198"/>
      <c r="BR946" s="198"/>
      <c r="BS946" s="198"/>
      <c r="BT946" s="198"/>
      <c r="BU946" s="198"/>
    </row>
    <row r="947" spans="1:73" ht="15.75" customHeight="1" x14ac:dyDescent="0.25">
      <c r="A947" s="234"/>
      <c r="B947" s="235"/>
      <c r="C947" s="235"/>
      <c r="D947" s="235"/>
      <c r="E947" s="235"/>
      <c r="F947" s="235"/>
      <c r="G947" s="235"/>
      <c r="H947" s="235"/>
      <c r="I947" s="235"/>
      <c r="J947" s="235"/>
      <c r="K947" s="235"/>
      <c r="L947" s="236"/>
      <c r="M947" s="235"/>
      <c r="N947" s="235"/>
      <c r="O947" s="235"/>
      <c r="P947" s="235"/>
      <c r="Q947" s="235"/>
      <c r="R947" s="235"/>
      <c r="S947" s="235"/>
      <c r="T947" s="235"/>
      <c r="U947" s="235"/>
      <c r="V947" s="236"/>
      <c r="W947" s="235"/>
      <c r="X947" s="235"/>
      <c r="Y947" s="235"/>
      <c r="Z947" s="235"/>
      <c r="AA947" s="235"/>
      <c r="AB947" s="235"/>
      <c r="AC947" s="235"/>
      <c r="AD947" s="235"/>
      <c r="AE947" s="235"/>
      <c r="AF947" s="235"/>
      <c r="AG947" s="235"/>
      <c r="AH947" s="235"/>
      <c r="AI947" s="235"/>
      <c r="AJ947" s="235"/>
      <c r="AK947" s="235"/>
      <c r="AL947" s="235"/>
      <c r="AM947" s="235"/>
      <c r="AN947" s="235"/>
      <c r="AO947" s="205"/>
      <c r="AP947" s="198"/>
      <c r="AQ947" s="233"/>
      <c r="AR947" s="244"/>
      <c r="AS947" s="198"/>
      <c r="AT947" s="198"/>
      <c r="AU947" s="198"/>
      <c r="AV947" s="198"/>
      <c r="AW947" s="198"/>
      <c r="AX947" s="198"/>
      <c r="AY947" s="198"/>
      <c r="AZ947" s="198"/>
      <c r="BA947" s="198"/>
      <c r="BB947" s="198"/>
      <c r="BC947" s="198"/>
      <c r="BD947" s="198"/>
      <c r="BE947" s="198"/>
      <c r="BF947" s="198"/>
      <c r="BG947" s="198"/>
      <c r="BH947" s="198"/>
      <c r="BI947" s="198"/>
      <c r="BJ947" s="198"/>
      <c r="BK947" s="198"/>
      <c r="BL947" s="198"/>
      <c r="BM947" s="198"/>
      <c r="BN947" s="198"/>
      <c r="BO947" s="198"/>
      <c r="BP947" s="198"/>
      <c r="BQ947" s="198"/>
      <c r="BR947" s="198"/>
      <c r="BS947" s="198"/>
      <c r="BT947" s="198"/>
      <c r="BU947" s="198"/>
    </row>
    <row r="948" spans="1:73" ht="15.75" customHeight="1" x14ac:dyDescent="0.25">
      <c r="A948" s="234"/>
      <c r="B948" s="235"/>
      <c r="C948" s="235"/>
      <c r="D948" s="235"/>
      <c r="E948" s="235"/>
      <c r="F948" s="235"/>
      <c r="G948" s="235"/>
      <c r="H948" s="235"/>
      <c r="I948" s="235"/>
      <c r="J948" s="235"/>
      <c r="K948" s="235"/>
      <c r="L948" s="236"/>
      <c r="M948" s="235"/>
      <c r="N948" s="235"/>
      <c r="O948" s="235"/>
      <c r="P948" s="235"/>
      <c r="Q948" s="235"/>
      <c r="R948" s="235"/>
      <c r="S948" s="235"/>
      <c r="T948" s="235"/>
      <c r="U948" s="235"/>
      <c r="V948" s="236"/>
      <c r="W948" s="235"/>
      <c r="X948" s="235"/>
      <c r="Y948" s="235"/>
      <c r="Z948" s="235"/>
      <c r="AA948" s="235"/>
      <c r="AB948" s="235"/>
      <c r="AC948" s="235"/>
      <c r="AD948" s="235"/>
      <c r="AE948" s="235"/>
      <c r="AF948" s="235"/>
      <c r="AG948" s="235"/>
      <c r="AH948" s="235"/>
      <c r="AI948" s="235"/>
      <c r="AJ948" s="235"/>
      <c r="AK948" s="235"/>
      <c r="AL948" s="235"/>
      <c r="AM948" s="235"/>
      <c r="AN948" s="235"/>
      <c r="AO948" s="205"/>
      <c r="AP948" s="198"/>
      <c r="AQ948" s="233"/>
      <c r="AR948" s="244"/>
      <c r="AS948" s="198"/>
      <c r="AT948" s="198"/>
      <c r="AU948" s="198"/>
      <c r="AV948" s="198"/>
      <c r="AW948" s="198"/>
      <c r="AX948" s="198"/>
      <c r="AY948" s="198"/>
      <c r="AZ948" s="198"/>
      <c r="BA948" s="198"/>
      <c r="BB948" s="198"/>
      <c r="BC948" s="198"/>
      <c r="BD948" s="198"/>
      <c r="BE948" s="198"/>
      <c r="BF948" s="198"/>
      <c r="BG948" s="198"/>
      <c r="BH948" s="198"/>
      <c r="BI948" s="198"/>
      <c r="BJ948" s="198"/>
      <c r="BK948" s="198"/>
      <c r="BL948" s="198"/>
      <c r="BM948" s="198"/>
      <c r="BN948" s="198"/>
      <c r="BO948" s="198"/>
      <c r="BP948" s="198"/>
      <c r="BQ948" s="198"/>
      <c r="BR948" s="198"/>
      <c r="BS948" s="198"/>
      <c r="BT948" s="198"/>
      <c r="BU948" s="198"/>
    </row>
    <row r="949" spans="1:73" ht="15.75" customHeight="1" x14ac:dyDescent="0.25">
      <c r="A949" s="234"/>
      <c r="B949" s="235"/>
      <c r="C949" s="235"/>
      <c r="D949" s="235"/>
      <c r="E949" s="235"/>
      <c r="F949" s="235"/>
      <c r="G949" s="235"/>
      <c r="H949" s="235"/>
      <c r="I949" s="235"/>
      <c r="J949" s="235"/>
      <c r="K949" s="235"/>
      <c r="L949" s="236"/>
      <c r="M949" s="235"/>
      <c r="N949" s="235"/>
      <c r="O949" s="235"/>
      <c r="P949" s="235"/>
      <c r="Q949" s="235"/>
      <c r="R949" s="235"/>
      <c r="S949" s="235"/>
      <c r="T949" s="235"/>
      <c r="U949" s="235"/>
      <c r="V949" s="236"/>
      <c r="W949" s="235"/>
      <c r="X949" s="235"/>
      <c r="Y949" s="235"/>
      <c r="Z949" s="235"/>
      <c r="AA949" s="235"/>
      <c r="AB949" s="235"/>
      <c r="AC949" s="235"/>
      <c r="AD949" s="235"/>
      <c r="AE949" s="235"/>
      <c r="AF949" s="235"/>
      <c r="AG949" s="235"/>
      <c r="AH949" s="235"/>
      <c r="AI949" s="235"/>
      <c r="AJ949" s="235"/>
      <c r="AK949" s="235"/>
      <c r="AL949" s="235"/>
      <c r="AM949" s="235"/>
      <c r="AN949" s="235"/>
      <c r="AO949" s="205"/>
      <c r="AP949" s="198"/>
      <c r="AQ949" s="233"/>
      <c r="AR949" s="244"/>
      <c r="AS949" s="198"/>
      <c r="AT949" s="198"/>
      <c r="AU949" s="198"/>
      <c r="AV949" s="198"/>
      <c r="AW949" s="198"/>
      <c r="AX949" s="198"/>
      <c r="AY949" s="198"/>
      <c r="AZ949" s="198"/>
      <c r="BA949" s="198"/>
      <c r="BB949" s="198"/>
      <c r="BC949" s="198"/>
      <c r="BD949" s="198"/>
      <c r="BE949" s="198"/>
      <c r="BF949" s="198"/>
      <c r="BG949" s="198"/>
      <c r="BH949" s="198"/>
      <c r="BI949" s="198"/>
      <c r="BJ949" s="198"/>
      <c r="BK949" s="198"/>
      <c r="BL949" s="198"/>
      <c r="BM949" s="198"/>
      <c r="BN949" s="198"/>
      <c r="BO949" s="198"/>
      <c r="BP949" s="198"/>
      <c r="BQ949" s="198"/>
      <c r="BR949" s="198"/>
      <c r="BS949" s="198"/>
      <c r="BT949" s="198"/>
      <c r="BU949" s="198"/>
    </row>
    <row r="950" spans="1:73" ht="15.75" customHeight="1" x14ac:dyDescent="0.25">
      <c r="A950" s="234"/>
      <c r="B950" s="235"/>
      <c r="C950" s="235"/>
      <c r="D950" s="235"/>
      <c r="E950" s="235"/>
      <c r="F950" s="235"/>
      <c r="G950" s="235"/>
      <c r="H950" s="235"/>
      <c r="I950" s="235"/>
      <c r="J950" s="235"/>
      <c r="K950" s="235"/>
      <c r="L950" s="236"/>
      <c r="M950" s="235"/>
      <c r="N950" s="235"/>
      <c r="O950" s="235"/>
      <c r="P950" s="235"/>
      <c r="Q950" s="235"/>
      <c r="R950" s="235"/>
      <c r="S950" s="235"/>
      <c r="T950" s="235"/>
      <c r="U950" s="235"/>
      <c r="V950" s="236"/>
      <c r="W950" s="235"/>
      <c r="X950" s="235"/>
      <c r="Y950" s="235"/>
      <c r="Z950" s="235"/>
      <c r="AA950" s="235"/>
      <c r="AB950" s="235"/>
      <c r="AC950" s="235"/>
      <c r="AD950" s="235"/>
      <c r="AE950" s="235"/>
      <c r="AF950" s="235"/>
      <c r="AG950" s="235"/>
      <c r="AH950" s="235"/>
      <c r="AI950" s="235"/>
      <c r="AJ950" s="235"/>
      <c r="AK950" s="235"/>
      <c r="AL950" s="235"/>
      <c r="AM950" s="235"/>
      <c r="AN950" s="235"/>
      <c r="AO950" s="205"/>
      <c r="AP950" s="198"/>
      <c r="AQ950" s="233"/>
      <c r="AR950" s="244"/>
      <c r="AS950" s="198"/>
      <c r="AT950" s="198"/>
      <c r="AU950" s="198"/>
      <c r="AV950" s="198"/>
      <c r="AW950" s="198"/>
      <c r="AX950" s="198"/>
      <c r="AY950" s="198"/>
      <c r="AZ950" s="198"/>
      <c r="BA950" s="198"/>
      <c r="BB950" s="198"/>
      <c r="BC950" s="198"/>
      <c r="BD950" s="198"/>
      <c r="BE950" s="198"/>
      <c r="BF950" s="198"/>
      <c r="BG950" s="198"/>
      <c r="BH950" s="198"/>
      <c r="BI950" s="198"/>
      <c r="BJ950" s="198"/>
      <c r="BK950" s="198"/>
      <c r="BL950" s="198"/>
      <c r="BM950" s="198"/>
      <c r="BN950" s="198"/>
      <c r="BO950" s="198"/>
      <c r="BP950" s="198"/>
      <c r="BQ950" s="198"/>
      <c r="BR950" s="198"/>
      <c r="BS950" s="198"/>
      <c r="BT950" s="198"/>
      <c r="BU950" s="198"/>
    </row>
    <row r="951" spans="1:73" ht="15.75" customHeight="1" x14ac:dyDescent="0.25">
      <c r="A951" s="234"/>
      <c r="B951" s="235"/>
      <c r="C951" s="235"/>
      <c r="D951" s="235"/>
      <c r="E951" s="235"/>
      <c r="F951" s="235"/>
      <c r="G951" s="235"/>
      <c r="H951" s="235"/>
      <c r="I951" s="235"/>
      <c r="J951" s="235"/>
      <c r="K951" s="235"/>
      <c r="L951" s="236"/>
      <c r="M951" s="235"/>
      <c r="N951" s="235"/>
      <c r="O951" s="235"/>
      <c r="P951" s="235"/>
      <c r="Q951" s="235"/>
      <c r="R951" s="235"/>
      <c r="S951" s="235"/>
      <c r="T951" s="235"/>
      <c r="U951" s="235"/>
      <c r="V951" s="236"/>
      <c r="W951" s="235"/>
      <c r="X951" s="235"/>
      <c r="Y951" s="235"/>
      <c r="Z951" s="235"/>
      <c r="AA951" s="235"/>
      <c r="AB951" s="235"/>
      <c r="AC951" s="235"/>
      <c r="AD951" s="235"/>
      <c r="AE951" s="235"/>
      <c r="AF951" s="235"/>
      <c r="AG951" s="235"/>
      <c r="AH951" s="235"/>
      <c r="AI951" s="235"/>
      <c r="AJ951" s="235"/>
      <c r="AK951" s="235"/>
      <c r="AL951" s="235"/>
      <c r="AM951" s="235"/>
      <c r="AN951" s="235"/>
      <c r="AO951" s="205"/>
      <c r="AP951" s="198"/>
      <c r="AQ951" s="233"/>
      <c r="AR951" s="244"/>
      <c r="AS951" s="198"/>
      <c r="AT951" s="198"/>
      <c r="AU951" s="198"/>
      <c r="AV951" s="198"/>
      <c r="AW951" s="198"/>
      <c r="AX951" s="198"/>
      <c r="AY951" s="198"/>
      <c r="AZ951" s="198"/>
      <c r="BA951" s="198"/>
      <c r="BB951" s="198"/>
      <c r="BC951" s="198"/>
      <c r="BD951" s="198"/>
      <c r="BE951" s="198"/>
      <c r="BF951" s="198"/>
      <c r="BG951" s="198"/>
      <c r="BH951" s="198"/>
      <c r="BI951" s="198"/>
      <c r="BJ951" s="198"/>
      <c r="BK951" s="198"/>
      <c r="BL951" s="198"/>
      <c r="BM951" s="198"/>
      <c r="BN951" s="198"/>
      <c r="BO951" s="198"/>
      <c r="BP951" s="198"/>
      <c r="BQ951" s="198"/>
      <c r="BR951" s="198"/>
      <c r="BS951" s="198"/>
      <c r="BT951" s="198"/>
      <c r="BU951" s="198"/>
    </row>
    <row r="952" spans="1:73" ht="15.75" customHeight="1" x14ac:dyDescent="0.25">
      <c r="A952" s="234"/>
      <c r="B952" s="235"/>
      <c r="C952" s="235"/>
      <c r="D952" s="235"/>
      <c r="E952" s="235"/>
      <c r="F952" s="235"/>
      <c r="G952" s="235"/>
      <c r="H952" s="235"/>
      <c r="I952" s="235"/>
      <c r="J952" s="235"/>
      <c r="K952" s="235"/>
      <c r="L952" s="236"/>
      <c r="M952" s="235"/>
      <c r="N952" s="235"/>
      <c r="O952" s="235"/>
      <c r="P952" s="235"/>
      <c r="Q952" s="235"/>
      <c r="R952" s="235"/>
      <c r="S952" s="235"/>
      <c r="T952" s="235"/>
      <c r="U952" s="235"/>
      <c r="V952" s="236"/>
      <c r="W952" s="235"/>
      <c r="X952" s="235"/>
      <c r="Y952" s="235"/>
      <c r="Z952" s="235"/>
      <c r="AA952" s="235"/>
      <c r="AB952" s="235"/>
      <c r="AC952" s="235"/>
      <c r="AD952" s="235"/>
      <c r="AE952" s="235"/>
      <c r="AF952" s="235"/>
      <c r="AG952" s="235"/>
      <c r="AH952" s="235"/>
      <c r="AI952" s="235"/>
      <c r="AJ952" s="235"/>
      <c r="AK952" s="235"/>
      <c r="AL952" s="235"/>
      <c r="AM952" s="235"/>
      <c r="AN952" s="235"/>
      <c r="AO952" s="205"/>
      <c r="AP952" s="198"/>
      <c r="AQ952" s="233"/>
      <c r="AR952" s="244"/>
      <c r="AS952" s="198"/>
      <c r="AT952" s="198"/>
      <c r="AU952" s="198"/>
      <c r="AV952" s="198"/>
      <c r="AW952" s="198"/>
      <c r="AX952" s="198"/>
      <c r="AY952" s="198"/>
      <c r="AZ952" s="198"/>
      <c r="BA952" s="198"/>
      <c r="BB952" s="198"/>
      <c r="BC952" s="198"/>
      <c r="BD952" s="198"/>
      <c r="BE952" s="198"/>
      <c r="BF952" s="198"/>
      <c r="BG952" s="198"/>
      <c r="BH952" s="198"/>
      <c r="BI952" s="198"/>
      <c r="BJ952" s="198"/>
      <c r="BK952" s="198"/>
      <c r="BL952" s="198"/>
      <c r="BM952" s="198"/>
      <c r="BN952" s="198"/>
      <c r="BO952" s="198"/>
      <c r="BP952" s="198"/>
      <c r="BQ952" s="198"/>
      <c r="BR952" s="198"/>
      <c r="BS952" s="198"/>
      <c r="BT952" s="198"/>
      <c r="BU952" s="198"/>
    </row>
    <row r="953" spans="1:73" ht="15.75" customHeight="1" x14ac:dyDescent="0.25">
      <c r="A953" s="234"/>
      <c r="B953" s="235"/>
      <c r="C953" s="235"/>
      <c r="D953" s="235"/>
      <c r="E953" s="235"/>
      <c r="F953" s="235"/>
      <c r="G953" s="235"/>
      <c r="H953" s="235"/>
      <c r="I953" s="235"/>
      <c r="J953" s="235"/>
      <c r="K953" s="235"/>
      <c r="L953" s="236"/>
      <c r="M953" s="235"/>
      <c r="N953" s="235"/>
      <c r="O953" s="235"/>
      <c r="P953" s="235"/>
      <c r="Q953" s="235"/>
      <c r="R953" s="235"/>
      <c r="S953" s="235"/>
      <c r="T953" s="235"/>
      <c r="U953" s="235"/>
      <c r="V953" s="236"/>
      <c r="W953" s="235"/>
      <c r="X953" s="235"/>
      <c r="Y953" s="235"/>
      <c r="Z953" s="235"/>
      <c r="AA953" s="235"/>
      <c r="AB953" s="235"/>
      <c r="AC953" s="235"/>
      <c r="AD953" s="235"/>
      <c r="AE953" s="235"/>
      <c r="AF953" s="235"/>
      <c r="AG953" s="235"/>
      <c r="AH953" s="235"/>
      <c r="AI953" s="235"/>
      <c r="AJ953" s="235"/>
      <c r="AK953" s="235"/>
      <c r="AL953" s="235"/>
      <c r="AM953" s="235"/>
      <c r="AN953" s="235"/>
      <c r="AO953" s="205"/>
      <c r="AP953" s="198"/>
      <c r="AQ953" s="233"/>
      <c r="AR953" s="244"/>
      <c r="AS953" s="198"/>
      <c r="AT953" s="198"/>
      <c r="AU953" s="198"/>
      <c r="AV953" s="198"/>
      <c r="AW953" s="198"/>
      <c r="AX953" s="198"/>
      <c r="AY953" s="198"/>
      <c r="AZ953" s="198"/>
      <c r="BA953" s="198"/>
      <c r="BB953" s="198"/>
      <c r="BC953" s="198"/>
      <c r="BD953" s="198"/>
      <c r="BE953" s="198"/>
      <c r="BF953" s="198"/>
      <c r="BG953" s="198"/>
      <c r="BH953" s="198"/>
      <c r="BI953" s="198"/>
      <c r="BJ953" s="198"/>
      <c r="BK953" s="198"/>
      <c r="BL953" s="198"/>
      <c r="BM953" s="198"/>
      <c r="BN953" s="198"/>
      <c r="BO953" s="198"/>
      <c r="BP953" s="198"/>
      <c r="BQ953" s="198"/>
      <c r="BR953" s="198"/>
      <c r="BS953" s="198"/>
      <c r="BT953" s="198"/>
      <c r="BU953" s="198"/>
    </row>
    <row r="954" spans="1:73" ht="15.75" customHeight="1" x14ac:dyDescent="0.25">
      <c r="A954" s="234"/>
      <c r="B954" s="235"/>
      <c r="C954" s="235"/>
      <c r="D954" s="235"/>
      <c r="E954" s="235"/>
      <c r="F954" s="235"/>
      <c r="G954" s="235"/>
      <c r="H954" s="235"/>
      <c r="I954" s="235"/>
      <c r="J954" s="235"/>
      <c r="K954" s="235"/>
      <c r="L954" s="236"/>
      <c r="M954" s="235"/>
      <c r="N954" s="235"/>
      <c r="O954" s="235"/>
      <c r="P954" s="235"/>
      <c r="Q954" s="235"/>
      <c r="R954" s="235"/>
      <c r="S954" s="235"/>
      <c r="T954" s="235"/>
      <c r="U954" s="235"/>
      <c r="V954" s="236"/>
      <c r="W954" s="235"/>
      <c r="X954" s="235"/>
      <c r="Y954" s="235"/>
      <c r="Z954" s="235"/>
      <c r="AA954" s="235"/>
      <c r="AB954" s="235"/>
      <c r="AC954" s="235"/>
      <c r="AD954" s="235"/>
      <c r="AE954" s="235"/>
      <c r="AF954" s="235"/>
      <c r="AG954" s="235"/>
      <c r="AH954" s="235"/>
      <c r="AI954" s="235"/>
      <c r="AJ954" s="235"/>
      <c r="AK954" s="235"/>
      <c r="AL954" s="235"/>
      <c r="AM954" s="235"/>
      <c r="AN954" s="235"/>
      <c r="AO954" s="205"/>
      <c r="AP954" s="198"/>
      <c r="AQ954" s="233"/>
      <c r="AR954" s="244"/>
      <c r="AS954" s="198"/>
      <c r="AT954" s="198"/>
      <c r="AU954" s="198"/>
      <c r="AV954" s="198"/>
      <c r="AW954" s="198"/>
      <c r="AX954" s="198"/>
      <c r="AY954" s="198"/>
      <c r="AZ954" s="198"/>
      <c r="BA954" s="198"/>
      <c r="BB954" s="198"/>
      <c r="BC954" s="198"/>
      <c r="BD954" s="198"/>
      <c r="BE954" s="198"/>
      <c r="BF954" s="198"/>
      <c r="BG954" s="198"/>
      <c r="BH954" s="198"/>
      <c r="BI954" s="198"/>
      <c r="BJ954" s="198"/>
      <c r="BK954" s="198"/>
      <c r="BL954" s="198"/>
      <c r="BM954" s="198"/>
      <c r="BN954" s="198"/>
      <c r="BO954" s="198"/>
      <c r="BP954" s="198"/>
      <c r="BQ954" s="198"/>
      <c r="BR954" s="198"/>
      <c r="BS954" s="198"/>
      <c r="BT954" s="198"/>
      <c r="BU954" s="198"/>
    </row>
    <row r="955" spans="1:73" ht="15.75" customHeight="1" x14ac:dyDescent="0.25">
      <c r="A955" s="234"/>
      <c r="B955" s="235"/>
      <c r="C955" s="235"/>
      <c r="D955" s="235"/>
      <c r="E955" s="235"/>
      <c r="F955" s="235"/>
      <c r="G955" s="235"/>
      <c r="H955" s="235"/>
      <c r="I955" s="235"/>
      <c r="J955" s="235"/>
      <c r="K955" s="235"/>
      <c r="L955" s="236"/>
      <c r="M955" s="235"/>
      <c r="N955" s="235"/>
      <c r="O955" s="235"/>
      <c r="P955" s="235"/>
      <c r="Q955" s="235"/>
      <c r="R955" s="235"/>
      <c r="S955" s="235"/>
      <c r="T955" s="235"/>
      <c r="U955" s="235"/>
      <c r="V955" s="236"/>
      <c r="W955" s="235"/>
      <c r="X955" s="235"/>
      <c r="Y955" s="235"/>
      <c r="Z955" s="235"/>
      <c r="AA955" s="235"/>
      <c r="AB955" s="235"/>
      <c r="AC955" s="235"/>
      <c r="AD955" s="235"/>
      <c r="AE955" s="235"/>
      <c r="AF955" s="235"/>
      <c r="AG955" s="235"/>
      <c r="AH955" s="235"/>
      <c r="AI955" s="235"/>
      <c r="AJ955" s="235"/>
      <c r="AK955" s="235"/>
      <c r="AL955" s="235"/>
      <c r="AM955" s="235"/>
      <c r="AN955" s="235"/>
      <c r="AO955" s="205"/>
      <c r="AP955" s="198"/>
      <c r="AQ955" s="233"/>
      <c r="AR955" s="244"/>
      <c r="AS955" s="198"/>
      <c r="AT955" s="198"/>
      <c r="AU955" s="198"/>
      <c r="AV955" s="198"/>
      <c r="AW955" s="198"/>
      <c r="AX955" s="198"/>
      <c r="AY955" s="198"/>
      <c r="AZ955" s="198"/>
      <c r="BA955" s="198"/>
      <c r="BB955" s="198"/>
      <c r="BC955" s="198"/>
      <c r="BD955" s="198"/>
      <c r="BE955" s="198"/>
      <c r="BF955" s="198"/>
      <c r="BG955" s="198"/>
      <c r="BH955" s="198"/>
      <c r="BI955" s="198"/>
      <c r="BJ955" s="198"/>
      <c r="BK955" s="198"/>
      <c r="BL955" s="198"/>
      <c r="BM955" s="198"/>
      <c r="BN955" s="198"/>
      <c r="BO955" s="198"/>
      <c r="BP955" s="198"/>
      <c r="BQ955" s="198"/>
      <c r="BR955" s="198"/>
      <c r="BS955" s="198"/>
      <c r="BT955" s="198"/>
      <c r="BU955" s="198"/>
    </row>
    <row r="956" spans="1:73" ht="15.75" customHeight="1" x14ac:dyDescent="0.25">
      <c r="A956" s="234"/>
      <c r="B956" s="235"/>
      <c r="C956" s="235"/>
      <c r="D956" s="235"/>
      <c r="E956" s="235"/>
      <c r="F956" s="235"/>
      <c r="G956" s="235"/>
      <c r="H956" s="235"/>
      <c r="I956" s="235"/>
      <c r="J956" s="235"/>
      <c r="K956" s="235"/>
      <c r="L956" s="236"/>
      <c r="M956" s="235"/>
      <c r="N956" s="235"/>
      <c r="O956" s="235"/>
      <c r="P956" s="235"/>
      <c r="Q956" s="235"/>
      <c r="R956" s="235"/>
      <c r="S956" s="235"/>
      <c r="T956" s="235"/>
      <c r="U956" s="235"/>
      <c r="V956" s="236"/>
      <c r="W956" s="235"/>
      <c r="X956" s="235"/>
      <c r="Y956" s="235"/>
      <c r="Z956" s="235"/>
      <c r="AA956" s="235"/>
      <c r="AB956" s="235"/>
      <c r="AC956" s="235"/>
      <c r="AD956" s="235"/>
      <c r="AE956" s="235"/>
      <c r="AF956" s="235"/>
      <c r="AG956" s="235"/>
      <c r="AH956" s="235"/>
      <c r="AI956" s="235"/>
      <c r="AJ956" s="235"/>
      <c r="AK956" s="235"/>
      <c r="AL956" s="235"/>
      <c r="AM956" s="235"/>
      <c r="AN956" s="235"/>
      <c r="AO956" s="205"/>
      <c r="AP956" s="198"/>
      <c r="AQ956" s="233"/>
      <c r="AR956" s="244"/>
      <c r="AS956" s="198"/>
      <c r="AT956" s="198"/>
      <c r="AU956" s="198"/>
      <c r="AV956" s="198"/>
      <c r="AW956" s="198"/>
      <c r="AX956" s="198"/>
      <c r="AY956" s="198"/>
      <c r="AZ956" s="198"/>
      <c r="BA956" s="198"/>
      <c r="BB956" s="198"/>
      <c r="BC956" s="198"/>
      <c r="BD956" s="198"/>
      <c r="BE956" s="198"/>
      <c r="BF956" s="198"/>
      <c r="BG956" s="198"/>
      <c r="BH956" s="198"/>
      <c r="BI956" s="198"/>
      <c r="BJ956" s="198"/>
      <c r="BK956" s="198"/>
      <c r="BL956" s="198"/>
      <c r="BM956" s="198"/>
      <c r="BN956" s="198"/>
      <c r="BO956" s="198"/>
      <c r="BP956" s="198"/>
      <c r="BQ956" s="198"/>
      <c r="BR956" s="198"/>
      <c r="BS956" s="198"/>
      <c r="BT956" s="198"/>
      <c r="BU956" s="198"/>
    </row>
    <row r="957" spans="1:73" ht="15.75" customHeight="1" x14ac:dyDescent="0.25">
      <c r="A957" s="234"/>
      <c r="B957" s="235"/>
      <c r="C957" s="235"/>
      <c r="D957" s="235"/>
      <c r="E957" s="235"/>
      <c r="F957" s="235"/>
      <c r="G957" s="235"/>
      <c r="H957" s="235"/>
      <c r="I957" s="235"/>
      <c r="J957" s="235"/>
      <c r="K957" s="235"/>
      <c r="L957" s="236"/>
      <c r="M957" s="235"/>
      <c r="N957" s="235"/>
      <c r="O957" s="235"/>
      <c r="P957" s="235"/>
      <c r="Q957" s="235"/>
      <c r="R957" s="235"/>
      <c r="S957" s="235"/>
      <c r="T957" s="235"/>
      <c r="U957" s="235"/>
      <c r="V957" s="236"/>
      <c r="W957" s="235"/>
      <c r="X957" s="235"/>
      <c r="Y957" s="235"/>
      <c r="Z957" s="235"/>
      <c r="AA957" s="235"/>
      <c r="AB957" s="235"/>
      <c r="AC957" s="235"/>
      <c r="AD957" s="235"/>
      <c r="AE957" s="235"/>
      <c r="AF957" s="235"/>
      <c r="AG957" s="235"/>
      <c r="AH957" s="235"/>
      <c r="AI957" s="235"/>
      <c r="AJ957" s="235"/>
      <c r="AK957" s="235"/>
      <c r="AL957" s="235"/>
      <c r="AM957" s="235"/>
      <c r="AN957" s="235"/>
      <c r="AO957" s="205"/>
      <c r="AP957" s="198"/>
      <c r="AQ957" s="233"/>
      <c r="AR957" s="244"/>
      <c r="AS957" s="198"/>
      <c r="AT957" s="198"/>
      <c r="AU957" s="198"/>
      <c r="AV957" s="198"/>
      <c r="AW957" s="198"/>
      <c r="AX957" s="198"/>
      <c r="AY957" s="198"/>
      <c r="AZ957" s="198"/>
      <c r="BA957" s="198"/>
      <c r="BB957" s="198"/>
      <c r="BC957" s="198"/>
      <c r="BD957" s="198"/>
      <c r="BE957" s="198"/>
      <c r="BF957" s="198"/>
      <c r="BG957" s="198"/>
      <c r="BH957" s="198"/>
      <c r="BI957" s="198"/>
      <c r="BJ957" s="198"/>
      <c r="BK957" s="198"/>
      <c r="BL957" s="198"/>
      <c r="BM957" s="198"/>
      <c r="BN957" s="198"/>
      <c r="BO957" s="198"/>
      <c r="BP957" s="198"/>
      <c r="BQ957" s="198"/>
      <c r="BR957" s="198"/>
      <c r="BS957" s="198"/>
      <c r="BT957" s="198"/>
      <c r="BU957" s="198"/>
    </row>
    <row r="958" spans="1:73" ht="15.75" customHeight="1" x14ac:dyDescent="0.25">
      <c r="A958" s="234"/>
      <c r="B958" s="235"/>
      <c r="C958" s="235"/>
      <c r="D958" s="235"/>
      <c r="E958" s="235"/>
      <c r="F958" s="235"/>
      <c r="G958" s="235"/>
      <c r="H958" s="235"/>
      <c r="I958" s="235"/>
      <c r="J958" s="235"/>
      <c r="K958" s="235"/>
      <c r="L958" s="236"/>
      <c r="M958" s="235"/>
      <c r="N958" s="235"/>
      <c r="O958" s="235"/>
      <c r="P958" s="235"/>
      <c r="Q958" s="235"/>
      <c r="R958" s="235"/>
      <c r="S958" s="235"/>
      <c r="T958" s="235"/>
      <c r="U958" s="235"/>
      <c r="V958" s="236"/>
      <c r="W958" s="235"/>
      <c r="X958" s="235"/>
      <c r="Y958" s="235"/>
      <c r="Z958" s="235"/>
      <c r="AA958" s="235"/>
      <c r="AB958" s="235"/>
      <c r="AC958" s="235"/>
      <c r="AD958" s="235"/>
      <c r="AE958" s="235"/>
      <c r="AF958" s="235"/>
      <c r="AG958" s="235"/>
      <c r="AH958" s="235"/>
      <c r="AI958" s="235"/>
      <c r="AJ958" s="235"/>
      <c r="AK958" s="235"/>
      <c r="AL958" s="235"/>
      <c r="AM958" s="235"/>
      <c r="AN958" s="235"/>
      <c r="AO958" s="205"/>
      <c r="AP958" s="198"/>
      <c r="AQ958" s="233"/>
      <c r="AR958" s="244"/>
      <c r="AS958" s="198"/>
      <c r="AT958" s="198"/>
      <c r="AU958" s="198"/>
      <c r="AV958" s="198"/>
      <c r="AW958" s="198"/>
      <c r="AX958" s="198"/>
      <c r="AY958" s="198"/>
      <c r="AZ958" s="198"/>
      <c r="BA958" s="198"/>
      <c r="BB958" s="198"/>
      <c r="BC958" s="198"/>
      <c r="BD958" s="198"/>
      <c r="BE958" s="198"/>
      <c r="BF958" s="198"/>
      <c r="BG958" s="198"/>
      <c r="BH958" s="198"/>
      <c r="BI958" s="198"/>
      <c r="BJ958" s="198"/>
      <c r="BK958" s="198"/>
      <c r="BL958" s="198"/>
      <c r="BM958" s="198"/>
      <c r="BN958" s="198"/>
      <c r="BO958" s="198"/>
      <c r="BP958" s="198"/>
      <c r="BQ958" s="198"/>
      <c r="BR958" s="198"/>
      <c r="BS958" s="198"/>
      <c r="BT958" s="198"/>
      <c r="BU958" s="198"/>
    </row>
    <row r="959" spans="1:73" ht="15.75" customHeight="1" x14ac:dyDescent="0.25">
      <c r="A959" s="234"/>
      <c r="B959" s="235"/>
      <c r="C959" s="235"/>
      <c r="D959" s="235"/>
      <c r="E959" s="235"/>
      <c r="F959" s="235"/>
      <c r="G959" s="235"/>
      <c r="H959" s="235"/>
      <c r="I959" s="235"/>
      <c r="J959" s="235"/>
      <c r="K959" s="235"/>
      <c r="L959" s="236"/>
      <c r="M959" s="235"/>
      <c r="N959" s="235"/>
      <c r="O959" s="235"/>
      <c r="P959" s="235"/>
      <c r="Q959" s="235"/>
      <c r="R959" s="235"/>
      <c r="S959" s="235"/>
      <c r="T959" s="235"/>
      <c r="U959" s="235"/>
      <c r="V959" s="236"/>
      <c r="W959" s="235"/>
      <c r="X959" s="235"/>
      <c r="Y959" s="235"/>
      <c r="Z959" s="235"/>
      <c r="AA959" s="235"/>
      <c r="AB959" s="235"/>
      <c r="AC959" s="235"/>
      <c r="AD959" s="235"/>
      <c r="AE959" s="235"/>
      <c r="AF959" s="235"/>
      <c r="AG959" s="235"/>
      <c r="AH959" s="235"/>
      <c r="AI959" s="235"/>
      <c r="AJ959" s="235"/>
      <c r="AK959" s="235"/>
      <c r="AL959" s="235"/>
      <c r="AM959" s="235"/>
      <c r="AN959" s="235"/>
      <c r="AO959" s="205"/>
      <c r="AP959" s="198"/>
      <c r="AQ959" s="233"/>
      <c r="AR959" s="244"/>
      <c r="AS959" s="198"/>
      <c r="AT959" s="198"/>
      <c r="AU959" s="198"/>
      <c r="AV959" s="198"/>
      <c r="AW959" s="198"/>
      <c r="AX959" s="198"/>
      <c r="AY959" s="198"/>
      <c r="AZ959" s="198"/>
      <c r="BA959" s="198"/>
      <c r="BB959" s="198"/>
      <c r="BC959" s="198"/>
      <c r="BD959" s="198"/>
      <c r="BE959" s="198"/>
      <c r="BF959" s="198"/>
      <c r="BG959" s="198"/>
      <c r="BH959" s="198"/>
      <c r="BI959" s="198"/>
      <c r="BJ959" s="198"/>
      <c r="BK959" s="198"/>
      <c r="BL959" s="198"/>
      <c r="BM959" s="198"/>
      <c r="BN959" s="198"/>
      <c r="BO959" s="198"/>
      <c r="BP959" s="198"/>
      <c r="BQ959" s="198"/>
      <c r="BR959" s="198"/>
      <c r="BS959" s="198"/>
      <c r="BT959" s="198"/>
      <c r="BU959" s="198"/>
    </row>
    <row r="960" spans="1:73" ht="15.75" customHeight="1" x14ac:dyDescent="0.25">
      <c r="A960" s="234"/>
      <c r="B960" s="235"/>
      <c r="C960" s="235"/>
      <c r="D960" s="235"/>
      <c r="E960" s="235"/>
      <c r="F960" s="235"/>
      <c r="G960" s="235"/>
      <c r="H960" s="235"/>
      <c r="I960" s="235"/>
      <c r="J960" s="235"/>
      <c r="K960" s="235"/>
      <c r="L960" s="236"/>
      <c r="M960" s="235"/>
      <c r="N960" s="235"/>
      <c r="O960" s="235"/>
      <c r="P960" s="235"/>
      <c r="Q960" s="235"/>
      <c r="R960" s="235"/>
      <c r="S960" s="235"/>
      <c r="T960" s="235"/>
      <c r="U960" s="235"/>
      <c r="V960" s="236"/>
      <c r="W960" s="235"/>
      <c r="X960" s="235"/>
      <c r="Y960" s="235"/>
      <c r="Z960" s="235"/>
      <c r="AA960" s="235"/>
      <c r="AB960" s="235"/>
      <c r="AC960" s="235"/>
      <c r="AD960" s="235"/>
      <c r="AE960" s="235"/>
      <c r="AF960" s="235"/>
      <c r="AG960" s="235"/>
      <c r="AH960" s="235"/>
      <c r="AI960" s="235"/>
      <c r="AJ960" s="235"/>
      <c r="AK960" s="235"/>
      <c r="AL960" s="235"/>
      <c r="AM960" s="235"/>
      <c r="AN960" s="235"/>
      <c r="AO960" s="205"/>
      <c r="AP960" s="198"/>
      <c r="AQ960" s="233"/>
      <c r="AR960" s="197"/>
      <c r="AS960" s="198"/>
      <c r="AT960" s="198"/>
      <c r="AU960" s="198"/>
      <c r="AV960" s="198"/>
      <c r="AW960" s="198"/>
      <c r="AX960" s="198"/>
      <c r="AY960" s="198"/>
      <c r="AZ960" s="198"/>
      <c r="BA960" s="198"/>
      <c r="BB960" s="198"/>
      <c r="BC960" s="198"/>
      <c r="BD960" s="198"/>
      <c r="BE960" s="198"/>
      <c r="BF960" s="198"/>
      <c r="BG960" s="198"/>
      <c r="BH960" s="198"/>
      <c r="BI960" s="198"/>
      <c r="BJ960" s="198"/>
      <c r="BK960" s="198"/>
      <c r="BL960" s="198"/>
      <c r="BM960" s="198"/>
      <c r="BN960" s="198"/>
      <c r="BO960" s="198"/>
      <c r="BP960" s="198"/>
      <c r="BQ960" s="198"/>
      <c r="BR960" s="198"/>
      <c r="BS960" s="198"/>
      <c r="BT960" s="198"/>
      <c r="BU960" s="198"/>
    </row>
    <row r="961" spans="1:73" ht="15.75" customHeight="1" x14ac:dyDescent="0.25">
      <c r="A961" s="234"/>
      <c r="B961" s="235"/>
      <c r="C961" s="235"/>
      <c r="D961" s="235"/>
      <c r="E961" s="235"/>
      <c r="F961" s="235"/>
      <c r="G961" s="235"/>
      <c r="H961" s="235"/>
      <c r="I961" s="235"/>
      <c r="J961" s="235"/>
      <c r="K961" s="235"/>
      <c r="L961" s="236"/>
      <c r="M961" s="235"/>
      <c r="N961" s="235"/>
      <c r="O961" s="235"/>
      <c r="P961" s="235"/>
      <c r="Q961" s="235"/>
      <c r="R961" s="235"/>
      <c r="S961" s="235"/>
      <c r="T961" s="235"/>
      <c r="U961" s="235"/>
      <c r="V961" s="236"/>
      <c r="W961" s="235"/>
      <c r="X961" s="235"/>
      <c r="Y961" s="235"/>
      <c r="Z961" s="235"/>
      <c r="AA961" s="235"/>
      <c r="AB961" s="235"/>
      <c r="AC961" s="235"/>
      <c r="AD961" s="235"/>
      <c r="AE961" s="235"/>
      <c r="AF961" s="235"/>
      <c r="AG961" s="235"/>
      <c r="AH961" s="235"/>
      <c r="AI961" s="235"/>
      <c r="AJ961" s="235"/>
      <c r="AK961" s="235"/>
      <c r="AL961" s="235"/>
      <c r="AM961" s="235"/>
      <c r="AN961" s="235"/>
      <c r="AO961" s="205"/>
      <c r="AP961" s="198"/>
      <c r="AQ961" s="233"/>
      <c r="AR961" s="197"/>
      <c r="AS961" s="198"/>
      <c r="AT961" s="198"/>
      <c r="AU961" s="198"/>
      <c r="AV961" s="198"/>
      <c r="AW961" s="198"/>
      <c r="AX961" s="198"/>
      <c r="AY961" s="198"/>
      <c r="AZ961" s="198"/>
      <c r="BA961" s="198"/>
      <c r="BB961" s="198"/>
      <c r="BC961" s="198"/>
      <c r="BD961" s="198"/>
      <c r="BE961" s="198"/>
      <c r="BF961" s="198"/>
      <c r="BG961" s="198"/>
      <c r="BH961" s="198"/>
      <c r="BI961" s="198"/>
      <c r="BJ961" s="198"/>
      <c r="BK961" s="198"/>
      <c r="BL961" s="198"/>
      <c r="BM961" s="198"/>
      <c r="BN961" s="198"/>
      <c r="BO961" s="198"/>
      <c r="BP961" s="198"/>
      <c r="BQ961" s="198"/>
      <c r="BR961" s="198"/>
      <c r="BS961" s="198"/>
      <c r="BT961" s="198"/>
      <c r="BU961" s="198"/>
    </row>
    <row r="962" spans="1:73" ht="15.75" customHeight="1" x14ac:dyDescent="0.25">
      <c r="A962" s="234"/>
      <c r="B962" s="235"/>
      <c r="C962" s="235"/>
      <c r="D962" s="235"/>
      <c r="E962" s="235"/>
      <c r="F962" s="235"/>
      <c r="G962" s="235"/>
      <c r="H962" s="235"/>
      <c r="I962" s="235"/>
      <c r="J962" s="235"/>
      <c r="K962" s="235"/>
      <c r="L962" s="236"/>
      <c r="M962" s="235"/>
      <c r="N962" s="235"/>
      <c r="O962" s="235"/>
      <c r="P962" s="235"/>
      <c r="Q962" s="235"/>
      <c r="R962" s="235"/>
      <c r="S962" s="235"/>
      <c r="T962" s="235"/>
      <c r="U962" s="235"/>
      <c r="V962" s="236"/>
      <c r="W962" s="235"/>
      <c r="X962" s="235"/>
      <c r="Y962" s="235"/>
      <c r="Z962" s="235"/>
      <c r="AA962" s="235"/>
      <c r="AB962" s="235"/>
      <c r="AC962" s="235"/>
      <c r="AD962" s="235"/>
      <c r="AE962" s="235"/>
      <c r="AF962" s="235"/>
      <c r="AG962" s="235"/>
      <c r="AH962" s="235"/>
      <c r="AI962" s="235"/>
      <c r="AJ962" s="235"/>
      <c r="AK962" s="235"/>
      <c r="AL962" s="235"/>
      <c r="AM962" s="235"/>
      <c r="AN962" s="235"/>
      <c r="AO962" s="205"/>
      <c r="AP962" s="198"/>
      <c r="AQ962" s="233"/>
      <c r="AR962" s="197"/>
      <c r="AS962" s="198"/>
      <c r="AT962" s="198"/>
      <c r="AU962" s="198"/>
      <c r="AV962" s="198"/>
      <c r="AW962" s="198"/>
      <c r="AX962" s="198"/>
      <c r="AY962" s="198"/>
      <c r="AZ962" s="198"/>
      <c r="BA962" s="198"/>
      <c r="BB962" s="198"/>
      <c r="BC962" s="198"/>
      <c r="BD962" s="198"/>
      <c r="BE962" s="198"/>
      <c r="BF962" s="198"/>
      <c r="BG962" s="198"/>
      <c r="BH962" s="198"/>
      <c r="BI962" s="198"/>
      <c r="BJ962" s="198"/>
      <c r="BK962" s="198"/>
      <c r="BL962" s="198"/>
      <c r="BM962" s="198"/>
      <c r="BN962" s="198"/>
      <c r="BO962" s="198"/>
      <c r="BP962" s="198"/>
      <c r="BQ962" s="198"/>
      <c r="BR962" s="198"/>
      <c r="BS962" s="198"/>
      <c r="BT962" s="198"/>
      <c r="BU962" s="198"/>
    </row>
    <row r="963" spans="1:73" ht="15.75" customHeight="1" x14ac:dyDescent="0.25">
      <c r="A963" s="234"/>
      <c r="B963" s="235"/>
      <c r="C963" s="235"/>
      <c r="D963" s="235"/>
      <c r="E963" s="235"/>
      <c r="F963" s="235"/>
      <c r="G963" s="235"/>
      <c r="H963" s="235"/>
      <c r="I963" s="235"/>
      <c r="J963" s="235"/>
      <c r="K963" s="235"/>
      <c r="L963" s="236"/>
      <c r="M963" s="235"/>
      <c r="N963" s="235"/>
      <c r="O963" s="235"/>
      <c r="P963" s="235"/>
      <c r="Q963" s="235"/>
      <c r="R963" s="235"/>
      <c r="S963" s="235"/>
      <c r="T963" s="235"/>
      <c r="U963" s="235"/>
      <c r="V963" s="236"/>
      <c r="W963" s="235"/>
      <c r="X963" s="235"/>
      <c r="Y963" s="235"/>
      <c r="Z963" s="235"/>
      <c r="AA963" s="235"/>
      <c r="AB963" s="235"/>
      <c r="AC963" s="235"/>
      <c r="AD963" s="235"/>
      <c r="AE963" s="235"/>
      <c r="AF963" s="235"/>
      <c r="AG963" s="235"/>
      <c r="AH963" s="235"/>
      <c r="AI963" s="235"/>
      <c r="AJ963" s="235"/>
      <c r="AK963" s="235"/>
      <c r="AL963" s="235"/>
      <c r="AM963" s="235"/>
      <c r="AN963" s="235"/>
      <c r="AO963" s="205"/>
      <c r="AP963" s="198"/>
      <c r="AQ963" s="233"/>
      <c r="AR963" s="197"/>
      <c r="AS963" s="198"/>
      <c r="AT963" s="198"/>
      <c r="AU963" s="198"/>
      <c r="AV963" s="198"/>
      <c r="AW963" s="198"/>
      <c r="AX963" s="198"/>
      <c r="AY963" s="198"/>
      <c r="AZ963" s="198"/>
      <c r="BA963" s="198"/>
      <c r="BB963" s="198"/>
      <c r="BC963" s="198"/>
      <c r="BD963" s="198"/>
      <c r="BE963" s="198"/>
      <c r="BF963" s="198"/>
      <c r="BG963" s="198"/>
      <c r="BH963" s="198"/>
      <c r="BI963" s="198"/>
      <c r="BJ963" s="198"/>
      <c r="BK963" s="198"/>
      <c r="BL963" s="198"/>
      <c r="BM963" s="198"/>
      <c r="BN963" s="198"/>
      <c r="BO963" s="198"/>
      <c r="BP963" s="198"/>
      <c r="BQ963" s="198"/>
      <c r="BR963" s="198"/>
      <c r="BS963" s="198"/>
      <c r="BT963" s="198"/>
      <c r="BU963" s="198"/>
    </row>
    <row r="964" spans="1:73" ht="15.75" customHeight="1" x14ac:dyDescent="0.25">
      <c r="A964" s="234"/>
      <c r="B964" s="235"/>
      <c r="C964" s="235"/>
      <c r="D964" s="235"/>
      <c r="E964" s="235"/>
      <c r="F964" s="235"/>
      <c r="G964" s="235"/>
      <c r="H964" s="235"/>
      <c r="I964" s="235"/>
      <c r="J964" s="235"/>
      <c r="K964" s="235"/>
      <c r="L964" s="236"/>
      <c r="M964" s="235"/>
      <c r="N964" s="235"/>
      <c r="O964" s="235"/>
      <c r="P964" s="235"/>
      <c r="Q964" s="235"/>
      <c r="R964" s="235"/>
      <c r="S964" s="235"/>
      <c r="T964" s="235"/>
      <c r="U964" s="235"/>
      <c r="V964" s="236"/>
      <c r="W964" s="235"/>
      <c r="X964" s="235"/>
      <c r="Y964" s="235"/>
      <c r="Z964" s="235"/>
      <c r="AA964" s="235"/>
      <c r="AB964" s="235"/>
      <c r="AC964" s="235"/>
      <c r="AD964" s="235"/>
      <c r="AE964" s="235"/>
      <c r="AF964" s="235"/>
      <c r="AG964" s="235"/>
      <c r="AH964" s="235"/>
      <c r="AI964" s="235"/>
      <c r="AJ964" s="235"/>
      <c r="AK964" s="235"/>
      <c r="AL964" s="235"/>
      <c r="AM964" s="235"/>
      <c r="AN964" s="235"/>
      <c r="AO964" s="205"/>
      <c r="AP964" s="198"/>
      <c r="AQ964" s="233"/>
      <c r="AR964" s="197"/>
      <c r="AS964" s="198"/>
      <c r="AT964" s="198"/>
      <c r="AU964" s="198"/>
      <c r="AV964" s="198"/>
      <c r="AW964" s="198"/>
      <c r="AX964" s="198"/>
      <c r="AY964" s="198"/>
      <c r="AZ964" s="198"/>
      <c r="BA964" s="198"/>
      <c r="BB964" s="198"/>
      <c r="BC964" s="198"/>
      <c r="BD964" s="198"/>
      <c r="BE964" s="198"/>
      <c r="BF964" s="198"/>
      <c r="BG964" s="198"/>
      <c r="BH964" s="198"/>
      <c r="BI964" s="198"/>
      <c r="BJ964" s="198"/>
      <c r="BK964" s="198"/>
      <c r="BL964" s="198"/>
      <c r="BM964" s="198"/>
      <c r="BN964" s="198"/>
      <c r="BO964" s="198"/>
      <c r="BP964" s="198"/>
      <c r="BQ964" s="198"/>
      <c r="BR964" s="198"/>
      <c r="BS964" s="198"/>
      <c r="BT964" s="198"/>
      <c r="BU964" s="198"/>
    </row>
    <row r="965" spans="1:73" ht="15.75" customHeight="1" x14ac:dyDescent="0.25">
      <c r="A965" s="234"/>
      <c r="B965" s="235"/>
      <c r="C965" s="235"/>
      <c r="D965" s="235"/>
      <c r="E965" s="235"/>
      <c r="F965" s="235"/>
      <c r="G965" s="235"/>
      <c r="H965" s="235"/>
      <c r="I965" s="235"/>
      <c r="J965" s="235"/>
      <c r="K965" s="235"/>
      <c r="L965" s="236"/>
      <c r="M965" s="235"/>
      <c r="N965" s="235"/>
      <c r="O965" s="235"/>
      <c r="P965" s="235"/>
      <c r="Q965" s="235"/>
      <c r="R965" s="235"/>
      <c r="S965" s="235"/>
      <c r="T965" s="235"/>
      <c r="U965" s="235"/>
      <c r="V965" s="236"/>
      <c r="W965" s="235"/>
      <c r="X965" s="235"/>
      <c r="Y965" s="235"/>
      <c r="Z965" s="235"/>
      <c r="AA965" s="235"/>
      <c r="AB965" s="235"/>
      <c r="AC965" s="235"/>
      <c r="AD965" s="235"/>
      <c r="AE965" s="235"/>
      <c r="AF965" s="235"/>
      <c r="AG965" s="235"/>
      <c r="AH965" s="235"/>
      <c r="AI965" s="235"/>
      <c r="AJ965" s="235"/>
      <c r="AK965" s="235"/>
      <c r="AL965" s="235"/>
      <c r="AM965" s="235"/>
      <c r="AN965" s="235"/>
      <c r="AO965" s="205"/>
      <c r="AP965" s="198"/>
      <c r="AQ965" s="233"/>
      <c r="AR965" s="197"/>
      <c r="AS965" s="198"/>
      <c r="AT965" s="198"/>
      <c r="AU965" s="198"/>
      <c r="AV965" s="198"/>
      <c r="AW965" s="198"/>
      <c r="AX965" s="198"/>
      <c r="AY965" s="198"/>
      <c r="AZ965" s="198"/>
      <c r="BA965" s="198"/>
      <c r="BB965" s="198"/>
      <c r="BC965" s="198"/>
      <c r="BD965" s="198"/>
      <c r="BE965" s="198"/>
      <c r="BF965" s="198"/>
      <c r="BG965" s="198"/>
      <c r="BH965" s="198"/>
      <c r="BI965" s="198"/>
      <c r="BJ965" s="198"/>
      <c r="BK965" s="198"/>
      <c r="BL965" s="198"/>
      <c r="BM965" s="198"/>
      <c r="BN965" s="198"/>
      <c r="BO965" s="198"/>
      <c r="BP965" s="198"/>
      <c r="BQ965" s="198"/>
      <c r="BR965" s="198"/>
      <c r="BS965" s="198"/>
      <c r="BT965" s="198"/>
      <c r="BU965" s="198"/>
    </row>
    <row r="966" spans="1:73" ht="15.75" customHeight="1" x14ac:dyDescent="0.25">
      <c r="A966" s="234"/>
      <c r="B966" s="235"/>
      <c r="C966" s="235"/>
      <c r="D966" s="235"/>
      <c r="E966" s="235"/>
      <c r="F966" s="235"/>
      <c r="G966" s="235"/>
      <c r="H966" s="235"/>
      <c r="I966" s="235"/>
      <c r="J966" s="235"/>
      <c r="K966" s="235"/>
      <c r="L966" s="236"/>
      <c r="M966" s="235"/>
      <c r="N966" s="235"/>
      <c r="O966" s="235"/>
      <c r="P966" s="235"/>
      <c r="Q966" s="235"/>
      <c r="R966" s="235"/>
      <c r="S966" s="235"/>
      <c r="T966" s="235"/>
      <c r="U966" s="235"/>
      <c r="V966" s="236"/>
      <c r="W966" s="235"/>
      <c r="X966" s="235"/>
      <c r="Y966" s="235"/>
      <c r="Z966" s="235"/>
      <c r="AA966" s="235"/>
      <c r="AB966" s="235"/>
      <c r="AC966" s="235"/>
      <c r="AD966" s="235"/>
      <c r="AE966" s="235"/>
      <c r="AF966" s="235"/>
      <c r="AG966" s="235"/>
      <c r="AH966" s="235"/>
      <c r="AI966" s="235"/>
      <c r="AJ966" s="235"/>
      <c r="AK966" s="235"/>
      <c r="AL966" s="235"/>
      <c r="AM966" s="235"/>
      <c r="AN966" s="235"/>
      <c r="AO966" s="205"/>
      <c r="AP966" s="198"/>
      <c r="AQ966" s="233"/>
      <c r="AR966" s="197"/>
      <c r="AS966" s="198"/>
      <c r="AT966" s="198"/>
      <c r="AU966" s="198"/>
      <c r="AV966" s="198"/>
      <c r="AW966" s="198"/>
      <c r="AX966" s="198"/>
      <c r="AY966" s="198"/>
      <c r="AZ966" s="198"/>
      <c r="BA966" s="198"/>
      <c r="BB966" s="198"/>
      <c r="BC966" s="198"/>
      <c r="BD966" s="198"/>
      <c r="BE966" s="198"/>
      <c r="BF966" s="198"/>
      <c r="BG966" s="198"/>
      <c r="BH966" s="198"/>
      <c r="BI966" s="198"/>
      <c r="BJ966" s="198"/>
      <c r="BK966" s="198"/>
      <c r="BL966" s="198"/>
      <c r="BM966" s="198"/>
      <c r="BN966" s="198"/>
      <c r="BO966" s="198"/>
      <c r="BP966" s="198"/>
      <c r="BQ966" s="198"/>
      <c r="BR966" s="198"/>
      <c r="BS966" s="198"/>
      <c r="BT966" s="198"/>
      <c r="BU966" s="198"/>
    </row>
    <row r="967" spans="1:73" ht="15.75" customHeight="1" x14ac:dyDescent="0.25">
      <c r="A967" s="234"/>
      <c r="B967" s="235"/>
      <c r="C967" s="235"/>
      <c r="D967" s="235"/>
      <c r="E967" s="235"/>
      <c r="F967" s="235"/>
      <c r="G967" s="235"/>
      <c r="H967" s="235"/>
      <c r="I967" s="235"/>
      <c r="J967" s="235"/>
      <c r="K967" s="235"/>
      <c r="L967" s="236"/>
      <c r="M967" s="235"/>
      <c r="N967" s="235"/>
      <c r="O967" s="235"/>
      <c r="P967" s="235"/>
      <c r="Q967" s="235"/>
      <c r="R967" s="235"/>
      <c r="S967" s="235"/>
      <c r="T967" s="235"/>
      <c r="U967" s="235"/>
      <c r="V967" s="236"/>
      <c r="W967" s="235"/>
      <c r="X967" s="235"/>
      <c r="Y967" s="235"/>
      <c r="Z967" s="235"/>
      <c r="AA967" s="235"/>
      <c r="AB967" s="235"/>
      <c r="AC967" s="235"/>
      <c r="AD967" s="235"/>
      <c r="AE967" s="235"/>
      <c r="AF967" s="235"/>
      <c r="AG967" s="235"/>
      <c r="AH967" s="235"/>
      <c r="AI967" s="235"/>
      <c r="AJ967" s="235"/>
      <c r="AK967" s="235"/>
      <c r="AL967" s="235"/>
      <c r="AM967" s="235"/>
      <c r="AN967" s="235"/>
      <c r="AO967" s="205"/>
      <c r="AP967" s="198"/>
      <c r="AQ967" s="233"/>
      <c r="AR967" s="197"/>
      <c r="AS967" s="198"/>
      <c r="AT967" s="198"/>
      <c r="AU967" s="198"/>
      <c r="AV967" s="198"/>
      <c r="AW967" s="198"/>
      <c r="AX967" s="198"/>
      <c r="AY967" s="198"/>
      <c r="AZ967" s="198"/>
      <c r="BA967" s="198"/>
      <c r="BB967" s="198"/>
      <c r="BC967" s="198"/>
      <c r="BD967" s="198"/>
      <c r="BE967" s="198"/>
      <c r="BF967" s="198"/>
      <c r="BG967" s="198"/>
      <c r="BH967" s="198"/>
      <c r="BI967" s="198"/>
      <c r="BJ967" s="198"/>
      <c r="BK967" s="198"/>
      <c r="BL967" s="198"/>
      <c r="BM967" s="198"/>
      <c r="BN967" s="198"/>
      <c r="BO967" s="198"/>
      <c r="BP967" s="198"/>
      <c r="BQ967" s="198"/>
      <c r="BR967" s="198"/>
      <c r="BS967" s="198"/>
      <c r="BT967" s="198"/>
      <c r="BU967" s="198"/>
    </row>
    <row r="968" spans="1:73" ht="15.75" customHeight="1" x14ac:dyDescent="0.25">
      <c r="A968" s="234"/>
      <c r="B968" s="235"/>
      <c r="C968" s="235"/>
      <c r="D968" s="235"/>
      <c r="E968" s="235"/>
      <c r="F968" s="235"/>
      <c r="G968" s="235"/>
      <c r="H968" s="235"/>
      <c r="I968" s="235"/>
      <c r="J968" s="235"/>
      <c r="K968" s="235"/>
      <c r="L968" s="236"/>
      <c r="M968" s="235"/>
      <c r="N968" s="235"/>
      <c r="O968" s="235"/>
      <c r="P968" s="235"/>
      <c r="Q968" s="235"/>
      <c r="R968" s="235"/>
      <c r="S968" s="235"/>
      <c r="T968" s="235"/>
      <c r="U968" s="235"/>
      <c r="V968" s="236"/>
      <c r="W968" s="235"/>
      <c r="X968" s="235"/>
      <c r="Y968" s="235"/>
      <c r="Z968" s="235"/>
      <c r="AA968" s="235"/>
      <c r="AB968" s="235"/>
      <c r="AC968" s="235"/>
      <c r="AD968" s="235"/>
      <c r="AE968" s="235"/>
      <c r="AF968" s="235"/>
      <c r="AG968" s="235"/>
      <c r="AH968" s="235"/>
      <c r="AI968" s="235"/>
      <c r="AJ968" s="235"/>
      <c r="AK968" s="235"/>
      <c r="AL968" s="235"/>
      <c r="AM968" s="235"/>
      <c r="AN968" s="235"/>
      <c r="AO968" s="205"/>
      <c r="AP968" s="198"/>
      <c r="AQ968" s="233"/>
      <c r="AR968" s="197"/>
      <c r="AS968" s="198"/>
      <c r="AT968" s="198"/>
      <c r="AU968" s="198"/>
      <c r="AV968" s="198"/>
      <c r="AW968" s="198"/>
      <c r="AX968" s="198"/>
      <c r="AY968" s="198"/>
      <c r="AZ968" s="198"/>
      <c r="BA968" s="198"/>
      <c r="BB968" s="198"/>
      <c r="BC968" s="198"/>
      <c r="BD968" s="198"/>
      <c r="BE968" s="198"/>
      <c r="BF968" s="198"/>
      <c r="BG968" s="198"/>
      <c r="BH968" s="198"/>
      <c r="BI968" s="198"/>
      <c r="BJ968" s="198"/>
      <c r="BK968" s="198"/>
      <c r="BL968" s="198"/>
      <c r="BM968" s="198"/>
      <c r="BN968" s="198"/>
      <c r="BO968" s="198"/>
      <c r="BP968" s="198"/>
      <c r="BQ968" s="198"/>
      <c r="BR968" s="198"/>
      <c r="BS968" s="198"/>
      <c r="BT968" s="198"/>
      <c r="BU968" s="198"/>
    </row>
    <row r="969" spans="1:73" ht="15.75" customHeight="1" x14ac:dyDescent="0.25">
      <c r="A969" s="234"/>
      <c r="B969" s="235"/>
      <c r="C969" s="235"/>
      <c r="D969" s="235"/>
      <c r="E969" s="235"/>
      <c r="F969" s="235"/>
      <c r="G969" s="235"/>
      <c r="H969" s="235"/>
      <c r="I969" s="235"/>
      <c r="J969" s="235"/>
      <c r="K969" s="235"/>
      <c r="L969" s="236"/>
      <c r="M969" s="235"/>
      <c r="N969" s="235"/>
      <c r="O969" s="235"/>
      <c r="P969" s="235"/>
      <c r="Q969" s="235"/>
      <c r="R969" s="235"/>
      <c r="S969" s="235"/>
      <c r="T969" s="235"/>
      <c r="U969" s="235"/>
      <c r="V969" s="236"/>
      <c r="W969" s="235"/>
      <c r="X969" s="235"/>
      <c r="Y969" s="235"/>
      <c r="Z969" s="235"/>
      <c r="AA969" s="235"/>
      <c r="AB969" s="235"/>
      <c r="AC969" s="235"/>
      <c r="AD969" s="235"/>
      <c r="AE969" s="235"/>
      <c r="AF969" s="235"/>
      <c r="AG969" s="235"/>
      <c r="AH969" s="235"/>
      <c r="AI969" s="235"/>
      <c r="AJ969" s="235"/>
      <c r="AK969" s="235"/>
      <c r="AL969" s="235"/>
      <c r="AM969" s="235"/>
      <c r="AN969" s="235"/>
      <c r="AO969" s="205"/>
      <c r="AP969" s="198"/>
      <c r="AQ969" s="233"/>
      <c r="AR969" s="197"/>
      <c r="AS969" s="198"/>
      <c r="AT969" s="198"/>
      <c r="AU969" s="198"/>
      <c r="AV969" s="198"/>
      <c r="AW969" s="198"/>
      <c r="AX969" s="198"/>
      <c r="AY969" s="198"/>
      <c r="AZ969" s="198"/>
      <c r="BA969" s="198"/>
      <c r="BB969" s="198"/>
      <c r="BC969" s="198"/>
      <c r="BD969" s="198"/>
      <c r="BE969" s="198"/>
      <c r="BF969" s="198"/>
      <c r="BG969" s="198"/>
      <c r="BH969" s="198"/>
      <c r="BI969" s="198"/>
      <c r="BJ969" s="198"/>
      <c r="BK969" s="198"/>
      <c r="BL969" s="198"/>
      <c r="BM969" s="198"/>
      <c r="BN969" s="198"/>
      <c r="BO969" s="198"/>
      <c r="BP969" s="198"/>
      <c r="BQ969" s="198"/>
      <c r="BR969" s="198"/>
      <c r="BS969" s="198"/>
      <c r="BT969" s="198"/>
      <c r="BU969" s="198"/>
    </row>
    <row r="970" spans="1:73" ht="15.75" customHeight="1" x14ac:dyDescent="0.25">
      <c r="A970" s="234"/>
      <c r="B970" s="235"/>
      <c r="C970" s="235"/>
      <c r="D970" s="235"/>
      <c r="E970" s="235"/>
      <c r="F970" s="235"/>
      <c r="G970" s="235"/>
      <c r="H970" s="235"/>
      <c r="I970" s="235"/>
      <c r="J970" s="235"/>
      <c r="K970" s="235"/>
      <c r="L970" s="236"/>
      <c r="M970" s="235"/>
      <c r="N970" s="235"/>
      <c r="O970" s="235"/>
      <c r="P970" s="235"/>
      <c r="Q970" s="235"/>
      <c r="R970" s="235"/>
      <c r="S970" s="235"/>
      <c r="T970" s="235"/>
      <c r="U970" s="235"/>
      <c r="V970" s="236"/>
      <c r="W970" s="235"/>
      <c r="X970" s="235"/>
      <c r="Y970" s="235"/>
      <c r="Z970" s="235"/>
      <c r="AA970" s="235"/>
      <c r="AB970" s="235"/>
      <c r="AC970" s="235"/>
      <c r="AD970" s="235"/>
      <c r="AE970" s="235"/>
      <c r="AF970" s="235"/>
      <c r="AG970" s="235"/>
      <c r="AH970" s="235"/>
      <c r="AI970" s="235"/>
      <c r="AJ970" s="235"/>
      <c r="AK970" s="235"/>
      <c r="AL970" s="235"/>
      <c r="AM970" s="235"/>
      <c r="AN970" s="235"/>
      <c r="AO970" s="205"/>
      <c r="AP970" s="198"/>
      <c r="AQ970" s="233"/>
      <c r="AR970" s="197"/>
      <c r="AS970" s="198"/>
      <c r="AT970" s="198"/>
      <c r="AU970" s="198"/>
      <c r="AV970" s="198"/>
      <c r="AW970" s="198"/>
      <c r="AX970" s="198"/>
      <c r="AY970" s="198"/>
      <c r="AZ970" s="198"/>
      <c r="BA970" s="198"/>
      <c r="BB970" s="198"/>
      <c r="BC970" s="198"/>
      <c r="BD970" s="198"/>
      <c r="BE970" s="198"/>
      <c r="BF970" s="198"/>
      <c r="BG970" s="198"/>
      <c r="BH970" s="198"/>
      <c r="BI970" s="198"/>
      <c r="BJ970" s="198"/>
      <c r="BK970" s="198"/>
      <c r="BL970" s="198"/>
      <c r="BM970" s="198"/>
      <c r="BN970" s="198"/>
      <c r="BO970" s="198"/>
      <c r="BP970" s="198"/>
      <c r="BQ970" s="198"/>
      <c r="BR970" s="198"/>
      <c r="BS970" s="198"/>
      <c r="BT970" s="198"/>
      <c r="BU970" s="198"/>
    </row>
    <row r="971" spans="1:73" ht="15.75" customHeight="1" x14ac:dyDescent="0.25">
      <c r="A971" s="234"/>
      <c r="B971" s="235"/>
      <c r="C971" s="235"/>
      <c r="D971" s="235"/>
      <c r="E971" s="235"/>
      <c r="F971" s="235"/>
      <c r="G971" s="235"/>
      <c r="H971" s="235"/>
      <c r="I971" s="235"/>
      <c r="J971" s="235"/>
      <c r="K971" s="235"/>
      <c r="L971" s="236"/>
      <c r="M971" s="235"/>
      <c r="N971" s="235"/>
      <c r="O971" s="235"/>
      <c r="P971" s="235"/>
      <c r="Q971" s="235"/>
      <c r="R971" s="235"/>
      <c r="S971" s="235"/>
      <c r="T971" s="235"/>
      <c r="U971" s="235"/>
      <c r="V971" s="236"/>
      <c r="W971" s="235"/>
      <c r="X971" s="235"/>
      <c r="Y971" s="235"/>
      <c r="Z971" s="235"/>
      <c r="AA971" s="235"/>
      <c r="AB971" s="235"/>
      <c r="AC971" s="235"/>
      <c r="AD971" s="235"/>
      <c r="AE971" s="235"/>
      <c r="AF971" s="235"/>
      <c r="AG971" s="235"/>
      <c r="AH971" s="235"/>
      <c r="AI971" s="235"/>
      <c r="AJ971" s="235"/>
      <c r="AK971" s="235"/>
      <c r="AL971" s="235"/>
      <c r="AM971" s="235"/>
      <c r="AN971" s="235"/>
      <c r="AO971" s="205"/>
      <c r="AP971" s="198"/>
      <c r="AQ971" s="233"/>
      <c r="AR971" s="197"/>
      <c r="AS971" s="198"/>
      <c r="AT971" s="198"/>
      <c r="AU971" s="198"/>
      <c r="AV971" s="198"/>
      <c r="AW971" s="198"/>
      <c r="AX971" s="198"/>
      <c r="AY971" s="198"/>
      <c r="AZ971" s="198"/>
      <c r="BA971" s="198"/>
      <c r="BB971" s="198"/>
      <c r="BC971" s="198"/>
      <c r="BD971" s="198"/>
      <c r="BE971" s="198"/>
      <c r="BF971" s="198"/>
      <c r="BG971" s="198"/>
      <c r="BH971" s="198"/>
      <c r="BI971" s="198"/>
      <c r="BJ971" s="198"/>
      <c r="BK971" s="198"/>
      <c r="BL971" s="198"/>
      <c r="BM971" s="198"/>
      <c r="BN971" s="198"/>
      <c r="BO971" s="198"/>
      <c r="BP971" s="198"/>
      <c r="BQ971" s="198"/>
      <c r="BR971" s="198"/>
      <c r="BS971" s="198"/>
      <c r="BT971" s="198"/>
      <c r="BU971" s="198"/>
    </row>
    <row r="972" spans="1:73" ht="15.75" customHeight="1" x14ac:dyDescent="0.25">
      <c r="A972" s="234"/>
      <c r="B972" s="235"/>
      <c r="C972" s="235"/>
      <c r="D972" s="235"/>
      <c r="E972" s="235"/>
      <c r="F972" s="235"/>
      <c r="G972" s="235"/>
      <c r="H972" s="235"/>
      <c r="I972" s="235"/>
      <c r="J972" s="235"/>
      <c r="K972" s="235"/>
      <c r="L972" s="236"/>
      <c r="M972" s="235"/>
      <c r="N972" s="235"/>
      <c r="O972" s="235"/>
      <c r="P972" s="235"/>
      <c r="Q972" s="235"/>
      <c r="R972" s="235"/>
      <c r="S972" s="235"/>
      <c r="T972" s="235"/>
      <c r="U972" s="235"/>
      <c r="V972" s="236"/>
      <c r="W972" s="235"/>
      <c r="X972" s="235"/>
      <c r="Y972" s="235"/>
      <c r="Z972" s="235"/>
      <c r="AA972" s="235"/>
      <c r="AB972" s="235"/>
      <c r="AC972" s="235"/>
      <c r="AD972" s="235"/>
      <c r="AE972" s="235"/>
      <c r="AF972" s="235"/>
      <c r="AG972" s="235"/>
      <c r="AH972" s="235"/>
      <c r="AI972" s="235"/>
      <c r="AJ972" s="235"/>
      <c r="AK972" s="235"/>
      <c r="AL972" s="235"/>
      <c r="AM972" s="235"/>
      <c r="AN972" s="235"/>
      <c r="AO972" s="205"/>
      <c r="AP972" s="198"/>
      <c r="AQ972" s="233"/>
      <c r="AR972" s="197"/>
      <c r="AS972" s="198"/>
      <c r="AT972" s="198"/>
      <c r="AU972" s="198"/>
      <c r="AV972" s="198"/>
      <c r="AW972" s="198"/>
      <c r="AX972" s="198"/>
      <c r="AY972" s="198"/>
      <c r="AZ972" s="198"/>
      <c r="BA972" s="198"/>
      <c r="BB972" s="198"/>
      <c r="BC972" s="198"/>
      <c r="BD972" s="198"/>
      <c r="BE972" s="198"/>
      <c r="BF972" s="198"/>
      <c r="BG972" s="198"/>
      <c r="BH972" s="198"/>
      <c r="BI972" s="198"/>
      <c r="BJ972" s="198"/>
      <c r="BK972" s="198"/>
      <c r="BL972" s="198"/>
      <c r="BM972" s="198"/>
      <c r="BN972" s="198"/>
      <c r="BO972" s="198"/>
      <c r="BP972" s="198"/>
      <c r="BQ972" s="198"/>
      <c r="BR972" s="198"/>
      <c r="BS972" s="198"/>
      <c r="BT972" s="198"/>
      <c r="BU972" s="198"/>
    </row>
    <row r="973" spans="1:73" ht="15.75" customHeight="1" x14ac:dyDescent="0.25">
      <c r="A973" s="234"/>
      <c r="B973" s="235"/>
      <c r="C973" s="235"/>
      <c r="D973" s="235"/>
      <c r="E973" s="235"/>
      <c r="F973" s="235"/>
      <c r="G973" s="235"/>
      <c r="H973" s="235"/>
      <c r="I973" s="235"/>
      <c r="J973" s="235"/>
      <c r="K973" s="235"/>
      <c r="L973" s="236"/>
      <c r="M973" s="235"/>
      <c r="N973" s="235"/>
      <c r="O973" s="235"/>
      <c r="P973" s="235"/>
      <c r="Q973" s="235"/>
      <c r="R973" s="235"/>
      <c r="S973" s="235"/>
      <c r="T973" s="235"/>
      <c r="U973" s="235"/>
      <c r="V973" s="236"/>
      <c r="W973" s="235"/>
      <c r="X973" s="235"/>
      <c r="Y973" s="235"/>
      <c r="Z973" s="235"/>
      <c r="AA973" s="235"/>
      <c r="AB973" s="235"/>
      <c r="AC973" s="235"/>
      <c r="AD973" s="235"/>
      <c r="AE973" s="235"/>
      <c r="AF973" s="235"/>
      <c r="AG973" s="235"/>
      <c r="AH973" s="235"/>
      <c r="AI973" s="235"/>
      <c r="AJ973" s="235"/>
      <c r="AK973" s="235"/>
      <c r="AL973" s="235"/>
      <c r="AM973" s="235"/>
      <c r="AN973" s="235"/>
      <c r="AO973" s="205"/>
      <c r="AP973" s="198"/>
      <c r="AQ973" s="233"/>
      <c r="AR973" s="197"/>
      <c r="AS973" s="198"/>
      <c r="AT973" s="198"/>
      <c r="AU973" s="198"/>
      <c r="AV973" s="198"/>
      <c r="AW973" s="198"/>
      <c r="AX973" s="198"/>
      <c r="AY973" s="198"/>
      <c r="AZ973" s="198"/>
      <c r="BA973" s="198"/>
      <c r="BB973" s="198"/>
      <c r="BC973" s="198"/>
      <c r="BD973" s="198"/>
      <c r="BE973" s="198"/>
      <c r="BF973" s="198"/>
      <c r="BG973" s="198"/>
      <c r="BH973" s="198"/>
      <c r="BI973" s="198"/>
      <c r="BJ973" s="198"/>
      <c r="BK973" s="198"/>
      <c r="BL973" s="198"/>
      <c r="BM973" s="198"/>
      <c r="BN973" s="198"/>
      <c r="BO973" s="198"/>
      <c r="BP973" s="198"/>
      <c r="BQ973" s="198"/>
      <c r="BR973" s="198"/>
      <c r="BS973" s="198"/>
      <c r="BT973" s="198"/>
      <c r="BU973" s="198"/>
    </row>
    <row r="974" spans="1:73" ht="15.75" customHeight="1" x14ac:dyDescent="0.25">
      <c r="A974" s="234"/>
      <c r="B974" s="235"/>
      <c r="C974" s="235"/>
      <c r="D974" s="235"/>
      <c r="E974" s="235"/>
      <c r="F974" s="235"/>
      <c r="G974" s="235"/>
      <c r="H974" s="235"/>
      <c r="I974" s="235"/>
      <c r="J974" s="235"/>
      <c r="K974" s="235"/>
      <c r="L974" s="236"/>
      <c r="M974" s="235"/>
      <c r="N974" s="235"/>
      <c r="O974" s="235"/>
      <c r="P974" s="235"/>
      <c r="Q974" s="235"/>
      <c r="R974" s="235"/>
      <c r="S974" s="235"/>
      <c r="T974" s="235"/>
      <c r="U974" s="235"/>
      <c r="V974" s="236"/>
      <c r="W974" s="235"/>
      <c r="X974" s="235"/>
      <c r="Y974" s="235"/>
      <c r="Z974" s="235"/>
      <c r="AA974" s="235"/>
      <c r="AB974" s="235"/>
      <c r="AC974" s="235"/>
      <c r="AD974" s="235"/>
      <c r="AE974" s="235"/>
      <c r="AF974" s="235"/>
      <c r="AG974" s="235"/>
      <c r="AH974" s="235"/>
      <c r="AI974" s="235"/>
      <c r="AJ974" s="235"/>
      <c r="AK974" s="235"/>
      <c r="AL974" s="235"/>
      <c r="AM974" s="235"/>
      <c r="AN974" s="235"/>
      <c r="AO974" s="205"/>
      <c r="AP974" s="198"/>
      <c r="AQ974" s="233"/>
      <c r="AR974" s="197"/>
      <c r="AS974" s="198"/>
      <c r="AT974" s="198"/>
      <c r="AU974" s="198"/>
      <c r="AV974" s="198"/>
      <c r="AW974" s="198"/>
      <c r="AX974" s="198"/>
      <c r="AY974" s="198"/>
      <c r="AZ974" s="198"/>
      <c r="BA974" s="198"/>
      <c r="BB974" s="198"/>
      <c r="BC974" s="198"/>
      <c r="BD974" s="198"/>
      <c r="BE974" s="198"/>
      <c r="BF974" s="198"/>
      <c r="BG974" s="198"/>
      <c r="BH974" s="198"/>
      <c r="BI974" s="198"/>
      <c r="BJ974" s="198"/>
      <c r="BK974" s="198"/>
      <c r="BL974" s="198"/>
      <c r="BM974" s="198"/>
      <c r="BN974" s="198"/>
      <c r="BO974" s="198"/>
      <c r="BP974" s="198"/>
      <c r="BQ974" s="198"/>
      <c r="BR974" s="198"/>
      <c r="BS974" s="198"/>
      <c r="BT974" s="198"/>
      <c r="BU974" s="198"/>
    </row>
    <row r="975" spans="1:73" ht="15.75" customHeight="1" x14ac:dyDescent="0.25">
      <c r="A975" s="234"/>
      <c r="B975" s="235"/>
      <c r="C975" s="235"/>
      <c r="D975" s="235"/>
      <c r="E975" s="235"/>
      <c r="F975" s="235"/>
      <c r="G975" s="235"/>
      <c r="H975" s="235"/>
      <c r="I975" s="235"/>
      <c r="J975" s="235"/>
      <c r="K975" s="235"/>
      <c r="L975" s="236"/>
      <c r="M975" s="235"/>
      <c r="N975" s="235"/>
      <c r="O975" s="235"/>
      <c r="P975" s="235"/>
      <c r="Q975" s="235"/>
      <c r="R975" s="235"/>
      <c r="S975" s="235"/>
      <c r="T975" s="235"/>
      <c r="U975" s="235"/>
      <c r="V975" s="236"/>
      <c r="W975" s="235"/>
      <c r="X975" s="235"/>
      <c r="Y975" s="235"/>
      <c r="Z975" s="235"/>
      <c r="AA975" s="235"/>
      <c r="AB975" s="235"/>
      <c r="AC975" s="235"/>
      <c r="AD975" s="235"/>
      <c r="AE975" s="235"/>
      <c r="AF975" s="235"/>
      <c r="AG975" s="235"/>
      <c r="AH975" s="235"/>
      <c r="AI975" s="235"/>
      <c r="AJ975" s="235"/>
      <c r="AK975" s="235"/>
      <c r="AL975" s="235"/>
      <c r="AM975" s="235"/>
      <c r="AN975" s="235"/>
      <c r="AO975" s="205"/>
      <c r="AP975" s="198"/>
      <c r="AQ975" s="233"/>
      <c r="AR975" s="197"/>
      <c r="AS975" s="198"/>
      <c r="AT975" s="198"/>
      <c r="AU975" s="198"/>
      <c r="AV975" s="198"/>
      <c r="AW975" s="198"/>
      <c r="AX975" s="198"/>
      <c r="AY975" s="198"/>
      <c r="AZ975" s="198"/>
      <c r="BA975" s="198"/>
      <c r="BB975" s="198"/>
      <c r="BC975" s="198"/>
      <c r="BD975" s="198"/>
      <c r="BE975" s="198"/>
      <c r="BF975" s="198"/>
      <c r="BG975" s="198"/>
      <c r="BH975" s="198"/>
      <c r="BI975" s="198"/>
      <c r="BJ975" s="198"/>
      <c r="BK975" s="198"/>
      <c r="BL975" s="198"/>
      <c r="BM975" s="198"/>
      <c r="BN975" s="198"/>
      <c r="BO975" s="198"/>
      <c r="BP975" s="198"/>
      <c r="BQ975" s="198"/>
      <c r="BR975" s="198"/>
      <c r="BS975" s="198"/>
      <c r="BT975" s="198"/>
      <c r="BU975" s="198"/>
    </row>
    <row r="976" spans="1:73" ht="15.75" customHeight="1" x14ac:dyDescent="0.25">
      <c r="A976" s="234"/>
      <c r="B976" s="235"/>
      <c r="C976" s="235"/>
      <c r="D976" s="235"/>
      <c r="E976" s="235"/>
      <c r="F976" s="235"/>
      <c r="G976" s="235"/>
      <c r="H976" s="235"/>
      <c r="I976" s="235"/>
      <c r="J976" s="235"/>
      <c r="K976" s="235"/>
      <c r="L976" s="236"/>
      <c r="M976" s="235"/>
      <c r="N976" s="235"/>
      <c r="O976" s="235"/>
      <c r="P976" s="235"/>
      <c r="Q976" s="235"/>
      <c r="R976" s="235"/>
      <c r="S976" s="235"/>
      <c r="T976" s="235"/>
      <c r="U976" s="235"/>
      <c r="V976" s="236"/>
      <c r="W976" s="235"/>
      <c r="X976" s="235"/>
      <c r="Y976" s="235"/>
      <c r="Z976" s="235"/>
      <c r="AA976" s="235"/>
      <c r="AB976" s="235"/>
      <c r="AC976" s="235"/>
      <c r="AD976" s="235"/>
      <c r="AE976" s="235"/>
      <c r="AF976" s="235"/>
      <c r="AG976" s="235"/>
      <c r="AH976" s="235"/>
      <c r="AI976" s="235"/>
      <c r="AJ976" s="235"/>
      <c r="AK976" s="235"/>
      <c r="AL976" s="235"/>
      <c r="AM976" s="235"/>
      <c r="AN976" s="235"/>
      <c r="AO976" s="205"/>
      <c r="AP976" s="198"/>
      <c r="AQ976" s="233"/>
      <c r="AR976" s="197"/>
      <c r="AS976" s="198"/>
      <c r="AT976" s="198"/>
      <c r="AU976" s="198"/>
      <c r="AV976" s="198"/>
      <c r="AW976" s="198"/>
      <c r="AX976" s="198"/>
      <c r="AY976" s="198"/>
      <c r="AZ976" s="198"/>
      <c r="BA976" s="198"/>
      <c r="BB976" s="198"/>
      <c r="BC976" s="198"/>
      <c r="BD976" s="198"/>
      <c r="BE976" s="198"/>
      <c r="BF976" s="198"/>
      <c r="BG976" s="198"/>
      <c r="BH976" s="198"/>
      <c r="BI976" s="198"/>
      <c r="BJ976" s="198"/>
      <c r="BK976" s="198"/>
      <c r="BL976" s="198"/>
      <c r="BM976" s="198"/>
      <c r="BN976" s="198"/>
      <c r="BO976" s="198"/>
      <c r="BP976" s="198"/>
      <c r="BQ976" s="198"/>
      <c r="BR976" s="198"/>
      <c r="BS976" s="198"/>
      <c r="BT976" s="198"/>
      <c r="BU976" s="198"/>
    </row>
    <row r="977" spans="1:73" ht="15.75" customHeight="1" x14ac:dyDescent="0.25">
      <c r="A977" s="234"/>
      <c r="B977" s="235"/>
      <c r="C977" s="235"/>
      <c r="D977" s="235"/>
      <c r="E977" s="235"/>
      <c r="F977" s="235"/>
      <c r="G977" s="235"/>
      <c r="H977" s="235"/>
      <c r="I977" s="235"/>
      <c r="J977" s="235"/>
      <c r="K977" s="235"/>
      <c r="L977" s="236"/>
      <c r="M977" s="235"/>
      <c r="N977" s="235"/>
      <c r="O977" s="235"/>
      <c r="P977" s="235"/>
      <c r="Q977" s="235"/>
      <c r="R977" s="235"/>
      <c r="S977" s="235"/>
      <c r="T977" s="235"/>
      <c r="U977" s="235"/>
      <c r="V977" s="236"/>
      <c r="W977" s="235"/>
      <c r="X977" s="235"/>
      <c r="Y977" s="235"/>
      <c r="Z977" s="235"/>
      <c r="AA977" s="235"/>
      <c r="AB977" s="235"/>
      <c r="AC977" s="235"/>
      <c r="AD977" s="235"/>
      <c r="AE977" s="235"/>
      <c r="AF977" s="235"/>
      <c r="AG977" s="235"/>
      <c r="AH977" s="235"/>
      <c r="AI977" s="235"/>
      <c r="AJ977" s="235"/>
      <c r="AK977" s="235"/>
      <c r="AL977" s="235"/>
      <c r="AM977" s="235"/>
      <c r="AN977" s="235"/>
      <c r="AO977" s="205"/>
      <c r="AP977" s="198"/>
      <c r="AQ977" s="233"/>
      <c r="AR977" s="197"/>
      <c r="AS977" s="198"/>
      <c r="AT977" s="198"/>
      <c r="AU977" s="198"/>
      <c r="AV977" s="198"/>
      <c r="AW977" s="198"/>
      <c r="AX977" s="198"/>
      <c r="AY977" s="198"/>
      <c r="AZ977" s="198"/>
      <c r="BA977" s="198"/>
      <c r="BB977" s="198"/>
      <c r="BC977" s="198"/>
      <c r="BD977" s="198"/>
      <c r="BE977" s="198"/>
      <c r="BF977" s="198"/>
      <c r="BG977" s="198"/>
      <c r="BH977" s="198"/>
      <c r="BI977" s="198"/>
      <c r="BJ977" s="198"/>
      <c r="BK977" s="198"/>
      <c r="BL977" s="198"/>
      <c r="BM977" s="198"/>
      <c r="BN977" s="198"/>
      <c r="BO977" s="198"/>
      <c r="BP977" s="198"/>
      <c r="BQ977" s="198"/>
      <c r="BR977" s="198"/>
      <c r="BS977" s="198"/>
      <c r="BT977" s="198"/>
      <c r="BU977" s="198"/>
    </row>
    <row r="978" spans="1:73" ht="15.75" customHeight="1" x14ac:dyDescent="0.25">
      <c r="A978" s="234"/>
      <c r="B978" s="235"/>
      <c r="C978" s="235"/>
      <c r="D978" s="235"/>
      <c r="E978" s="235"/>
      <c r="F978" s="235"/>
      <c r="G978" s="235"/>
      <c r="H978" s="235"/>
      <c r="I978" s="235"/>
      <c r="J978" s="235"/>
      <c r="K978" s="235"/>
      <c r="L978" s="236"/>
      <c r="M978" s="235"/>
      <c r="N978" s="235"/>
      <c r="O978" s="235"/>
      <c r="P978" s="235"/>
      <c r="Q978" s="235"/>
      <c r="R978" s="235"/>
      <c r="S978" s="235"/>
      <c r="T978" s="235"/>
      <c r="U978" s="235"/>
      <c r="V978" s="236"/>
      <c r="W978" s="235"/>
      <c r="X978" s="235"/>
      <c r="Y978" s="235"/>
      <c r="Z978" s="235"/>
      <c r="AA978" s="235"/>
      <c r="AB978" s="235"/>
      <c r="AC978" s="235"/>
      <c r="AD978" s="235"/>
      <c r="AE978" s="235"/>
      <c r="AF978" s="235"/>
      <c r="AG978" s="235"/>
      <c r="AH978" s="235"/>
      <c r="AI978" s="235"/>
      <c r="AJ978" s="235"/>
      <c r="AK978" s="235"/>
      <c r="AL978" s="235"/>
      <c r="AM978" s="235"/>
      <c r="AN978" s="235"/>
      <c r="AO978" s="205"/>
      <c r="AP978" s="198"/>
      <c r="AQ978" s="233"/>
      <c r="AR978" s="197"/>
      <c r="AS978" s="198"/>
      <c r="AT978" s="198"/>
      <c r="AU978" s="198"/>
      <c r="AV978" s="198"/>
      <c r="AW978" s="198"/>
      <c r="AX978" s="198"/>
      <c r="AY978" s="198"/>
      <c r="AZ978" s="198"/>
      <c r="BA978" s="198"/>
      <c r="BB978" s="198"/>
      <c r="BC978" s="198"/>
      <c r="BD978" s="198"/>
      <c r="BE978" s="198"/>
      <c r="BF978" s="198"/>
      <c r="BG978" s="198"/>
      <c r="BH978" s="198"/>
      <c r="BI978" s="198"/>
      <c r="BJ978" s="198"/>
      <c r="BK978" s="198"/>
      <c r="BL978" s="198"/>
      <c r="BM978" s="198"/>
      <c r="BN978" s="198"/>
      <c r="BO978" s="198"/>
      <c r="BP978" s="198"/>
      <c r="BQ978" s="198"/>
      <c r="BR978" s="198"/>
      <c r="BS978" s="198"/>
      <c r="BT978" s="198"/>
      <c r="BU978" s="198"/>
    </row>
    <row r="979" spans="1:73" ht="15.75" customHeight="1" x14ac:dyDescent="0.25">
      <c r="A979" s="234"/>
      <c r="B979" s="235"/>
      <c r="C979" s="235"/>
      <c r="D979" s="235"/>
      <c r="E979" s="235"/>
      <c r="F979" s="235"/>
      <c r="G979" s="235"/>
      <c r="H979" s="235"/>
      <c r="I979" s="235"/>
      <c r="J979" s="235"/>
      <c r="K979" s="235"/>
      <c r="L979" s="236"/>
      <c r="M979" s="235"/>
      <c r="N979" s="235"/>
      <c r="O979" s="235"/>
      <c r="P979" s="235"/>
      <c r="Q979" s="235"/>
      <c r="R979" s="235"/>
      <c r="S979" s="235"/>
      <c r="T979" s="235"/>
      <c r="U979" s="235"/>
      <c r="V979" s="236"/>
      <c r="W979" s="235"/>
      <c r="X979" s="235"/>
      <c r="Y979" s="235"/>
      <c r="Z979" s="235"/>
      <c r="AA979" s="235"/>
      <c r="AB979" s="235"/>
      <c r="AC979" s="235"/>
      <c r="AD979" s="235"/>
      <c r="AE979" s="235"/>
      <c r="AF979" s="235"/>
      <c r="AG979" s="235"/>
      <c r="AH979" s="235"/>
      <c r="AI979" s="235"/>
      <c r="AJ979" s="235"/>
      <c r="AK979" s="235"/>
      <c r="AL979" s="235"/>
      <c r="AM979" s="235"/>
      <c r="AN979" s="235"/>
      <c r="AO979" s="205"/>
      <c r="AP979" s="198"/>
      <c r="AQ979" s="233"/>
      <c r="AR979" s="197"/>
      <c r="AS979" s="198"/>
      <c r="AT979" s="198"/>
      <c r="AU979" s="198"/>
      <c r="AV979" s="198"/>
      <c r="AW979" s="198"/>
      <c r="AX979" s="198"/>
      <c r="AY979" s="198"/>
      <c r="AZ979" s="198"/>
      <c r="BA979" s="198"/>
      <c r="BB979" s="198"/>
      <c r="BC979" s="198"/>
      <c r="BD979" s="198"/>
      <c r="BE979" s="198"/>
      <c r="BF979" s="198"/>
      <c r="BG979" s="198"/>
      <c r="BH979" s="198"/>
      <c r="BI979" s="198"/>
      <c r="BJ979" s="198"/>
      <c r="BK979" s="198"/>
      <c r="BL979" s="198"/>
      <c r="BM979" s="198"/>
      <c r="BN979" s="198"/>
      <c r="BO979" s="198"/>
      <c r="BP979" s="198"/>
      <c r="BQ979" s="198"/>
      <c r="BR979" s="198"/>
      <c r="BS979" s="198"/>
      <c r="BT979" s="198"/>
      <c r="BU979" s="198"/>
    </row>
    <row r="980" spans="1:73" ht="15.75" customHeight="1" x14ac:dyDescent="0.25">
      <c r="A980" s="234"/>
      <c r="B980" s="235"/>
      <c r="C980" s="235"/>
      <c r="D980" s="235"/>
      <c r="E980" s="235"/>
      <c r="F980" s="235"/>
      <c r="G980" s="235"/>
      <c r="H980" s="235"/>
      <c r="I980" s="235"/>
      <c r="J980" s="235"/>
      <c r="K980" s="235"/>
      <c r="L980" s="236"/>
      <c r="M980" s="235"/>
      <c r="N980" s="235"/>
      <c r="O980" s="235"/>
      <c r="P980" s="235"/>
      <c r="Q980" s="235"/>
      <c r="R980" s="235"/>
      <c r="S980" s="235"/>
      <c r="T980" s="235"/>
      <c r="U980" s="235"/>
      <c r="V980" s="236"/>
      <c r="W980" s="235"/>
      <c r="X980" s="235"/>
      <c r="Y980" s="235"/>
      <c r="Z980" s="235"/>
      <c r="AA980" s="235"/>
      <c r="AB980" s="235"/>
      <c r="AC980" s="235"/>
      <c r="AD980" s="235"/>
      <c r="AE980" s="235"/>
      <c r="AF980" s="235"/>
      <c r="AG980" s="235"/>
      <c r="AH980" s="235"/>
      <c r="AI980" s="235"/>
      <c r="AJ980" s="235"/>
      <c r="AK980" s="235"/>
      <c r="AL980" s="235"/>
      <c r="AM980" s="235"/>
      <c r="AN980" s="235"/>
      <c r="AO980" s="205"/>
      <c r="AP980" s="198"/>
      <c r="AQ980" s="233"/>
      <c r="AR980" s="197"/>
      <c r="AS980" s="198"/>
      <c r="AT980" s="198"/>
      <c r="AU980" s="198"/>
      <c r="AV980" s="198"/>
      <c r="AW980" s="198"/>
      <c r="AX980" s="198"/>
      <c r="AY980" s="198"/>
      <c r="AZ980" s="198"/>
      <c r="BA980" s="198"/>
      <c r="BB980" s="198"/>
      <c r="BC980" s="198"/>
      <c r="BD980" s="198"/>
      <c r="BE980" s="198"/>
      <c r="BF980" s="198"/>
      <c r="BG980" s="198"/>
      <c r="BH980" s="198"/>
      <c r="BI980" s="198"/>
      <c r="BJ980" s="198"/>
      <c r="BK980" s="198"/>
      <c r="BL980" s="198"/>
      <c r="BM980" s="198"/>
      <c r="BN980" s="198"/>
      <c r="BO980" s="198"/>
      <c r="BP980" s="198"/>
      <c r="BQ980" s="198"/>
      <c r="BR980" s="198"/>
      <c r="BS980" s="198"/>
      <c r="BT980" s="198"/>
      <c r="BU980" s="198"/>
    </row>
    <row r="981" spans="1:73" ht="15" customHeight="1" x14ac:dyDescent="0.25">
      <c r="A981" s="234"/>
      <c r="B981" s="235"/>
      <c r="C981" s="235"/>
      <c r="D981" s="235"/>
      <c r="E981" s="235"/>
      <c r="F981" s="235"/>
      <c r="G981" s="235"/>
      <c r="H981" s="235"/>
      <c r="I981" s="235"/>
      <c r="J981" s="235"/>
      <c r="K981" s="235"/>
      <c r="L981" s="236"/>
      <c r="M981" s="235"/>
      <c r="N981" s="235"/>
      <c r="O981" s="235"/>
      <c r="P981" s="235"/>
      <c r="Q981" s="235"/>
      <c r="R981" s="235"/>
      <c r="S981" s="235"/>
      <c r="T981" s="235"/>
      <c r="U981" s="235"/>
      <c r="V981" s="236"/>
      <c r="W981" s="235"/>
      <c r="X981" s="235"/>
      <c r="Y981" s="235"/>
      <c r="Z981" s="235"/>
      <c r="AA981" s="235"/>
      <c r="AB981" s="235"/>
      <c r="AC981" s="235"/>
      <c r="AD981" s="235"/>
      <c r="AE981" s="235"/>
      <c r="AF981" s="235"/>
      <c r="AG981" s="235"/>
      <c r="AH981" s="235"/>
      <c r="AI981" s="235"/>
      <c r="AJ981" s="235"/>
      <c r="AK981" s="235"/>
      <c r="AL981" s="235"/>
      <c r="AM981" s="235"/>
      <c r="AN981" s="235"/>
      <c r="AO981" s="205"/>
      <c r="AP981" s="198"/>
      <c r="AQ981" s="233"/>
      <c r="AR981" s="197"/>
      <c r="AS981" s="198"/>
      <c r="AT981" s="198"/>
      <c r="AU981" s="198"/>
      <c r="AV981" s="198"/>
      <c r="AW981" s="198"/>
      <c r="AX981" s="198"/>
      <c r="AY981" s="198"/>
      <c r="AZ981" s="198"/>
      <c r="BA981" s="198"/>
      <c r="BB981" s="198"/>
      <c r="BC981" s="198"/>
      <c r="BD981" s="198"/>
      <c r="BE981" s="198"/>
      <c r="BF981" s="198"/>
      <c r="BG981" s="198"/>
      <c r="BH981" s="198"/>
      <c r="BI981" s="198"/>
      <c r="BJ981" s="198"/>
      <c r="BK981" s="198"/>
      <c r="BL981" s="198"/>
      <c r="BM981" s="198"/>
      <c r="BN981" s="198"/>
      <c r="BO981" s="198"/>
      <c r="BP981" s="198"/>
      <c r="BQ981" s="198"/>
      <c r="BR981" s="198"/>
      <c r="BS981" s="198"/>
      <c r="BT981" s="198"/>
      <c r="BU981" s="198"/>
    </row>
    <row r="982" spans="1:73" ht="15" customHeight="1" x14ac:dyDescent="0.25">
      <c r="A982" s="234"/>
      <c r="B982" s="235"/>
      <c r="C982" s="235"/>
      <c r="D982" s="235"/>
      <c r="E982" s="235"/>
      <c r="F982" s="235"/>
      <c r="G982" s="235"/>
      <c r="H982" s="235"/>
      <c r="I982" s="235"/>
      <c r="J982" s="235"/>
      <c r="K982" s="235"/>
      <c r="L982" s="236"/>
      <c r="M982" s="235"/>
      <c r="N982" s="235"/>
      <c r="O982" s="235"/>
      <c r="P982" s="235"/>
      <c r="Q982" s="235"/>
      <c r="R982" s="235"/>
      <c r="S982" s="235"/>
      <c r="T982" s="235"/>
      <c r="U982" s="235"/>
      <c r="V982" s="236"/>
      <c r="W982" s="235"/>
      <c r="X982" s="235"/>
      <c r="Y982" s="235"/>
      <c r="Z982" s="235"/>
      <c r="AA982" s="235"/>
      <c r="AB982" s="235"/>
      <c r="AC982" s="235"/>
      <c r="AD982" s="235"/>
      <c r="AE982" s="235"/>
      <c r="AF982" s="235"/>
      <c r="AG982" s="235"/>
      <c r="AH982" s="235"/>
      <c r="AI982" s="235"/>
      <c r="AJ982" s="235"/>
      <c r="AK982" s="235"/>
      <c r="AL982" s="235"/>
      <c r="AM982" s="235"/>
      <c r="AN982" s="235"/>
      <c r="AO982" s="205"/>
      <c r="AP982" s="198"/>
      <c r="AQ982" s="233"/>
      <c r="AR982" s="197"/>
      <c r="AS982" s="198"/>
      <c r="AT982" s="198"/>
      <c r="AU982" s="198"/>
      <c r="AV982" s="198"/>
      <c r="AW982" s="198"/>
      <c r="AX982" s="198"/>
      <c r="AY982" s="198"/>
      <c r="AZ982" s="198"/>
      <c r="BA982" s="198"/>
      <c r="BB982" s="198"/>
      <c r="BC982" s="198"/>
      <c r="BD982" s="198"/>
      <c r="BE982" s="198"/>
      <c r="BF982" s="198"/>
      <c r="BG982" s="198"/>
      <c r="BH982" s="198"/>
      <c r="BI982" s="198"/>
      <c r="BJ982" s="198"/>
      <c r="BK982" s="198"/>
      <c r="BL982" s="198"/>
      <c r="BM982" s="198"/>
      <c r="BN982" s="198"/>
      <c r="BO982" s="198"/>
      <c r="BP982" s="198"/>
      <c r="BQ982" s="198"/>
      <c r="BR982" s="198"/>
      <c r="BS982" s="198"/>
      <c r="BT982" s="198"/>
      <c r="BU982" s="198"/>
    </row>
    <row r="983" spans="1:73" x14ac:dyDescent="0.25">
      <c r="A983" s="234"/>
      <c r="B983" s="235"/>
      <c r="C983" s="235"/>
      <c r="D983" s="235"/>
      <c r="E983" s="235"/>
      <c r="F983" s="235"/>
      <c r="G983" s="235"/>
      <c r="H983" s="235"/>
      <c r="I983" s="235"/>
      <c r="J983" s="235"/>
      <c r="K983" s="235"/>
      <c r="L983" s="236"/>
      <c r="M983" s="235"/>
      <c r="N983" s="235"/>
      <c r="O983" s="235"/>
      <c r="P983" s="235"/>
      <c r="Q983" s="235"/>
      <c r="R983" s="235"/>
      <c r="S983" s="235"/>
      <c r="T983" s="235"/>
      <c r="U983" s="235"/>
      <c r="V983" s="236"/>
      <c r="W983" s="235"/>
      <c r="X983" s="235"/>
      <c r="Y983" s="235"/>
      <c r="Z983" s="235"/>
      <c r="AA983" s="235"/>
      <c r="AB983" s="235"/>
      <c r="AC983" s="235"/>
      <c r="AD983" s="235"/>
      <c r="AE983" s="235"/>
      <c r="AF983" s="235"/>
      <c r="AG983" s="235"/>
      <c r="AH983" s="235"/>
      <c r="AI983" s="235"/>
      <c r="AJ983" s="235"/>
      <c r="AK983" s="235"/>
      <c r="AL983" s="235"/>
      <c r="AM983" s="235"/>
      <c r="AN983" s="235"/>
      <c r="AO983" s="205"/>
      <c r="AP983" s="198"/>
      <c r="AQ983" s="233"/>
      <c r="AR983" s="197"/>
      <c r="AS983" s="198"/>
      <c r="AT983" s="198"/>
      <c r="AU983" s="198"/>
      <c r="AV983" s="198"/>
      <c r="AW983" s="198"/>
      <c r="AX983" s="198"/>
      <c r="AY983" s="198"/>
      <c r="AZ983" s="198"/>
      <c r="BA983" s="198"/>
      <c r="BB983" s="198"/>
      <c r="BC983" s="198"/>
      <c r="BD983" s="198"/>
      <c r="BE983" s="198"/>
      <c r="BF983" s="198"/>
      <c r="BG983" s="198"/>
      <c r="BH983" s="198"/>
      <c r="BI983" s="198"/>
      <c r="BJ983" s="198"/>
      <c r="BK983" s="198"/>
      <c r="BL983" s="198"/>
      <c r="BM983" s="198"/>
      <c r="BN983" s="198"/>
      <c r="BO983" s="198"/>
      <c r="BP983" s="198"/>
      <c r="BQ983" s="198"/>
      <c r="BR983" s="198"/>
      <c r="BS983" s="198"/>
      <c r="BT983" s="198"/>
      <c r="BU983" s="198"/>
    </row>
    <row r="984" spans="1:73" x14ac:dyDescent="0.25">
      <c r="A984" s="234"/>
      <c r="B984" s="235"/>
      <c r="C984" s="235"/>
      <c r="D984" s="235"/>
      <c r="E984" s="235"/>
      <c r="F984" s="235"/>
      <c r="G984" s="235"/>
      <c r="H984" s="235"/>
      <c r="I984" s="235"/>
      <c r="J984" s="235"/>
      <c r="K984" s="235"/>
      <c r="L984" s="236"/>
      <c r="M984" s="235"/>
      <c r="N984" s="235"/>
      <c r="O984" s="235"/>
      <c r="P984" s="235"/>
      <c r="Q984" s="235"/>
      <c r="R984" s="235"/>
      <c r="S984" s="235"/>
      <c r="T984" s="235"/>
      <c r="U984" s="235"/>
      <c r="V984" s="236"/>
      <c r="W984" s="235"/>
      <c r="X984" s="235"/>
      <c r="Y984" s="235"/>
      <c r="Z984" s="235"/>
      <c r="AA984" s="235"/>
      <c r="AB984" s="235"/>
      <c r="AC984" s="235"/>
      <c r="AD984" s="235"/>
      <c r="AE984" s="235"/>
      <c r="AF984" s="235"/>
      <c r="AG984" s="235"/>
      <c r="AH984" s="235"/>
      <c r="AI984" s="235"/>
      <c r="AJ984" s="235"/>
      <c r="AK984" s="235"/>
      <c r="AL984" s="235"/>
      <c r="AM984" s="235"/>
      <c r="AN984" s="235"/>
      <c r="AO984" s="205"/>
      <c r="AP984" s="198"/>
      <c r="AQ984" s="233"/>
      <c r="AR984" s="197"/>
      <c r="AS984" s="198"/>
      <c r="AT984" s="198"/>
      <c r="AU984" s="198"/>
      <c r="AV984" s="198"/>
      <c r="AW984" s="198"/>
      <c r="AX984" s="198"/>
      <c r="AY984" s="198"/>
      <c r="AZ984" s="198"/>
      <c r="BA984" s="198"/>
      <c r="BB984" s="198"/>
      <c r="BC984" s="198"/>
      <c r="BD984" s="198"/>
      <c r="BE984" s="198"/>
      <c r="BF984" s="198"/>
      <c r="BG984" s="198"/>
      <c r="BH984" s="198"/>
      <c r="BI984" s="198"/>
      <c r="BJ984" s="198"/>
      <c r="BK984" s="198"/>
      <c r="BL984" s="198"/>
      <c r="BM984" s="198"/>
      <c r="BN984" s="198"/>
      <c r="BO984" s="198"/>
      <c r="BP984" s="198"/>
      <c r="BQ984" s="198"/>
      <c r="BR984" s="198"/>
      <c r="BS984" s="198"/>
      <c r="BT984" s="198"/>
      <c r="BU984" s="198"/>
    </row>
    <row r="985" spans="1:73" x14ac:dyDescent="0.25">
      <c r="A985" s="234"/>
      <c r="B985" s="235"/>
      <c r="C985" s="235"/>
      <c r="D985" s="235"/>
      <c r="E985" s="235"/>
      <c r="F985" s="235"/>
      <c r="G985" s="235"/>
      <c r="H985" s="235"/>
      <c r="I985" s="235"/>
      <c r="J985" s="235"/>
      <c r="K985" s="235"/>
      <c r="L985" s="236"/>
      <c r="M985" s="235"/>
      <c r="N985" s="235"/>
      <c r="O985" s="235"/>
      <c r="P985" s="235"/>
      <c r="Q985" s="235"/>
      <c r="R985" s="235"/>
      <c r="S985" s="235"/>
      <c r="T985" s="235"/>
      <c r="U985" s="235"/>
      <c r="V985" s="236"/>
      <c r="W985" s="235"/>
      <c r="X985" s="235"/>
      <c r="Y985" s="235"/>
      <c r="Z985" s="235"/>
      <c r="AA985" s="235"/>
      <c r="AB985" s="235"/>
      <c r="AC985" s="235"/>
      <c r="AD985" s="235"/>
      <c r="AE985" s="235"/>
      <c r="AF985" s="235"/>
      <c r="AG985" s="235"/>
      <c r="AH985" s="235"/>
      <c r="AI985" s="235"/>
      <c r="AJ985" s="235"/>
      <c r="AK985" s="235"/>
      <c r="AL985" s="235"/>
      <c r="AM985" s="235"/>
      <c r="AN985" s="235"/>
      <c r="AO985" s="205"/>
      <c r="AP985" s="198"/>
      <c r="AQ985" s="233"/>
      <c r="AR985" s="197"/>
      <c r="AS985" s="198"/>
      <c r="AT985" s="198"/>
      <c r="AU985" s="198"/>
      <c r="AV985" s="198"/>
      <c r="AW985" s="198"/>
      <c r="AX985" s="198"/>
      <c r="AY985" s="198"/>
      <c r="AZ985" s="198"/>
      <c r="BA985" s="198"/>
      <c r="BB985" s="198"/>
      <c r="BC985" s="198"/>
      <c r="BD985" s="198"/>
      <c r="BE985" s="198"/>
      <c r="BF985" s="198"/>
      <c r="BG985" s="198"/>
      <c r="BH985" s="198"/>
      <c r="BI985" s="198"/>
      <c r="BJ985" s="198"/>
      <c r="BK985" s="198"/>
      <c r="BL985" s="198"/>
      <c r="BM985" s="198"/>
      <c r="BN985" s="198"/>
      <c r="BO985" s="198"/>
      <c r="BP985" s="198"/>
      <c r="BQ985" s="198"/>
      <c r="BR985" s="198"/>
      <c r="BS985" s="198"/>
      <c r="BT985" s="198"/>
      <c r="BU985" s="198"/>
    </row>
    <row r="986" spans="1:73" x14ac:dyDescent="0.25">
      <c r="A986" s="234"/>
      <c r="B986" s="235"/>
      <c r="C986" s="235"/>
      <c r="D986" s="235"/>
      <c r="E986" s="235"/>
      <c r="F986" s="235"/>
      <c r="G986" s="235"/>
      <c r="H986" s="235"/>
      <c r="I986" s="235"/>
      <c r="J986" s="235"/>
      <c r="K986" s="235"/>
      <c r="L986" s="236"/>
      <c r="M986" s="235"/>
      <c r="N986" s="235"/>
      <c r="O986" s="235"/>
      <c r="P986" s="235"/>
      <c r="Q986" s="235"/>
      <c r="R986" s="235"/>
      <c r="S986" s="235"/>
      <c r="T986" s="235"/>
      <c r="U986" s="235"/>
      <c r="V986" s="236"/>
      <c r="W986" s="235"/>
      <c r="X986" s="235"/>
      <c r="Y986" s="235"/>
      <c r="Z986" s="235"/>
      <c r="AA986" s="235"/>
      <c r="AB986" s="235"/>
      <c r="AC986" s="235"/>
      <c r="AD986" s="235"/>
      <c r="AE986" s="235"/>
      <c r="AF986" s="235"/>
      <c r="AG986" s="235"/>
      <c r="AH986" s="235"/>
      <c r="AI986" s="235"/>
      <c r="AJ986" s="235"/>
      <c r="AK986" s="235"/>
      <c r="AL986" s="235"/>
      <c r="AM986" s="235"/>
      <c r="AN986" s="235"/>
      <c r="AO986" s="205"/>
      <c r="AP986" s="198"/>
      <c r="AQ986" s="233"/>
      <c r="AR986" s="197"/>
      <c r="AS986" s="198"/>
      <c r="AT986" s="198"/>
      <c r="AU986" s="198"/>
      <c r="AV986" s="198"/>
      <c r="AW986" s="198"/>
      <c r="AX986" s="198"/>
      <c r="AY986" s="198"/>
      <c r="AZ986" s="198"/>
      <c r="BA986" s="198"/>
      <c r="BB986" s="198"/>
      <c r="BC986" s="198"/>
      <c r="BD986" s="198"/>
      <c r="BE986" s="198"/>
      <c r="BF986" s="198"/>
      <c r="BG986" s="198"/>
      <c r="BH986" s="198"/>
      <c r="BI986" s="198"/>
      <c r="BJ986" s="198"/>
      <c r="BK986" s="198"/>
      <c r="BL986" s="198"/>
      <c r="BM986" s="198"/>
      <c r="BN986" s="198"/>
      <c r="BO986" s="198"/>
      <c r="BP986" s="198"/>
      <c r="BQ986" s="198"/>
      <c r="BR986" s="198"/>
      <c r="BS986" s="198"/>
      <c r="BT986" s="198"/>
      <c r="BU986" s="198"/>
    </row>
    <row r="987" spans="1:73" x14ac:dyDescent="0.25">
      <c r="A987" s="234"/>
      <c r="B987" s="235"/>
      <c r="C987" s="235"/>
      <c r="D987" s="235"/>
      <c r="E987" s="235"/>
      <c r="F987" s="235"/>
      <c r="G987" s="235"/>
      <c r="H987" s="235"/>
      <c r="I987" s="235"/>
      <c r="J987" s="235"/>
      <c r="K987" s="235"/>
      <c r="L987" s="236"/>
      <c r="M987" s="235"/>
      <c r="N987" s="235"/>
      <c r="O987" s="235"/>
      <c r="P987" s="235"/>
      <c r="Q987" s="235"/>
      <c r="R987" s="235"/>
      <c r="S987" s="235"/>
      <c r="T987" s="235"/>
      <c r="U987" s="235"/>
      <c r="V987" s="236"/>
      <c r="W987" s="235"/>
      <c r="X987" s="235"/>
      <c r="Y987" s="235"/>
      <c r="Z987" s="235"/>
      <c r="AA987" s="235"/>
      <c r="AB987" s="235"/>
      <c r="AC987" s="235"/>
      <c r="AD987" s="235"/>
      <c r="AE987" s="235"/>
      <c r="AF987" s="235"/>
      <c r="AG987" s="235"/>
      <c r="AH987" s="235"/>
      <c r="AI987" s="235"/>
      <c r="AJ987" s="235"/>
      <c r="AK987" s="235"/>
      <c r="AL987" s="235"/>
      <c r="AM987" s="235"/>
      <c r="AN987" s="235"/>
      <c r="AO987" s="205"/>
      <c r="AP987" s="198"/>
      <c r="AQ987" s="233"/>
      <c r="AR987" s="197"/>
      <c r="AS987" s="198"/>
      <c r="AT987" s="198"/>
      <c r="AU987" s="198"/>
      <c r="AV987" s="198"/>
      <c r="AW987" s="198"/>
      <c r="AX987" s="198"/>
      <c r="AY987" s="198"/>
      <c r="AZ987" s="198"/>
      <c r="BA987" s="198"/>
      <c r="BB987" s="198"/>
      <c r="BC987" s="198"/>
      <c r="BD987" s="198"/>
      <c r="BE987" s="198"/>
      <c r="BF987" s="198"/>
      <c r="BG987" s="198"/>
      <c r="BH987" s="198"/>
      <c r="BI987" s="198"/>
      <c r="BJ987" s="198"/>
      <c r="BK987" s="198"/>
      <c r="BL987" s="198"/>
      <c r="BM987" s="198"/>
      <c r="BN987" s="198"/>
      <c r="BO987" s="198"/>
      <c r="BP987" s="198"/>
      <c r="BQ987" s="198"/>
      <c r="BR987" s="198"/>
      <c r="BS987" s="198"/>
      <c r="BT987" s="198"/>
      <c r="BU987" s="198"/>
    </row>
    <row r="988" spans="1:73" x14ac:dyDescent="0.25">
      <c r="A988" s="245"/>
      <c r="B988" s="198"/>
      <c r="C988" s="198"/>
      <c r="D988" s="198"/>
      <c r="E988" s="198"/>
      <c r="F988" s="198"/>
      <c r="G988" s="198"/>
      <c r="H988" s="198"/>
      <c r="I988" s="198"/>
      <c r="J988" s="198"/>
      <c r="K988" s="198"/>
      <c r="L988" s="198"/>
      <c r="M988" s="198"/>
      <c r="N988" s="198"/>
      <c r="O988" s="198"/>
      <c r="P988" s="198"/>
      <c r="Q988" s="198"/>
      <c r="R988" s="198"/>
      <c r="S988" s="198"/>
      <c r="T988" s="198"/>
      <c r="U988" s="198"/>
      <c r="V988" s="198"/>
      <c r="W988" s="198"/>
      <c r="X988" s="198"/>
      <c r="Y988" s="198"/>
      <c r="Z988" s="198"/>
      <c r="AA988" s="198"/>
      <c r="AB988" s="198"/>
      <c r="AC988" s="198"/>
      <c r="AD988" s="198"/>
      <c r="AE988" s="198"/>
      <c r="AF988" s="198"/>
      <c r="AG988" s="198"/>
      <c r="AH988" s="198"/>
      <c r="AI988" s="198"/>
      <c r="AJ988" s="198"/>
      <c r="AK988" s="198"/>
      <c r="AL988" s="198"/>
      <c r="AM988" s="198"/>
      <c r="AN988" s="198"/>
      <c r="AO988" s="205"/>
      <c r="AP988" s="198"/>
      <c r="AQ988" s="233"/>
      <c r="AR988" s="197"/>
      <c r="AS988" s="198"/>
      <c r="AT988" s="198"/>
      <c r="AU988" s="198"/>
      <c r="AV988" s="198"/>
      <c r="AW988" s="198"/>
      <c r="AX988" s="198"/>
      <c r="AY988" s="198"/>
      <c r="AZ988" s="198"/>
      <c r="BA988" s="198"/>
      <c r="BB988" s="198"/>
      <c r="BC988" s="198"/>
      <c r="BD988" s="198"/>
      <c r="BE988" s="198"/>
      <c r="BF988" s="198"/>
      <c r="BG988" s="198"/>
      <c r="BH988" s="198"/>
      <c r="BI988" s="198"/>
      <c r="BJ988" s="198"/>
      <c r="BK988" s="198"/>
      <c r="BL988" s="198"/>
      <c r="BM988" s="198"/>
      <c r="BN988" s="198"/>
      <c r="BO988" s="198"/>
      <c r="BP988" s="198"/>
      <c r="BQ988" s="198"/>
      <c r="BR988" s="198"/>
      <c r="BS988" s="198"/>
      <c r="BT988" s="198"/>
      <c r="BU988" s="198"/>
    </row>
    <row r="989" spans="1:73" x14ac:dyDescent="0.25">
      <c r="A989" s="245"/>
      <c r="B989" s="198"/>
      <c r="C989" s="198"/>
      <c r="D989" s="198"/>
      <c r="E989" s="198"/>
      <c r="F989" s="198"/>
      <c r="G989" s="198"/>
      <c r="H989" s="198"/>
      <c r="I989" s="198"/>
      <c r="J989" s="198"/>
      <c r="K989" s="198"/>
      <c r="L989" s="198"/>
      <c r="M989" s="198"/>
      <c r="N989" s="198"/>
      <c r="O989" s="198"/>
      <c r="P989" s="198"/>
      <c r="Q989" s="198"/>
      <c r="R989" s="198"/>
      <c r="S989" s="198"/>
      <c r="T989" s="198"/>
      <c r="U989" s="198"/>
      <c r="V989" s="198"/>
      <c r="W989" s="198"/>
      <c r="X989" s="198"/>
      <c r="Y989" s="198"/>
      <c r="Z989" s="198"/>
      <c r="AA989" s="198"/>
      <c r="AB989" s="198"/>
      <c r="AC989" s="198"/>
      <c r="AD989" s="198"/>
      <c r="AE989" s="198"/>
      <c r="AF989" s="198"/>
      <c r="AG989" s="198"/>
      <c r="AH989" s="198"/>
      <c r="AI989" s="198"/>
      <c r="AJ989" s="198"/>
      <c r="AK989" s="198"/>
      <c r="AL989" s="198"/>
      <c r="AM989" s="198"/>
      <c r="AN989" s="198"/>
      <c r="AO989" s="205"/>
      <c r="AP989" s="198"/>
      <c r="AQ989" s="233"/>
      <c r="AR989" s="197"/>
      <c r="AS989" s="198"/>
      <c r="AT989" s="198"/>
      <c r="AU989" s="198"/>
      <c r="AV989" s="198"/>
      <c r="AW989" s="198"/>
      <c r="AX989" s="198"/>
      <c r="AY989" s="198"/>
      <c r="AZ989" s="198"/>
      <c r="BA989" s="198"/>
      <c r="BB989" s="198"/>
      <c r="BC989" s="198"/>
      <c r="BD989" s="198"/>
      <c r="BE989" s="198"/>
      <c r="BF989" s="198"/>
      <c r="BG989" s="198"/>
      <c r="BH989" s="198"/>
      <c r="BI989" s="198"/>
      <c r="BJ989" s="198"/>
      <c r="BK989" s="198"/>
      <c r="BL989" s="198"/>
      <c r="BM989" s="198"/>
      <c r="BN989" s="198"/>
      <c r="BO989" s="198"/>
      <c r="BP989" s="198"/>
      <c r="BQ989" s="198"/>
      <c r="BR989" s="198"/>
      <c r="BS989" s="198"/>
      <c r="BT989" s="198"/>
      <c r="BU989" s="198"/>
    </row>
    <row r="990" spans="1:73" x14ac:dyDescent="0.25">
      <c r="A990" s="245"/>
      <c r="B990" s="198"/>
      <c r="C990" s="198"/>
      <c r="D990" s="198"/>
      <c r="E990" s="198"/>
      <c r="F990" s="198"/>
      <c r="G990" s="198"/>
      <c r="H990" s="198"/>
      <c r="I990" s="198"/>
      <c r="J990" s="198"/>
      <c r="K990" s="198"/>
      <c r="L990" s="198"/>
      <c r="M990" s="198"/>
      <c r="N990" s="198"/>
      <c r="O990" s="198"/>
      <c r="P990" s="198"/>
      <c r="Q990" s="198"/>
      <c r="R990" s="198"/>
      <c r="S990" s="198"/>
      <c r="T990" s="198"/>
      <c r="U990" s="198"/>
      <c r="V990" s="198"/>
      <c r="W990" s="198"/>
      <c r="X990" s="198"/>
      <c r="Y990" s="198"/>
      <c r="Z990" s="198"/>
      <c r="AA990" s="198"/>
      <c r="AB990" s="198"/>
      <c r="AC990" s="198"/>
      <c r="AD990" s="198"/>
      <c r="AE990" s="198"/>
      <c r="AF990" s="198"/>
      <c r="AG990" s="198"/>
      <c r="AH990" s="198"/>
      <c r="AI990" s="198"/>
      <c r="AJ990" s="198"/>
      <c r="AK990" s="198"/>
      <c r="AL990" s="198"/>
      <c r="AM990" s="198"/>
      <c r="AN990" s="198"/>
      <c r="AO990" s="205"/>
      <c r="AP990" s="198"/>
      <c r="AQ990" s="233"/>
      <c r="AR990" s="197"/>
      <c r="AS990" s="198"/>
      <c r="AT990" s="198"/>
      <c r="AU990" s="198"/>
      <c r="AV990" s="198"/>
      <c r="AW990" s="198"/>
      <c r="AX990" s="198"/>
      <c r="AY990" s="198"/>
      <c r="AZ990" s="198"/>
      <c r="BA990" s="198"/>
      <c r="BB990" s="198"/>
      <c r="BC990" s="198"/>
      <c r="BD990" s="198"/>
      <c r="BE990" s="198"/>
      <c r="BF990" s="198"/>
      <c r="BG990" s="198"/>
      <c r="BH990" s="198"/>
      <c r="BI990" s="198"/>
      <c r="BJ990" s="198"/>
      <c r="BK990" s="198"/>
      <c r="BL990" s="198"/>
      <c r="BM990" s="198"/>
      <c r="BN990" s="198"/>
      <c r="BO990" s="198"/>
      <c r="BP990" s="198"/>
      <c r="BQ990" s="198"/>
      <c r="BR990" s="198"/>
      <c r="BS990" s="198"/>
      <c r="BT990" s="198"/>
      <c r="BU990" s="198"/>
    </row>
    <row r="991" spans="1:73" x14ac:dyDescent="0.25">
      <c r="A991" s="245"/>
      <c r="B991" s="198"/>
      <c r="C991" s="198"/>
      <c r="D991" s="198"/>
      <c r="E991" s="198"/>
      <c r="F991" s="198"/>
      <c r="G991" s="198"/>
      <c r="H991" s="198"/>
      <c r="I991" s="198"/>
      <c r="J991" s="198"/>
      <c r="K991" s="198"/>
      <c r="L991" s="198"/>
      <c r="M991" s="198"/>
      <c r="N991" s="198"/>
      <c r="O991" s="198"/>
      <c r="P991" s="198"/>
      <c r="Q991" s="198"/>
      <c r="R991" s="198"/>
      <c r="S991" s="198"/>
      <c r="T991" s="198"/>
      <c r="U991" s="198"/>
      <c r="V991" s="198"/>
      <c r="W991" s="198"/>
      <c r="X991" s="198"/>
      <c r="Y991" s="198"/>
      <c r="Z991" s="198"/>
      <c r="AA991" s="198"/>
      <c r="AB991" s="198"/>
      <c r="AC991" s="198"/>
      <c r="AD991" s="198"/>
      <c r="AE991" s="198"/>
      <c r="AF991" s="198"/>
      <c r="AG991" s="198"/>
      <c r="AH991" s="198"/>
      <c r="AI991" s="198"/>
      <c r="AJ991" s="198"/>
      <c r="AK991" s="198"/>
      <c r="AL991" s="198"/>
      <c r="AM991" s="198"/>
      <c r="AN991" s="198"/>
      <c r="AO991" s="205"/>
      <c r="AP991" s="198"/>
      <c r="AQ991" s="233"/>
      <c r="AR991" s="197"/>
      <c r="AS991" s="198"/>
      <c r="AT991" s="198"/>
      <c r="AU991" s="198"/>
      <c r="AV991" s="198"/>
      <c r="AW991" s="198"/>
      <c r="AX991" s="198"/>
      <c r="AY991" s="198"/>
      <c r="AZ991" s="198"/>
      <c r="BA991" s="198"/>
      <c r="BB991" s="198"/>
      <c r="BC991" s="198"/>
      <c r="BD991" s="198"/>
      <c r="BE991" s="198"/>
      <c r="BF991" s="198"/>
      <c r="BG991" s="198"/>
      <c r="BH991" s="198"/>
      <c r="BI991" s="198"/>
      <c r="BJ991" s="198"/>
      <c r="BK991" s="198"/>
      <c r="BL991" s="198"/>
      <c r="BM991" s="198"/>
      <c r="BN991" s="198"/>
      <c r="BO991" s="198"/>
      <c r="BP991" s="198"/>
      <c r="BQ991" s="198"/>
      <c r="BR991" s="198"/>
      <c r="BS991" s="198"/>
      <c r="BT991" s="198"/>
      <c r="BU991" s="198"/>
    </row>
    <row r="992" spans="1:73" x14ac:dyDescent="0.25">
      <c r="A992" s="245"/>
      <c r="B992" s="198"/>
      <c r="C992" s="198"/>
      <c r="D992" s="198"/>
      <c r="E992" s="198"/>
      <c r="F992" s="198"/>
      <c r="G992" s="198"/>
      <c r="H992" s="198"/>
      <c r="I992" s="198"/>
      <c r="J992" s="198"/>
      <c r="K992" s="198"/>
      <c r="L992" s="198"/>
      <c r="M992" s="198"/>
      <c r="N992" s="198"/>
      <c r="O992" s="198"/>
      <c r="P992" s="198"/>
      <c r="Q992" s="198"/>
      <c r="R992" s="198"/>
      <c r="S992" s="198"/>
      <c r="T992" s="198"/>
      <c r="U992" s="198"/>
      <c r="V992" s="198"/>
      <c r="W992" s="198"/>
      <c r="X992" s="198"/>
      <c r="Y992" s="198"/>
      <c r="Z992" s="198"/>
      <c r="AA992" s="198"/>
      <c r="AB992" s="198"/>
      <c r="AC992" s="198"/>
      <c r="AD992" s="198"/>
      <c r="AE992" s="198"/>
      <c r="AF992" s="198"/>
      <c r="AG992" s="198"/>
      <c r="AH992" s="198"/>
      <c r="AI992" s="198"/>
      <c r="AJ992" s="198"/>
      <c r="AK992" s="198"/>
      <c r="AL992" s="198"/>
      <c r="AM992" s="198"/>
      <c r="AN992" s="198"/>
      <c r="AO992" s="205"/>
      <c r="AP992" s="198"/>
      <c r="AQ992" s="233"/>
      <c r="AR992" s="197"/>
      <c r="AS992" s="198"/>
      <c r="AT992" s="198"/>
      <c r="AU992" s="198"/>
      <c r="AV992" s="198"/>
      <c r="AW992" s="198"/>
      <c r="AX992" s="198"/>
      <c r="AY992" s="198"/>
      <c r="AZ992" s="198"/>
      <c r="BA992" s="198"/>
      <c r="BB992" s="198"/>
      <c r="BC992" s="198"/>
      <c r="BD992" s="198"/>
      <c r="BE992" s="198"/>
      <c r="BF992" s="198"/>
      <c r="BG992" s="198"/>
      <c r="BH992" s="198"/>
      <c r="BI992" s="198"/>
      <c r="BJ992" s="198"/>
      <c r="BK992" s="198"/>
      <c r="BL992" s="198"/>
      <c r="BM992" s="198"/>
      <c r="BN992" s="198"/>
      <c r="BO992" s="198"/>
      <c r="BP992" s="198"/>
      <c r="BQ992" s="198"/>
      <c r="BR992" s="198"/>
      <c r="BS992" s="198"/>
      <c r="BT992" s="198"/>
      <c r="BU992" s="198"/>
    </row>
    <row r="993" spans="1:73" x14ac:dyDescent="0.25">
      <c r="A993" s="245"/>
      <c r="B993" s="198"/>
      <c r="C993" s="198"/>
      <c r="D993" s="198"/>
      <c r="E993" s="198"/>
      <c r="F993" s="198"/>
      <c r="G993" s="198"/>
      <c r="H993" s="198"/>
      <c r="I993" s="198"/>
      <c r="J993" s="198"/>
      <c r="K993" s="198"/>
      <c r="L993" s="198"/>
      <c r="M993" s="198"/>
      <c r="N993" s="198"/>
      <c r="O993" s="198"/>
      <c r="P993" s="198"/>
      <c r="Q993" s="198"/>
      <c r="R993" s="198"/>
      <c r="S993" s="198"/>
      <c r="T993" s="198"/>
      <c r="U993" s="198"/>
      <c r="V993" s="198"/>
      <c r="W993" s="198"/>
      <c r="X993" s="198"/>
      <c r="Y993" s="198"/>
      <c r="Z993" s="198"/>
      <c r="AA993" s="198"/>
      <c r="AB993" s="198"/>
      <c r="AC993" s="198"/>
      <c r="AD993" s="198"/>
      <c r="AE993" s="198"/>
      <c r="AF993" s="198"/>
      <c r="AG993" s="198"/>
      <c r="AH993" s="198"/>
      <c r="AI993" s="198"/>
      <c r="AJ993" s="198"/>
      <c r="AK993" s="198"/>
      <c r="AL993" s="198"/>
      <c r="AM993" s="198"/>
      <c r="AN993" s="198"/>
      <c r="AO993" s="205"/>
      <c r="AP993" s="198"/>
      <c r="AQ993" s="233"/>
      <c r="AR993" s="197"/>
      <c r="AS993" s="198"/>
      <c r="AT993" s="198"/>
      <c r="AU993" s="198"/>
      <c r="AV993" s="198"/>
      <c r="AW993" s="198"/>
      <c r="AX993" s="198"/>
      <c r="AY993" s="198"/>
      <c r="AZ993" s="198"/>
      <c r="BA993" s="198"/>
      <c r="BB993" s="198"/>
      <c r="BC993" s="198"/>
      <c r="BD993" s="198"/>
      <c r="BE993" s="198"/>
      <c r="BF993" s="198"/>
      <c r="BG993" s="198"/>
      <c r="BH993" s="198"/>
      <c r="BI993" s="198"/>
      <c r="BJ993" s="198"/>
      <c r="BK993" s="198"/>
      <c r="BL993" s="198"/>
      <c r="BM993" s="198"/>
      <c r="BN993" s="198"/>
      <c r="BO993" s="198"/>
      <c r="BP993" s="198"/>
      <c r="BQ993" s="198"/>
      <c r="BR993" s="198"/>
      <c r="BS993" s="198"/>
      <c r="BT993" s="198"/>
      <c r="BU993" s="198"/>
    </row>
    <row r="994" spans="1:73" x14ac:dyDescent="0.25">
      <c r="A994" s="245"/>
      <c r="B994" s="198"/>
      <c r="C994" s="198"/>
      <c r="D994" s="198"/>
      <c r="E994" s="198"/>
      <c r="F994" s="198"/>
      <c r="G994" s="198"/>
      <c r="H994" s="198"/>
      <c r="I994" s="198"/>
      <c r="J994" s="198"/>
      <c r="K994" s="198"/>
      <c r="L994" s="198"/>
      <c r="M994" s="198"/>
      <c r="N994" s="198"/>
      <c r="O994" s="198"/>
      <c r="P994" s="198"/>
      <c r="Q994" s="198"/>
      <c r="R994" s="198"/>
      <c r="S994" s="198"/>
      <c r="T994" s="198"/>
      <c r="U994" s="198"/>
      <c r="V994" s="198"/>
      <c r="W994" s="198"/>
      <c r="X994" s="198"/>
      <c r="Y994" s="198"/>
      <c r="Z994" s="198"/>
      <c r="AA994" s="198"/>
      <c r="AB994" s="198"/>
      <c r="AC994" s="198"/>
      <c r="AD994" s="198"/>
      <c r="AE994" s="198"/>
      <c r="AF994" s="198"/>
      <c r="AG994" s="198"/>
      <c r="AH994" s="198"/>
      <c r="AI994" s="198"/>
      <c r="AJ994" s="198"/>
      <c r="AK994" s="198"/>
      <c r="AL994" s="198"/>
      <c r="AM994" s="198"/>
      <c r="AN994" s="198"/>
      <c r="AO994" s="205"/>
      <c r="AP994" s="198"/>
      <c r="AQ994" s="233"/>
      <c r="AR994" s="197"/>
      <c r="AS994" s="198"/>
      <c r="AT994" s="198"/>
      <c r="AU994" s="198"/>
      <c r="AV994" s="198"/>
      <c r="AW994" s="198"/>
      <c r="AX994" s="198"/>
      <c r="AY994" s="198"/>
      <c r="AZ994" s="198"/>
      <c r="BA994" s="198"/>
      <c r="BB994" s="198"/>
      <c r="BC994" s="198"/>
      <c r="BD994" s="198"/>
      <c r="BE994" s="198"/>
      <c r="BF994" s="198"/>
      <c r="BG994" s="198"/>
      <c r="BH994" s="198"/>
      <c r="BI994" s="198"/>
      <c r="BJ994" s="198"/>
      <c r="BK994" s="198"/>
      <c r="BL994" s="198"/>
      <c r="BM994" s="198"/>
      <c r="BN994" s="198"/>
      <c r="BO994" s="198"/>
      <c r="BP994" s="198"/>
      <c r="BQ994" s="198"/>
      <c r="BR994" s="198"/>
      <c r="BS994" s="198"/>
      <c r="BT994" s="198"/>
      <c r="BU994" s="198"/>
    </row>
    <row r="995" spans="1:73" x14ac:dyDescent="0.25">
      <c r="A995" s="245"/>
      <c r="B995" s="198"/>
      <c r="C995" s="198"/>
      <c r="D995" s="198"/>
      <c r="E995" s="198"/>
      <c r="F995" s="198"/>
      <c r="G995" s="198"/>
      <c r="H995" s="198"/>
      <c r="I995" s="198"/>
      <c r="J995" s="198"/>
      <c r="K995" s="198"/>
      <c r="L995" s="198"/>
      <c r="M995" s="198"/>
      <c r="N995" s="198"/>
      <c r="O995" s="198"/>
      <c r="P995" s="198"/>
      <c r="Q995" s="198"/>
      <c r="R995" s="198"/>
      <c r="S995" s="198"/>
      <c r="T995" s="198"/>
      <c r="U995" s="198"/>
      <c r="V995" s="198"/>
      <c r="W995" s="198"/>
      <c r="X995" s="198"/>
      <c r="Y995" s="198"/>
      <c r="Z995" s="198"/>
      <c r="AA995" s="198"/>
      <c r="AB995" s="198"/>
      <c r="AC995" s="198"/>
      <c r="AD995" s="198"/>
      <c r="AE995" s="198"/>
      <c r="AF995" s="198"/>
      <c r="AG995" s="198"/>
      <c r="AH995" s="198"/>
      <c r="AI995" s="198"/>
      <c r="AJ995" s="198"/>
      <c r="AK995" s="198"/>
      <c r="AL995" s="198"/>
      <c r="AM995" s="198"/>
      <c r="AN995" s="198"/>
      <c r="AO995" s="205"/>
      <c r="AP995" s="198"/>
      <c r="AQ995" s="233"/>
      <c r="AR995" s="197"/>
      <c r="AS995" s="198"/>
      <c r="AT995" s="198"/>
      <c r="AU995" s="198"/>
      <c r="AV995" s="198"/>
      <c r="AW995" s="198"/>
      <c r="AX995" s="198"/>
      <c r="AY995" s="198"/>
      <c r="AZ995" s="198"/>
      <c r="BA995" s="198"/>
      <c r="BB995" s="198"/>
      <c r="BC995" s="198"/>
      <c r="BD995" s="198"/>
      <c r="BE995" s="198"/>
      <c r="BF995" s="198"/>
      <c r="BG995" s="198"/>
      <c r="BH995" s="198"/>
      <c r="BI995" s="198"/>
      <c r="BJ995" s="198"/>
      <c r="BK995" s="198"/>
      <c r="BL995" s="198"/>
      <c r="BM995" s="198"/>
      <c r="BN995" s="198"/>
      <c r="BO995" s="198"/>
      <c r="BP995" s="198"/>
      <c r="BQ995" s="198"/>
      <c r="BR995" s="198"/>
      <c r="BS995" s="198"/>
      <c r="BT995" s="198"/>
      <c r="BU995" s="198"/>
    </row>
    <row r="996" spans="1:73" x14ac:dyDescent="0.25">
      <c r="A996" s="245"/>
      <c r="B996" s="198"/>
      <c r="C996" s="198"/>
      <c r="D996" s="198"/>
      <c r="E996" s="198"/>
      <c r="F996" s="198"/>
      <c r="G996" s="198"/>
      <c r="H996" s="198"/>
      <c r="I996" s="198"/>
      <c r="J996" s="198"/>
      <c r="K996" s="198"/>
      <c r="L996" s="198"/>
      <c r="M996" s="198"/>
      <c r="N996" s="198"/>
      <c r="O996" s="198"/>
      <c r="P996" s="198"/>
      <c r="Q996" s="198"/>
      <c r="R996" s="198"/>
      <c r="S996" s="198"/>
      <c r="T996" s="198"/>
      <c r="U996" s="198"/>
      <c r="V996" s="198"/>
      <c r="W996" s="198"/>
      <c r="X996" s="198"/>
      <c r="Y996" s="198"/>
      <c r="Z996" s="198"/>
      <c r="AA996" s="198"/>
      <c r="AB996" s="198"/>
      <c r="AC996" s="198"/>
      <c r="AD996" s="198"/>
      <c r="AE996" s="198"/>
      <c r="AF996" s="198"/>
      <c r="AG996" s="198"/>
      <c r="AH996" s="198"/>
      <c r="AI996" s="198"/>
      <c r="AJ996" s="198"/>
      <c r="AK996" s="198"/>
      <c r="AL996" s="198"/>
      <c r="AM996" s="198"/>
      <c r="AN996" s="198"/>
      <c r="AO996" s="205"/>
      <c r="AP996" s="198"/>
      <c r="AQ996" s="233"/>
      <c r="AR996" s="197"/>
      <c r="AS996" s="198"/>
      <c r="AT996" s="198"/>
      <c r="AU996" s="198"/>
      <c r="AV996" s="198"/>
      <c r="AW996" s="198"/>
      <c r="AX996" s="198"/>
      <c r="AY996" s="198"/>
      <c r="AZ996" s="198"/>
      <c r="BA996" s="198"/>
      <c r="BB996" s="198"/>
      <c r="BC996" s="198"/>
      <c r="BD996" s="198"/>
      <c r="BE996" s="198"/>
      <c r="BF996" s="198"/>
      <c r="BG996" s="198"/>
      <c r="BH996" s="198"/>
      <c r="BI996" s="198"/>
      <c r="BJ996" s="198"/>
      <c r="BK996" s="198"/>
      <c r="BL996" s="198"/>
      <c r="BM996" s="198"/>
      <c r="BN996" s="198"/>
      <c r="BO996" s="198"/>
      <c r="BP996" s="198"/>
      <c r="BQ996" s="198"/>
      <c r="BR996" s="198"/>
      <c r="BS996" s="198"/>
      <c r="BT996" s="198"/>
      <c r="BU996" s="198"/>
    </row>
    <row r="997" spans="1:73" ht="15" customHeight="1" x14ac:dyDescent="0.25">
      <c r="A997" s="245"/>
      <c r="B997" s="198"/>
      <c r="C997" s="198"/>
      <c r="D997" s="198"/>
      <c r="E997" s="198"/>
      <c r="F997" s="198"/>
      <c r="G997" s="198"/>
      <c r="H997" s="198"/>
      <c r="I997" s="198"/>
      <c r="J997" s="198"/>
      <c r="K997" s="198"/>
      <c r="L997" s="198"/>
      <c r="M997" s="198"/>
      <c r="N997" s="198"/>
      <c r="O997" s="198"/>
      <c r="P997" s="198"/>
      <c r="Q997" s="198"/>
      <c r="R997" s="198"/>
      <c r="S997" s="198"/>
      <c r="T997" s="198"/>
      <c r="U997" s="198"/>
      <c r="V997" s="198"/>
      <c r="W997" s="198"/>
      <c r="X997" s="198"/>
      <c r="Y997" s="198"/>
      <c r="Z997" s="198"/>
      <c r="AA997" s="198"/>
      <c r="AB997" s="198"/>
      <c r="AC997" s="198"/>
      <c r="AD997" s="198"/>
      <c r="AE997" s="198"/>
      <c r="AF997" s="198"/>
      <c r="AG997" s="198"/>
      <c r="AH997" s="198"/>
      <c r="AI997" s="198"/>
      <c r="AJ997" s="198"/>
      <c r="AK997" s="198"/>
      <c r="AL997" s="198"/>
      <c r="AM997" s="198"/>
      <c r="AN997" s="198"/>
    </row>
    <row r="998" spans="1:73" ht="15" customHeight="1" x14ac:dyDescent="0.25">
      <c r="A998" s="245"/>
      <c r="B998" s="198"/>
      <c r="C998" s="198"/>
      <c r="D998" s="198"/>
      <c r="E998" s="198"/>
      <c r="F998" s="198"/>
      <c r="G998" s="198"/>
      <c r="H998" s="198"/>
      <c r="I998" s="198"/>
      <c r="J998" s="198"/>
      <c r="K998" s="198"/>
      <c r="L998" s="198"/>
      <c r="M998" s="198"/>
      <c r="N998" s="198"/>
      <c r="O998" s="198"/>
      <c r="P998" s="198"/>
      <c r="Q998" s="198"/>
      <c r="R998" s="198"/>
      <c r="S998" s="198"/>
      <c r="T998" s="198"/>
      <c r="U998" s="198"/>
      <c r="V998" s="198"/>
      <c r="W998" s="198"/>
      <c r="X998" s="198"/>
      <c r="Y998" s="198"/>
      <c r="Z998" s="198"/>
      <c r="AA998" s="198"/>
      <c r="AB998" s="198"/>
      <c r="AC998" s="198"/>
      <c r="AD998" s="198"/>
      <c r="AE998" s="198"/>
      <c r="AF998" s="198"/>
      <c r="AG998" s="198"/>
      <c r="AH998" s="198"/>
      <c r="AI998" s="198"/>
      <c r="AJ998" s="198"/>
      <c r="AK998" s="198"/>
      <c r="AL998" s="198"/>
      <c r="AM998" s="198"/>
      <c r="AN998" s="198"/>
    </row>
    <row r="999" spans="1:73" ht="15" customHeight="1" x14ac:dyDescent="0.25">
      <c r="A999" s="245"/>
      <c r="B999" s="198"/>
      <c r="C999" s="198"/>
      <c r="D999" s="198"/>
      <c r="E999" s="198"/>
      <c r="F999" s="198"/>
      <c r="G999" s="198"/>
      <c r="H999" s="198"/>
      <c r="I999" s="198"/>
      <c r="J999" s="198"/>
      <c r="K999" s="198"/>
      <c r="L999" s="198"/>
      <c r="M999" s="198"/>
      <c r="N999" s="198"/>
      <c r="O999" s="198"/>
      <c r="P999" s="198"/>
      <c r="Q999" s="198"/>
      <c r="R999" s="198"/>
      <c r="S999" s="198"/>
      <c r="T999" s="198"/>
      <c r="U999" s="198"/>
      <c r="V999" s="198"/>
      <c r="W999" s="198"/>
      <c r="X999" s="198"/>
      <c r="Y999" s="198"/>
      <c r="Z999" s="198"/>
      <c r="AA999" s="198"/>
      <c r="AB999" s="198"/>
      <c r="AC999" s="198"/>
      <c r="AD999" s="198"/>
      <c r="AE999" s="198"/>
      <c r="AF999" s="198"/>
      <c r="AG999" s="198"/>
      <c r="AH999" s="198"/>
      <c r="AI999" s="198"/>
      <c r="AJ999" s="198"/>
      <c r="AK999" s="198"/>
      <c r="AL999" s="198"/>
      <c r="AM999" s="198"/>
      <c r="AN999" s="198"/>
    </row>
    <row r="1000" spans="1:73" ht="15" customHeight="1" x14ac:dyDescent="0.25">
      <c r="A1000" s="245"/>
      <c r="B1000" s="198"/>
      <c r="C1000" s="198"/>
      <c r="D1000" s="198"/>
      <c r="E1000" s="198"/>
      <c r="F1000" s="198"/>
      <c r="G1000" s="198"/>
      <c r="H1000" s="198"/>
      <c r="I1000" s="198"/>
      <c r="J1000" s="198"/>
      <c r="K1000" s="198"/>
      <c r="L1000" s="198"/>
      <c r="M1000" s="198"/>
      <c r="N1000" s="198"/>
      <c r="O1000" s="198"/>
      <c r="P1000" s="198"/>
      <c r="Q1000" s="198"/>
      <c r="R1000" s="198"/>
      <c r="S1000" s="198"/>
      <c r="T1000" s="198"/>
      <c r="U1000" s="198"/>
      <c r="V1000" s="198"/>
      <c r="W1000" s="198"/>
      <c r="X1000" s="198"/>
      <c r="Y1000" s="198"/>
      <c r="Z1000" s="198"/>
      <c r="AA1000" s="198"/>
      <c r="AB1000" s="198"/>
      <c r="AC1000" s="198"/>
      <c r="AD1000" s="198"/>
      <c r="AE1000" s="198"/>
      <c r="AF1000" s="198"/>
      <c r="AG1000" s="198"/>
      <c r="AH1000" s="198"/>
      <c r="AI1000" s="198"/>
      <c r="AJ1000" s="198"/>
      <c r="AK1000" s="198"/>
      <c r="AL1000" s="198"/>
      <c r="AM1000" s="198"/>
      <c r="AN1000" s="198"/>
    </row>
    <row r="1001" spans="1:73" ht="15" customHeight="1" x14ac:dyDescent="0.25">
      <c r="A1001" s="245"/>
      <c r="B1001" s="198"/>
      <c r="C1001" s="198"/>
      <c r="D1001" s="198"/>
      <c r="E1001" s="198"/>
      <c r="F1001" s="198"/>
      <c r="G1001" s="198"/>
      <c r="H1001" s="198"/>
      <c r="I1001" s="198"/>
      <c r="J1001" s="198"/>
      <c r="K1001" s="198"/>
      <c r="L1001" s="198"/>
      <c r="M1001" s="198"/>
      <c r="N1001" s="198"/>
      <c r="O1001" s="198"/>
      <c r="P1001" s="198"/>
      <c r="Q1001" s="198"/>
      <c r="R1001" s="198"/>
      <c r="S1001" s="198"/>
      <c r="T1001" s="198"/>
      <c r="U1001" s="198"/>
      <c r="V1001" s="198"/>
      <c r="W1001" s="198"/>
      <c r="X1001" s="198"/>
      <c r="Y1001" s="198"/>
      <c r="Z1001" s="198"/>
      <c r="AA1001" s="198"/>
      <c r="AB1001" s="198"/>
      <c r="AC1001" s="198"/>
      <c r="AD1001" s="198"/>
      <c r="AE1001" s="198"/>
      <c r="AF1001" s="198"/>
      <c r="AG1001" s="198"/>
      <c r="AH1001" s="198"/>
      <c r="AI1001" s="198"/>
      <c r="AJ1001" s="198"/>
      <c r="AK1001" s="198"/>
      <c r="AL1001" s="198"/>
      <c r="AM1001" s="198"/>
      <c r="AN1001" s="198"/>
    </row>
  </sheetData>
  <mergeCells count="715">
    <mergeCell ref="E5:E8"/>
    <mergeCell ref="F5:I5"/>
    <mergeCell ref="AC5:AF5"/>
    <mergeCell ref="A1:AQ3"/>
    <mergeCell ref="A4:A8"/>
    <mergeCell ref="B4:E4"/>
    <mergeCell ref="F4:J4"/>
    <mergeCell ref="K4:AB5"/>
    <mergeCell ref="AC4:AG4"/>
    <mergeCell ref="AH4:AH8"/>
    <mergeCell ref="AI4:AL5"/>
    <mergeCell ref="AM4:AN5"/>
    <mergeCell ref="AO4:AQ5"/>
    <mergeCell ref="AR5:AR7"/>
    <mergeCell ref="F6:G7"/>
    <mergeCell ref="H6:I7"/>
    <mergeCell ref="J6:J8"/>
    <mergeCell ref="K6:AB6"/>
    <mergeCell ref="AC6:AD7"/>
    <mergeCell ref="AE6:AF7"/>
    <mergeCell ref="AG6:AG8"/>
    <mergeCell ref="AI6:AI8"/>
    <mergeCell ref="AJ6:AJ8"/>
    <mergeCell ref="A9:A13"/>
    <mergeCell ref="C9:C13"/>
    <mergeCell ref="D9:D10"/>
    <mergeCell ref="E9:E13"/>
    <mergeCell ref="F9:F13"/>
    <mergeCell ref="G9:G13"/>
    <mergeCell ref="D11:D13"/>
    <mergeCell ref="AQ6:AQ8"/>
    <mergeCell ref="K7:K8"/>
    <mergeCell ref="L7:L8"/>
    <mergeCell ref="M7:V7"/>
    <mergeCell ref="X7:AB7"/>
    <mergeCell ref="T8:U8"/>
    <mergeCell ref="X8:Y8"/>
    <mergeCell ref="AA8:AB8"/>
    <mergeCell ref="AK6:AK8"/>
    <mergeCell ref="AL6:AL7"/>
    <mergeCell ref="AM6:AM8"/>
    <mergeCell ref="AN6:AN8"/>
    <mergeCell ref="AO6:AO8"/>
    <mergeCell ref="AP6:AP8"/>
    <mergeCell ref="B5:B7"/>
    <mergeCell ref="C5:C7"/>
    <mergeCell ref="D5:D7"/>
    <mergeCell ref="Q9:Q13"/>
    <mergeCell ref="R9:R13"/>
    <mergeCell ref="S9:S13"/>
    <mergeCell ref="H9:H13"/>
    <mergeCell ref="I9:I13"/>
    <mergeCell ref="J9:J13"/>
    <mergeCell ref="K9:K13"/>
    <mergeCell ref="L9:L13"/>
    <mergeCell ref="M9:M13"/>
    <mergeCell ref="AQ9:AQ13"/>
    <mergeCell ref="AR9:AR13"/>
    <mergeCell ref="AM10:AM13"/>
    <mergeCell ref="AN10:AN13"/>
    <mergeCell ref="AF9:AF13"/>
    <mergeCell ref="AG9:AG13"/>
    <mergeCell ref="AH9:AH13"/>
    <mergeCell ref="AI9:AI13"/>
    <mergeCell ref="AJ9:AJ13"/>
    <mergeCell ref="AK9:AK13"/>
    <mergeCell ref="A14:A16"/>
    <mergeCell ref="C14:C16"/>
    <mergeCell ref="E14:E16"/>
    <mergeCell ref="F14:F16"/>
    <mergeCell ref="G14:G16"/>
    <mergeCell ref="H14:H16"/>
    <mergeCell ref="AL9:AL13"/>
    <mergeCell ref="AO9:AO13"/>
    <mergeCell ref="AP9:AP13"/>
    <mergeCell ref="Z9:Z13"/>
    <mergeCell ref="AA9:AA13"/>
    <mergeCell ref="AB9:AB13"/>
    <mergeCell ref="AC9:AC13"/>
    <mergeCell ref="AD9:AD13"/>
    <mergeCell ref="AE9:AE13"/>
    <mergeCell ref="T9:T13"/>
    <mergeCell ref="U9:U13"/>
    <mergeCell ref="V9:V13"/>
    <mergeCell ref="W9:W13"/>
    <mergeCell ref="X9:X13"/>
    <mergeCell ref="Y9:Y13"/>
    <mergeCell ref="N9:N13"/>
    <mergeCell ref="O9:O13"/>
    <mergeCell ref="P9:P13"/>
    <mergeCell ref="R14:R16"/>
    <mergeCell ref="S14:S16"/>
    <mergeCell ref="T14:T16"/>
    <mergeCell ref="I14:I16"/>
    <mergeCell ref="J14:J16"/>
    <mergeCell ref="K14:K16"/>
    <mergeCell ref="L14:L16"/>
    <mergeCell ref="M14:M16"/>
    <mergeCell ref="N14:N16"/>
    <mergeCell ref="AP14:AP16"/>
    <mergeCell ref="AQ14:AQ16"/>
    <mergeCell ref="AR14:AR16"/>
    <mergeCell ref="AG14:AG16"/>
    <mergeCell ref="AH14:AH16"/>
    <mergeCell ref="AI14:AI16"/>
    <mergeCell ref="AJ14:AJ16"/>
    <mergeCell ref="AK14:AK16"/>
    <mergeCell ref="AL14:AL16"/>
    <mergeCell ref="A17:A20"/>
    <mergeCell ref="C17:C20"/>
    <mergeCell ref="E17:E20"/>
    <mergeCell ref="F17:F20"/>
    <mergeCell ref="G17:G20"/>
    <mergeCell ref="H17:H20"/>
    <mergeCell ref="AM14:AM16"/>
    <mergeCell ref="AN14:AN16"/>
    <mergeCell ref="AO14:AO16"/>
    <mergeCell ref="AA14:AA16"/>
    <mergeCell ref="AB14:AB16"/>
    <mergeCell ref="AC14:AC16"/>
    <mergeCell ref="AD14:AD16"/>
    <mergeCell ref="AE14:AE16"/>
    <mergeCell ref="AF14:AF16"/>
    <mergeCell ref="U14:U16"/>
    <mergeCell ref="V14:V16"/>
    <mergeCell ref="W14:W16"/>
    <mergeCell ref="X14:X16"/>
    <mergeCell ref="Y14:Y16"/>
    <mergeCell ref="Z14:Z16"/>
    <mergeCell ref="O14:O16"/>
    <mergeCell ref="P14:P16"/>
    <mergeCell ref="Q14:Q16"/>
    <mergeCell ref="R17:R20"/>
    <mergeCell ref="S17:S20"/>
    <mergeCell ref="T17:T20"/>
    <mergeCell ref="I17:I20"/>
    <mergeCell ref="J17:J20"/>
    <mergeCell ref="K17:K20"/>
    <mergeCell ref="L17:L20"/>
    <mergeCell ref="M17:M20"/>
    <mergeCell ref="N17:N20"/>
    <mergeCell ref="AP17:AP20"/>
    <mergeCell ref="AQ17:AQ20"/>
    <mergeCell ref="AR17:AR20"/>
    <mergeCell ref="AG17:AG20"/>
    <mergeCell ref="AH17:AH20"/>
    <mergeCell ref="AI17:AI20"/>
    <mergeCell ref="AJ17:AJ20"/>
    <mergeCell ref="AK17:AK20"/>
    <mergeCell ref="AL17:AL20"/>
    <mergeCell ref="A21:A23"/>
    <mergeCell ref="C21:C23"/>
    <mergeCell ref="E21:E23"/>
    <mergeCell ref="F21:F23"/>
    <mergeCell ref="G21:G23"/>
    <mergeCell ref="H21:H23"/>
    <mergeCell ref="AM17:AM20"/>
    <mergeCell ref="AN17:AN20"/>
    <mergeCell ref="AO17:AO20"/>
    <mergeCell ref="AA17:AA20"/>
    <mergeCell ref="AB17:AB20"/>
    <mergeCell ref="AC17:AC20"/>
    <mergeCell ref="AD17:AD20"/>
    <mergeCell ref="AE17:AE20"/>
    <mergeCell ref="AF17:AF20"/>
    <mergeCell ref="U17:U20"/>
    <mergeCell ref="V17:V20"/>
    <mergeCell ref="W17:W20"/>
    <mergeCell ref="X17:X20"/>
    <mergeCell ref="Y17:Y20"/>
    <mergeCell ref="Z17:Z20"/>
    <mergeCell ref="O17:O20"/>
    <mergeCell ref="P17:P20"/>
    <mergeCell ref="Q17:Q20"/>
    <mergeCell ref="O21:O23"/>
    <mergeCell ref="P21:P23"/>
    <mergeCell ref="Q21:Q23"/>
    <mergeCell ref="R21:R23"/>
    <mergeCell ref="S21:S23"/>
    <mergeCell ref="T21:T23"/>
    <mergeCell ref="I21:I23"/>
    <mergeCell ref="J21:J23"/>
    <mergeCell ref="K21:K23"/>
    <mergeCell ref="L21:L23"/>
    <mergeCell ref="M21:M23"/>
    <mergeCell ref="N21:N23"/>
    <mergeCell ref="AA21:AA23"/>
    <mergeCell ref="AB21:AB23"/>
    <mergeCell ref="AC21:AC23"/>
    <mergeCell ref="AD21:AD23"/>
    <mergeCell ref="AE21:AE23"/>
    <mergeCell ref="AF21:AF23"/>
    <mergeCell ref="U21:U23"/>
    <mergeCell ref="V21:V23"/>
    <mergeCell ref="W21:W23"/>
    <mergeCell ref="X21:X23"/>
    <mergeCell ref="Y21:Y23"/>
    <mergeCell ref="Z21:Z23"/>
    <mergeCell ref="AM21:AM23"/>
    <mergeCell ref="AN21:AN23"/>
    <mergeCell ref="AO21:AO23"/>
    <mergeCell ref="AP21:AP23"/>
    <mergeCell ref="AQ21:AQ23"/>
    <mergeCell ref="AR21:AR23"/>
    <mergeCell ref="AG21:AG23"/>
    <mergeCell ref="AH21:AH23"/>
    <mergeCell ref="AI21:AI23"/>
    <mergeCell ref="AJ21:AJ23"/>
    <mergeCell ref="AK21:AK23"/>
    <mergeCell ref="AL21:AL23"/>
    <mergeCell ref="J24:J25"/>
    <mergeCell ref="U24:U25"/>
    <mergeCell ref="AA24:AA25"/>
    <mergeCell ref="AB24:AB25"/>
    <mergeCell ref="A24:A25"/>
    <mergeCell ref="C24:C25"/>
    <mergeCell ref="D24:D25"/>
    <mergeCell ref="E24:E25"/>
    <mergeCell ref="F24:F25"/>
    <mergeCell ref="G24:G25"/>
    <mergeCell ref="AO24:AO25"/>
    <mergeCell ref="AP24:AP25"/>
    <mergeCell ref="AQ24:AQ25"/>
    <mergeCell ref="AR24:AR25"/>
    <mergeCell ref="A26:A29"/>
    <mergeCell ref="C26:C29"/>
    <mergeCell ref="E26:E29"/>
    <mergeCell ref="F26:F29"/>
    <mergeCell ref="G26:G29"/>
    <mergeCell ref="H26:H29"/>
    <mergeCell ref="AI24:AI25"/>
    <mergeCell ref="AJ24:AJ25"/>
    <mergeCell ref="AK24:AK25"/>
    <mergeCell ref="AL24:AL25"/>
    <mergeCell ref="AM24:AM25"/>
    <mergeCell ref="AN24:AN25"/>
    <mergeCell ref="AC24:AC25"/>
    <mergeCell ref="AD24:AD25"/>
    <mergeCell ref="AE24:AE25"/>
    <mergeCell ref="AF24:AF25"/>
    <mergeCell ref="AG24:AG25"/>
    <mergeCell ref="AH24:AH25"/>
    <mergeCell ref="H24:H25"/>
    <mergeCell ref="I24:I25"/>
    <mergeCell ref="R26:R29"/>
    <mergeCell ref="S26:S29"/>
    <mergeCell ref="T26:T29"/>
    <mergeCell ref="I26:I29"/>
    <mergeCell ref="J26:J29"/>
    <mergeCell ref="K26:K29"/>
    <mergeCell ref="L26:L29"/>
    <mergeCell ref="M26:M29"/>
    <mergeCell ref="N26:N29"/>
    <mergeCell ref="AP26:AP29"/>
    <mergeCell ref="AQ26:AQ29"/>
    <mergeCell ref="AR26:AR29"/>
    <mergeCell ref="AG26:AG29"/>
    <mergeCell ref="AH26:AH29"/>
    <mergeCell ref="AI26:AI29"/>
    <mergeCell ref="AJ26:AJ29"/>
    <mergeCell ref="AK26:AK29"/>
    <mergeCell ref="AL26:AL29"/>
    <mergeCell ref="A30:A33"/>
    <mergeCell ref="C30:C33"/>
    <mergeCell ref="E30:E33"/>
    <mergeCell ref="F30:F33"/>
    <mergeCell ref="G30:G33"/>
    <mergeCell ref="H30:H33"/>
    <mergeCell ref="AM26:AM29"/>
    <mergeCell ref="AN26:AN29"/>
    <mergeCell ref="AO26:AO29"/>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30:R33"/>
    <mergeCell ref="S30:S33"/>
    <mergeCell ref="T30:T33"/>
    <mergeCell ref="I30:I33"/>
    <mergeCell ref="J30:J33"/>
    <mergeCell ref="K30:K33"/>
    <mergeCell ref="L30:L33"/>
    <mergeCell ref="M30:M33"/>
    <mergeCell ref="N30:N33"/>
    <mergeCell ref="AP30:AP33"/>
    <mergeCell ref="AQ30:AQ33"/>
    <mergeCell ref="AR30:AR33"/>
    <mergeCell ref="AG30:AG33"/>
    <mergeCell ref="AH30:AH33"/>
    <mergeCell ref="AI30:AI33"/>
    <mergeCell ref="AJ30:AJ33"/>
    <mergeCell ref="AK30:AK33"/>
    <mergeCell ref="AL30:AL33"/>
    <mergeCell ref="A34:A38"/>
    <mergeCell ref="C34:C38"/>
    <mergeCell ref="E34:E38"/>
    <mergeCell ref="F34:F38"/>
    <mergeCell ref="G34:G38"/>
    <mergeCell ref="H34:H38"/>
    <mergeCell ref="AM30:AM33"/>
    <mergeCell ref="AN30:AN33"/>
    <mergeCell ref="AO30:AO33"/>
    <mergeCell ref="AA30:AA33"/>
    <mergeCell ref="AB30:AB33"/>
    <mergeCell ref="AC30:AC33"/>
    <mergeCell ref="AD30:AD33"/>
    <mergeCell ref="AE30:AE33"/>
    <mergeCell ref="AF30:AF33"/>
    <mergeCell ref="U30:U33"/>
    <mergeCell ref="V30:V33"/>
    <mergeCell ref="W30:W33"/>
    <mergeCell ref="X30:X33"/>
    <mergeCell ref="Y30:Y33"/>
    <mergeCell ref="Z30:Z33"/>
    <mergeCell ref="O30:O33"/>
    <mergeCell ref="P30:P33"/>
    <mergeCell ref="Q30:Q33"/>
    <mergeCell ref="O34:O38"/>
    <mergeCell ref="P34:P38"/>
    <mergeCell ref="Q34:Q38"/>
    <mergeCell ref="R34:R38"/>
    <mergeCell ref="S34:S38"/>
    <mergeCell ref="T34:T38"/>
    <mergeCell ref="I34:I38"/>
    <mergeCell ref="J34:J38"/>
    <mergeCell ref="K34:K38"/>
    <mergeCell ref="L34:L38"/>
    <mergeCell ref="M34:M38"/>
    <mergeCell ref="N34:N38"/>
    <mergeCell ref="AA34:AA38"/>
    <mergeCell ref="AB34:AB38"/>
    <mergeCell ref="AC34:AC38"/>
    <mergeCell ref="AD34:AD38"/>
    <mergeCell ref="AE34:AE38"/>
    <mergeCell ref="AF34:AF38"/>
    <mergeCell ref="U34:U38"/>
    <mergeCell ref="V34:V38"/>
    <mergeCell ref="W34:W38"/>
    <mergeCell ref="X34:X38"/>
    <mergeCell ref="Y34:Y38"/>
    <mergeCell ref="Z34:Z38"/>
    <mergeCell ref="AM34:AM38"/>
    <mergeCell ref="AN34:AN38"/>
    <mergeCell ref="AO34:AO38"/>
    <mergeCell ref="AP34:AP38"/>
    <mergeCell ref="AQ34:AQ38"/>
    <mergeCell ref="AR34:AR38"/>
    <mergeCell ref="AG34:AG38"/>
    <mergeCell ref="AH34:AH38"/>
    <mergeCell ref="AI34:AI38"/>
    <mergeCell ref="AJ34:AJ38"/>
    <mergeCell ref="AK34:AK38"/>
    <mergeCell ref="AL34:AL38"/>
    <mergeCell ref="U39:U40"/>
    <mergeCell ref="AA39:AA40"/>
    <mergeCell ref="AB39:AB40"/>
    <mergeCell ref="AC39:AC40"/>
    <mergeCell ref="A39:A40"/>
    <mergeCell ref="C39:C40"/>
    <mergeCell ref="E39:E40"/>
    <mergeCell ref="F39:F40"/>
    <mergeCell ref="G39:G40"/>
    <mergeCell ref="H39:H40"/>
    <mergeCell ref="K41:K44"/>
    <mergeCell ref="L41:L44"/>
    <mergeCell ref="M41:M44"/>
    <mergeCell ref="N41:N44"/>
    <mergeCell ref="O41:O44"/>
    <mergeCell ref="P41:P44"/>
    <mergeCell ref="AN39:AN40"/>
    <mergeCell ref="AR39:AR40"/>
    <mergeCell ref="A41:A44"/>
    <mergeCell ref="C41:C44"/>
    <mergeCell ref="E41:E44"/>
    <mergeCell ref="F41:F44"/>
    <mergeCell ref="G41:G44"/>
    <mergeCell ref="H41:H44"/>
    <mergeCell ref="I41:I44"/>
    <mergeCell ref="J41:J44"/>
    <mergeCell ref="AD39:AD40"/>
    <mergeCell ref="AE39:AE40"/>
    <mergeCell ref="AF39:AF40"/>
    <mergeCell ref="AG39:AG40"/>
    <mergeCell ref="AH39:AH40"/>
    <mergeCell ref="AM39:AM40"/>
    <mergeCell ref="I39:I40"/>
    <mergeCell ref="J39:J40"/>
    <mergeCell ref="Y41:Y44"/>
    <mergeCell ref="Z41:Z44"/>
    <mergeCell ref="AA41:AA44"/>
    <mergeCell ref="AB41:AB44"/>
    <mergeCell ref="Q41:Q44"/>
    <mergeCell ref="R41:R44"/>
    <mergeCell ref="S41:S44"/>
    <mergeCell ref="T41:T44"/>
    <mergeCell ref="U41:U44"/>
    <mergeCell ref="V41:V44"/>
    <mergeCell ref="AO41:AO44"/>
    <mergeCell ref="AP41:AP44"/>
    <mergeCell ref="AQ41:AQ44"/>
    <mergeCell ref="AR41:AR44"/>
    <mergeCell ref="A45:A47"/>
    <mergeCell ref="C45:C47"/>
    <mergeCell ref="E45:E47"/>
    <mergeCell ref="F45:F47"/>
    <mergeCell ref="G45:G47"/>
    <mergeCell ref="H45:H47"/>
    <mergeCell ref="AI41:AI44"/>
    <mergeCell ref="AJ41:AJ44"/>
    <mergeCell ref="AK41:AK44"/>
    <mergeCell ref="AL41:AL44"/>
    <mergeCell ref="AM41:AM44"/>
    <mergeCell ref="AN41:AN44"/>
    <mergeCell ref="AC41:AC44"/>
    <mergeCell ref="AD41:AD44"/>
    <mergeCell ref="AE41:AE44"/>
    <mergeCell ref="AF41:AF44"/>
    <mergeCell ref="AG41:AG44"/>
    <mergeCell ref="AH41:AH44"/>
    <mergeCell ref="W41:W44"/>
    <mergeCell ref="X41:X44"/>
    <mergeCell ref="R45:R47"/>
    <mergeCell ref="S45:S47"/>
    <mergeCell ref="T45:T47"/>
    <mergeCell ref="I45:I47"/>
    <mergeCell ref="J45:J47"/>
    <mergeCell ref="K45:K47"/>
    <mergeCell ref="L45:L47"/>
    <mergeCell ref="M45:M47"/>
    <mergeCell ref="N45:N47"/>
    <mergeCell ref="AP45:AP47"/>
    <mergeCell ref="AQ45:AQ47"/>
    <mergeCell ref="AR45:AR47"/>
    <mergeCell ref="AG45:AG47"/>
    <mergeCell ref="AH45:AH47"/>
    <mergeCell ref="AI45:AI47"/>
    <mergeCell ref="AJ45:AJ47"/>
    <mergeCell ref="AK45:AK47"/>
    <mergeCell ref="AL45:AL47"/>
    <mergeCell ref="B46:B47"/>
    <mergeCell ref="A48:A52"/>
    <mergeCell ref="C48:C52"/>
    <mergeCell ref="E48:E52"/>
    <mergeCell ref="F48:F52"/>
    <mergeCell ref="G48:G52"/>
    <mergeCell ref="AM45:AM47"/>
    <mergeCell ref="AN45:AN47"/>
    <mergeCell ref="AO45:AO47"/>
    <mergeCell ref="AA45:AA47"/>
    <mergeCell ref="AB45:AB47"/>
    <mergeCell ref="AC45:AC47"/>
    <mergeCell ref="AD45:AD47"/>
    <mergeCell ref="AE45:AE47"/>
    <mergeCell ref="AF45:AF47"/>
    <mergeCell ref="U45:U47"/>
    <mergeCell ref="V45:V47"/>
    <mergeCell ref="W45:W47"/>
    <mergeCell ref="X45:X47"/>
    <mergeCell ref="Y45:Y47"/>
    <mergeCell ref="Z45:Z47"/>
    <mergeCell ref="O45:O47"/>
    <mergeCell ref="P45:P47"/>
    <mergeCell ref="Q45:Q47"/>
    <mergeCell ref="AQ48:AQ52"/>
    <mergeCell ref="AR48:AR52"/>
    <mergeCell ref="D49:D52"/>
    <mergeCell ref="K49:K52"/>
    <mergeCell ref="L49:L52"/>
    <mergeCell ref="M49:M52"/>
    <mergeCell ref="N49:N52"/>
    <mergeCell ref="O49:O52"/>
    <mergeCell ref="AI48:AI52"/>
    <mergeCell ref="AJ48:AJ52"/>
    <mergeCell ref="AK48:AK52"/>
    <mergeCell ref="AL48:AL52"/>
    <mergeCell ref="AM48:AM52"/>
    <mergeCell ref="AN48:AN52"/>
    <mergeCell ref="AC48:AC52"/>
    <mergeCell ref="AD48:AD52"/>
    <mergeCell ref="AE48:AE52"/>
    <mergeCell ref="AF48:AF52"/>
    <mergeCell ref="AG48:AG52"/>
    <mergeCell ref="AH48:AH52"/>
    <mergeCell ref="H48:H52"/>
    <mergeCell ref="I48:I52"/>
    <mergeCell ref="J48:J52"/>
    <mergeCell ref="U48:U52"/>
    <mergeCell ref="H53:H57"/>
    <mergeCell ref="T49:T52"/>
    <mergeCell ref="V49:V52"/>
    <mergeCell ref="W49:W52"/>
    <mergeCell ref="X49:X52"/>
    <mergeCell ref="Y49:Y52"/>
    <mergeCell ref="Z49:Z52"/>
    <mergeCell ref="AO48:AO52"/>
    <mergeCell ref="AP48:AP52"/>
    <mergeCell ref="AA48:AA52"/>
    <mergeCell ref="AB48:AB52"/>
    <mergeCell ref="P49:P52"/>
    <mergeCell ref="Q49:Q52"/>
    <mergeCell ref="R49:R52"/>
    <mergeCell ref="S49:S52"/>
    <mergeCell ref="AO54:AO57"/>
    <mergeCell ref="AP54:AP57"/>
    <mergeCell ref="AR53:AR57"/>
    <mergeCell ref="K54:K57"/>
    <mergeCell ref="L54:L57"/>
    <mergeCell ref="M54:M57"/>
    <mergeCell ref="N54:N57"/>
    <mergeCell ref="O54:O57"/>
    <mergeCell ref="P54:P57"/>
    <mergeCell ref="Q54:Q57"/>
    <mergeCell ref="R54:R57"/>
    <mergeCell ref="AD53:AD57"/>
    <mergeCell ref="AE53:AE57"/>
    <mergeCell ref="AF53:AF57"/>
    <mergeCell ref="AG53:AG57"/>
    <mergeCell ref="AH53:AH57"/>
    <mergeCell ref="AM53:AM57"/>
    <mergeCell ref="AL54:AL57"/>
    <mergeCell ref="U53:U57"/>
    <mergeCell ref="AA53:AA57"/>
    <mergeCell ref="AB53:AB57"/>
    <mergeCell ref="AC53:AC57"/>
    <mergeCell ref="S54:S57"/>
    <mergeCell ref="T54:T57"/>
    <mergeCell ref="V54:V57"/>
    <mergeCell ref="W54:W57"/>
    <mergeCell ref="AQ54:AQ57"/>
    <mergeCell ref="B56:B57"/>
    <mergeCell ref="D56:D57"/>
    <mergeCell ref="A58:A62"/>
    <mergeCell ref="C58:C62"/>
    <mergeCell ref="E58:E62"/>
    <mergeCell ref="F58:F62"/>
    <mergeCell ref="G58:G62"/>
    <mergeCell ref="X54:X57"/>
    <mergeCell ref="Y54:Y57"/>
    <mergeCell ref="Z54:Z57"/>
    <mergeCell ref="AI54:AI57"/>
    <mergeCell ref="AJ54:AJ57"/>
    <mergeCell ref="AK54:AK57"/>
    <mergeCell ref="AN53:AN57"/>
    <mergeCell ref="I53:I57"/>
    <mergeCell ref="J53:J57"/>
    <mergeCell ref="A53:A57"/>
    <mergeCell ref="C53:C57"/>
    <mergeCell ref="E53:E57"/>
    <mergeCell ref="F53:F57"/>
    <mergeCell ref="G53:G57"/>
    <mergeCell ref="N58:N62"/>
    <mergeCell ref="O58:O62"/>
    <mergeCell ref="P58:P62"/>
    <mergeCell ref="Q58:Q62"/>
    <mergeCell ref="R58:R62"/>
    <mergeCell ref="S58:S62"/>
    <mergeCell ref="H58:H62"/>
    <mergeCell ref="I58:I62"/>
    <mergeCell ref="J58:J62"/>
    <mergeCell ref="K58:K62"/>
    <mergeCell ref="L58:L62"/>
    <mergeCell ref="M58:M62"/>
    <mergeCell ref="AB58:AB62"/>
    <mergeCell ref="AC58:AC62"/>
    <mergeCell ref="AD58:AD62"/>
    <mergeCell ref="AE58:AE62"/>
    <mergeCell ref="T58:T62"/>
    <mergeCell ref="U58:U62"/>
    <mergeCell ref="V58:V62"/>
    <mergeCell ref="W58:W62"/>
    <mergeCell ref="X58:X62"/>
    <mergeCell ref="Y58:Y62"/>
    <mergeCell ref="AR58:AR62"/>
    <mergeCell ref="D59:D62"/>
    <mergeCell ref="B60:B62"/>
    <mergeCell ref="A63:A65"/>
    <mergeCell ref="C63:C65"/>
    <mergeCell ref="E63:E65"/>
    <mergeCell ref="F63:F65"/>
    <mergeCell ref="G63:G65"/>
    <mergeCell ref="H63:H65"/>
    <mergeCell ref="I63:I65"/>
    <mergeCell ref="AL58:AL62"/>
    <mergeCell ref="AM58:AM62"/>
    <mergeCell ref="AN58:AN62"/>
    <mergeCell ref="AO58:AO62"/>
    <mergeCell ref="AP58:AP62"/>
    <mergeCell ref="AQ58:AQ62"/>
    <mergeCell ref="AF58:AF62"/>
    <mergeCell ref="AG58:AG62"/>
    <mergeCell ref="AH58:AH62"/>
    <mergeCell ref="AI58:AI62"/>
    <mergeCell ref="AJ58:AJ62"/>
    <mergeCell ref="AK58:AK62"/>
    <mergeCell ref="Z58:Z62"/>
    <mergeCell ref="AA58:AA62"/>
    <mergeCell ref="AR63:AR65"/>
    <mergeCell ref="AI64:AI65"/>
    <mergeCell ref="AJ64:AJ65"/>
    <mergeCell ref="AK64:AK65"/>
    <mergeCell ref="AL64:AL65"/>
    <mergeCell ref="AE63:AE65"/>
    <mergeCell ref="AF63:AF65"/>
    <mergeCell ref="AG63:AG65"/>
    <mergeCell ref="AH63:AH65"/>
    <mergeCell ref="AM63:AM65"/>
    <mergeCell ref="AN63:AN65"/>
    <mergeCell ref="A66:A70"/>
    <mergeCell ref="B66:B70"/>
    <mergeCell ref="C66:C70"/>
    <mergeCell ref="D66:D70"/>
    <mergeCell ref="E66:E70"/>
    <mergeCell ref="F66:F70"/>
    <mergeCell ref="AO63:AO65"/>
    <mergeCell ref="AP63:AP65"/>
    <mergeCell ref="AQ63:AQ65"/>
    <mergeCell ref="J63:J65"/>
    <mergeCell ref="U63:U65"/>
    <mergeCell ref="AA63:AA65"/>
    <mergeCell ref="AB63:AB65"/>
    <mergeCell ref="AC63:AC65"/>
    <mergeCell ref="AD63:AD65"/>
    <mergeCell ref="M66:M70"/>
    <mergeCell ref="N66:N70"/>
    <mergeCell ref="O66:O70"/>
    <mergeCell ref="P66:P70"/>
    <mergeCell ref="Q66:Q70"/>
    <mergeCell ref="R66:R70"/>
    <mergeCell ref="G66:G70"/>
    <mergeCell ref="H66:H70"/>
    <mergeCell ref="I66:I70"/>
    <mergeCell ref="J66:J70"/>
    <mergeCell ref="K66:K70"/>
    <mergeCell ref="L66:L70"/>
    <mergeCell ref="AA66:AA70"/>
    <mergeCell ref="AB66:AB70"/>
    <mergeCell ref="AC66:AC70"/>
    <mergeCell ref="AD66:AD70"/>
    <mergeCell ref="S66:S70"/>
    <mergeCell ref="T66:T70"/>
    <mergeCell ref="U66:U70"/>
    <mergeCell ref="V66:V70"/>
    <mergeCell ref="W66:W70"/>
    <mergeCell ref="X66:X70"/>
    <mergeCell ref="AQ66:AQ70"/>
    <mergeCell ref="AR66:AR70"/>
    <mergeCell ref="A71:A75"/>
    <mergeCell ref="C71:C75"/>
    <mergeCell ref="E71:E75"/>
    <mergeCell ref="F71:F75"/>
    <mergeCell ref="G71:G75"/>
    <mergeCell ref="H71:H75"/>
    <mergeCell ref="I71:I75"/>
    <mergeCell ref="J71:J75"/>
    <mergeCell ref="AK66:AK70"/>
    <mergeCell ref="AL66:AL70"/>
    <mergeCell ref="AM66:AM70"/>
    <mergeCell ref="AN66:AN70"/>
    <mergeCell ref="AO66:AO70"/>
    <mergeCell ref="AP66:AP70"/>
    <mergeCell ref="AE66:AE70"/>
    <mergeCell ref="AF66:AF70"/>
    <mergeCell ref="AG66:AG70"/>
    <mergeCell ref="AH66:AH70"/>
    <mergeCell ref="AI66:AI70"/>
    <mergeCell ref="AJ66:AJ70"/>
    <mergeCell ref="Y66:Y70"/>
    <mergeCell ref="Z66:Z70"/>
    <mergeCell ref="AF71:AF75"/>
    <mergeCell ref="AG71:AG75"/>
    <mergeCell ref="AH71:AH75"/>
    <mergeCell ref="AI71:AI75"/>
    <mergeCell ref="AJ71:AJ75"/>
    <mergeCell ref="AK71:AK75"/>
    <mergeCell ref="U71:U75"/>
    <mergeCell ref="AA71:AA75"/>
    <mergeCell ref="AB71:AB75"/>
    <mergeCell ref="AC71:AC75"/>
    <mergeCell ref="AD71:AD75"/>
    <mergeCell ref="AE71:AE75"/>
    <mergeCell ref="B73:B75"/>
    <mergeCell ref="D74:D75"/>
    <mergeCell ref="T72:T75"/>
    <mergeCell ref="V72:V75"/>
    <mergeCell ref="W72:W75"/>
    <mergeCell ref="X72:X75"/>
    <mergeCell ref="Y72:Y75"/>
    <mergeCell ref="Z72:Z75"/>
    <mergeCell ref="AR71:AR75"/>
    <mergeCell ref="K72:K75"/>
    <mergeCell ref="L72:L75"/>
    <mergeCell ref="M72:M75"/>
    <mergeCell ref="N72:N75"/>
    <mergeCell ref="O72:O75"/>
    <mergeCell ref="P72:P75"/>
    <mergeCell ref="Q72:Q75"/>
    <mergeCell ref="R72:R75"/>
    <mergeCell ref="S72:S75"/>
    <mergeCell ref="AL71:AL75"/>
    <mergeCell ref="AM71:AM75"/>
    <mergeCell ref="AN71:AN75"/>
    <mergeCell ref="AO71:AO75"/>
    <mergeCell ref="AP71:AP75"/>
    <mergeCell ref="AQ71:AQ75"/>
  </mergeCells>
  <conditionalFormatting sqref="J14:J15 J17">
    <cfRule type="containsText" dxfId="163" priority="5" operator="containsText" text="EXTREMO">
      <formula>NOT(ISERROR(SEARCH(("EXTREMO"),(J14))))</formula>
    </cfRule>
  </conditionalFormatting>
  <conditionalFormatting sqref="J14:J15 J17">
    <cfRule type="containsText" dxfId="162" priority="6" operator="containsText" text="ALTO">
      <formula>NOT(ISERROR(SEARCH(("ALTO"),(J14))))</formula>
    </cfRule>
  </conditionalFormatting>
  <conditionalFormatting sqref="J14:J15 J17">
    <cfRule type="containsText" dxfId="161" priority="7" operator="containsText" text="MEDIO">
      <formula>NOT(ISERROR(SEARCH(("MEDIO"),(J14))))</formula>
    </cfRule>
  </conditionalFormatting>
  <conditionalFormatting sqref="J14:J15 J17">
    <cfRule type="containsText" dxfId="160" priority="8" operator="containsText" text="BAJO">
      <formula>NOT(ISERROR(SEARCH(("BAJO"),(J14))))</formula>
    </cfRule>
  </conditionalFormatting>
  <conditionalFormatting sqref="AG14:AG15">
    <cfRule type="containsText" dxfId="159" priority="9" operator="containsText" text="EXTREMO">
      <formula>NOT(ISERROR(SEARCH(("EXTREMO"),(AG14))))</formula>
    </cfRule>
  </conditionalFormatting>
  <conditionalFormatting sqref="AG14:AG15">
    <cfRule type="containsText" dxfId="158" priority="10" operator="containsText" text="ALTO">
      <formula>NOT(ISERROR(SEARCH(("ALTO"),(AG14))))</formula>
    </cfRule>
  </conditionalFormatting>
  <conditionalFormatting sqref="AG14:AG15">
    <cfRule type="containsText" dxfId="157" priority="11" operator="containsText" text="MEDIO">
      <formula>NOT(ISERROR(SEARCH(("MEDIO"),(AG14))))</formula>
    </cfRule>
  </conditionalFormatting>
  <conditionalFormatting sqref="AG14:AG15">
    <cfRule type="containsText" dxfId="156" priority="12" operator="containsText" text="BAJO">
      <formula>NOT(ISERROR(SEARCH(("BAJO"),(AG14))))</formula>
    </cfRule>
  </conditionalFormatting>
  <conditionalFormatting sqref="J17">
    <cfRule type="containsText" dxfId="155" priority="13" operator="containsText" text="EXTREMO">
      <formula>NOT(ISERROR(SEARCH(("EXTREMO"),(J17))))</formula>
    </cfRule>
  </conditionalFormatting>
  <conditionalFormatting sqref="J17">
    <cfRule type="containsText" dxfId="154" priority="14" operator="containsText" text="ALTO">
      <formula>NOT(ISERROR(SEARCH(("ALTO"),(J17))))</formula>
    </cfRule>
  </conditionalFormatting>
  <conditionalFormatting sqref="J17">
    <cfRule type="containsText" dxfId="153" priority="15" operator="containsText" text="MEDIO">
      <formula>NOT(ISERROR(SEARCH(("MEDIO"),(J17))))</formula>
    </cfRule>
  </conditionalFormatting>
  <conditionalFormatting sqref="J17">
    <cfRule type="containsText" dxfId="152" priority="16" operator="containsText" text="BAJO">
      <formula>NOT(ISERROR(SEARCH(("BAJO"),(J17))))</formula>
    </cfRule>
  </conditionalFormatting>
  <conditionalFormatting sqref="AG17">
    <cfRule type="containsText" dxfId="151" priority="17" operator="containsText" text="EXTREMO">
      <formula>NOT(ISERROR(SEARCH(("EXTREMO"),(AG17))))</formula>
    </cfRule>
  </conditionalFormatting>
  <conditionalFormatting sqref="AG17">
    <cfRule type="containsText" dxfId="150" priority="18" operator="containsText" text="ALTO">
      <formula>NOT(ISERROR(SEARCH(("ALTO"),(AG17))))</formula>
    </cfRule>
  </conditionalFormatting>
  <conditionalFormatting sqref="AG17">
    <cfRule type="containsText" dxfId="149" priority="19" operator="containsText" text="MEDIO">
      <formula>NOT(ISERROR(SEARCH(("MEDIO"),(AG17))))</formula>
    </cfRule>
  </conditionalFormatting>
  <conditionalFormatting sqref="AG17">
    <cfRule type="containsText" dxfId="148" priority="20" operator="containsText" text="BAJO">
      <formula>NOT(ISERROR(SEARCH(("BAJO"),(AG17))))</formula>
    </cfRule>
  </conditionalFormatting>
  <conditionalFormatting sqref="J21">
    <cfRule type="containsText" dxfId="147" priority="21" operator="containsText" text="EXTREMO">
      <formula>NOT(ISERROR(SEARCH(("EXTREMO"),(J21))))</formula>
    </cfRule>
  </conditionalFormatting>
  <conditionalFormatting sqref="J21">
    <cfRule type="containsText" dxfId="146" priority="22" operator="containsText" text="ALTO">
      <formula>NOT(ISERROR(SEARCH(("ALTO"),(J21))))</formula>
    </cfRule>
  </conditionalFormatting>
  <conditionalFormatting sqref="J21">
    <cfRule type="containsText" dxfId="145" priority="23" operator="containsText" text="MEDIO">
      <formula>NOT(ISERROR(SEARCH(("MEDIO"),(J21))))</formula>
    </cfRule>
  </conditionalFormatting>
  <conditionalFormatting sqref="J21">
    <cfRule type="containsText" dxfId="144" priority="24" operator="containsText" text="BAJO">
      <formula>NOT(ISERROR(SEARCH(("BAJO"),(J21))))</formula>
    </cfRule>
  </conditionalFormatting>
  <conditionalFormatting sqref="AG21">
    <cfRule type="containsText" dxfId="143" priority="25" operator="containsText" text="EXTREMO">
      <formula>NOT(ISERROR(SEARCH(("EXTREMO"),(AG21))))</formula>
    </cfRule>
  </conditionalFormatting>
  <conditionalFormatting sqref="AG21">
    <cfRule type="containsText" dxfId="142" priority="26" operator="containsText" text="ALTO">
      <formula>NOT(ISERROR(SEARCH(("ALTO"),(AG21))))</formula>
    </cfRule>
  </conditionalFormatting>
  <conditionalFormatting sqref="AG21">
    <cfRule type="containsText" dxfId="141" priority="27" operator="containsText" text="MEDIO">
      <formula>NOT(ISERROR(SEARCH(("MEDIO"),(AG21))))</formula>
    </cfRule>
  </conditionalFormatting>
  <conditionalFormatting sqref="AG21">
    <cfRule type="containsText" dxfId="140" priority="28" operator="containsText" text="BAJO">
      <formula>NOT(ISERROR(SEARCH(("BAJO"),(AG21))))</formula>
    </cfRule>
  </conditionalFormatting>
  <conditionalFormatting sqref="J26">
    <cfRule type="containsText" dxfId="139" priority="29" operator="containsText" text="EXTREMO">
      <formula>NOT(ISERROR(SEARCH(("EXTREMO"),(J26))))</formula>
    </cfRule>
  </conditionalFormatting>
  <conditionalFormatting sqref="J26">
    <cfRule type="containsText" dxfId="138" priority="30" operator="containsText" text="ALTO">
      <formula>NOT(ISERROR(SEARCH(("ALTO"),(J26))))</formula>
    </cfRule>
  </conditionalFormatting>
  <conditionalFormatting sqref="J26">
    <cfRule type="containsText" dxfId="137" priority="31" operator="containsText" text="MEDIO">
      <formula>NOT(ISERROR(SEARCH(("MEDIO"),(J26))))</formula>
    </cfRule>
  </conditionalFormatting>
  <conditionalFormatting sqref="J26">
    <cfRule type="containsText" dxfId="136" priority="32" operator="containsText" text="BAJO">
      <formula>NOT(ISERROR(SEARCH(("BAJO"),(J26))))</formula>
    </cfRule>
  </conditionalFormatting>
  <conditionalFormatting sqref="AG26">
    <cfRule type="containsText" dxfId="135" priority="33" operator="containsText" text="EXTREMO">
      <formula>NOT(ISERROR(SEARCH(("EXTREMO"),(AG26))))</formula>
    </cfRule>
  </conditionalFormatting>
  <conditionalFormatting sqref="AG26">
    <cfRule type="containsText" dxfId="134" priority="34" operator="containsText" text="ALTO">
      <formula>NOT(ISERROR(SEARCH(("ALTO"),(AG26))))</formula>
    </cfRule>
  </conditionalFormatting>
  <conditionalFormatting sqref="AG26">
    <cfRule type="containsText" dxfId="133" priority="35" operator="containsText" text="MEDIO">
      <formula>NOT(ISERROR(SEARCH(("MEDIO"),(AG26))))</formula>
    </cfRule>
  </conditionalFormatting>
  <conditionalFormatting sqref="AG26">
    <cfRule type="containsText" dxfId="132" priority="36" operator="containsText" text="BAJO">
      <formula>NOT(ISERROR(SEARCH(("BAJO"),(AG26))))</formula>
    </cfRule>
  </conditionalFormatting>
  <conditionalFormatting sqref="J30">
    <cfRule type="containsText" dxfId="131" priority="37" operator="containsText" text="EXTREMO">
      <formula>NOT(ISERROR(SEARCH(("EXTREMO"),(J30))))</formula>
    </cfRule>
  </conditionalFormatting>
  <conditionalFormatting sqref="J30">
    <cfRule type="containsText" dxfId="130" priority="38" operator="containsText" text="ALTO">
      <formula>NOT(ISERROR(SEARCH(("ALTO"),(J30))))</formula>
    </cfRule>
  </conditionalFormatting>
  <conditionalFormatting sqref="J30">
    <cfRule type="containsText" dxfId="129" priority="39" operator="containsText" text="MEDIO">
      <formula>NOT(ISERROR(SEARCH(("MEDIO"),(J30))))</formula>
    </cfRule>
  </conditionalFormatting>
  <conditionalFormatting sqref="J30">
    <cfRule type="containsText" dxfId="128" priority="40" operator="containsText" text="BAJO">
      <formula>NOT(ISERROR(SEARCH(("BAJO"),(J30))))</formula>
    </cfRule>
  </conditionalFormatting>
  <conditionalFormatting sqref="AG30">
    <cfRule type="containsText" dxfId="127" priority="41" operator="containsText" text="EXTREMO">
      <formula>NOT(ISERROR(SEARCH(("EXTREMO"),(AG30))))</formula>
    </cfRule>
  </conditionalFormatting>
  <conditionalFormatting sqref="AG30">
    <cfRule type="containsText" dxfId="126" priority="42" operator="containsText" text="ALTO">
      <formula>NOT(ISERROR(SEARCH(("ALTO"),(AG30))))</formula>
    </cfRule>
  </conditionalFormatting>
  <conditionalFormatting sqref="AG30">
    <cfRule type="containsText" dxfId="125" priority="43" operator="containsText" text="MEDIO">
      <formula>NOT(ISERROR(SEARCH(("MEDIO"),(AG30))))</formula>
    </cfRule>
  </conditionalFormatting>
  <conditionalFormatting sqref="AG30">
    <cfRule type="containsText" dxfId="124" priority="44" operator="containsText" text="BAJO">
      <formula>NOT(ISERROR(SEARCH(("BAJO"),(AG30))))</formula>
    </cfRule>
  </conditionalFormatting>
  <conditionalFormatting sqref="J41">
    <cfRule type="containsText" dxfId="123" priority="45" operator="containsText" text="EXTREMO">
      <formula>NOT(ISERROR(SEARCH(("EXTREMO"),(J41))))</formula>
    </cfRule>
  </conditionalFormatting>
  <conditionalFormatting sqref="J41">
    <cfRule type="containsText" dxfId="122" priority="46" operator="containsText" text="ALTO">
      <formula>NOT(ISERROR(SEARCH(("ALTO"),(J41))))</formula>
    </cfRule>
  </conditionalFormatting>
  <conditionalFormatting sqref="J41">
    <cfRule type="containsText" dxfId="121" priority="47" operator="containsText" text="MEDIO">
      <formula>NOT(ISERROR(SEARCH(("MEDIO"),(J41))))</formula>
    </cfRule>
  </conditionalFormatting>
  <conditionalFormatting sqref="J41">
    <cfRule type="containsText" dxfId="120" priority="48" operator="containsText" text="BAJO">
      <formula>NOT(ISERROR(SEARCH(("BAJO"),(J41))))</formula>
    </cfRule>
  </conditionalFormatting>
  <conditionalFormatting sqref="AG41">
    <cfRule type="containsText" dxfId="119" priority="49" operator="containsText" text="EXTREMO">
      <formula>NOT(ISERROR(SEARCH(("EXTREMO"),(AG41))))</formula>
    </cfRule>
  </conditionalFormatting>
  <conditionalFormatting sqref="AG41">
    <cfRule type="containsText" dxfId="118" priority="50" operator="containsText" text="ALTO">
      <formula>NOT(ISERROR(SEARCH(("ALTO"),(AG41))))</formula>
    </cfRule>
  </conditionalFormatting>
  <conditionalFormatting sqref="AG41">
    <cfRule type="containsText" dxfId="117" priority="51" operator="containsText" text="MEDIO">
      <formula>NOT(ISERROR(SEARCH(("MEDIO"),(AG41))))</formula>
    </cfRule>
  </conditionalFormatting>
  <conditionalFormatting sqref="AG41">
    <cfRule type="containsText" dxfId="116" priority="52" operator="containsText" text="BAJO">
      <formula>NOT(ISERROR(SEARCH(("BAJO"),(AG41))))</formula>
    </cfRule>
  </conditionalFormatting>
  <conditionalFormatting sqref="J14 J17 J53">
    <cfRule type="containsText" dxfId="115" priority="53" operator="containsText" text="EXTREMO">
      <formula>NOT(ISERROR(SEARCH(("EXTREMO"),(J14))))</formula>
    </cfRule>
  </conditionalFormatting>
  <conditionalFormatting sqref="J14 J17 J53">
    <cfRule type="containsText" dxfId="114" priority="54" operator="containsText" text="ALTO">
      <formula>NOT(ISERROR(SEARCH(("ALTO"),(J14))))</formula>
    </cfRule>
  </conditionalFormatting>
  <conditionalFormatting sqref="J14 J17 J53">
    <cfRule type="containsText" dxfId="113" priority="55" operator="containsText" text="MEDIO">
      <formula>NOT(ISERROR(SEARCH(("MEDIO"),(J14))))</formula>
    </cfRule>
  </conditionalFormatting>
  <conditionalFormatting sqref="J14 J17 J53">
    <cfRule type="containsText" dxfId="112" priority="56" operator="containsText" text="BAJO">
      <formula>NOT(ISERROR(SEARCH(("BAJO"),(J14))))</formula>
    </cfRule>
  </conditionalFormatting>
  <conditionalFormatting sqref="AG53">
    <cfRule type="containsText" dxfId="111" priority="57" operator="containsText" text="EXTREMO">
      <formula>NOT(ISERROR(SEARCH(("EXTREMO"),(AG53))))</formula>
    </cfRule>
  </conditionalFormatting>
  <conditionalFormatting sqref="AG53">
    <cfRule type="containsText" dxfId="110" priority="58" operator="containsText" text="ALTO">
      <formula>NOT(ISERROR(SEARCH(("ALTO"),(AG53))))</formula>
    </cfRule>
  </conditionalFormatting>
  <conditionalFormatting sqref="AG53">
    <cfRule type="containsText" dxfId="109" priority="59" operator="containsText" text="MEDIO">
      <formula>NOT(ISERROR(SEARCH(("MEDIO"),(AG53))))</formula>
    </cfRule>
  </conditionalFormatting>
  <conditionalFormatting sqref="AG53">
    <cfRule type="containsText" dxfId="108" priority="60" operator="containsText" text="BAJO">
      <formula>NOT(ISERROR(SEARCH(("BAJO"),(AG53))))</formula>
    </cfRule>
  </conditionalFormatting>
  <conditionalFormatting sqref="AG58">
    <cfRule type="containsText" dxfId="107" priority="61" operator="containsText" text="EXTREMO">
      <formula>NOT(ISERROR(SEARCH(("EXTREMO"),(AG58))))</formula>
    </cfRule>
  </conditionalFormatting>
  <conditionalFormatting sqref="AG58">
    <cfRule type="containsText" dxfId="106" priority="62" operator="containsText" text="ALTO">
      <formula>NOT(ISERROR(SEARCH(("ALTO"),(AG58))))</formula>
    </cfRule>
  </conditionalFormatting>
  <conditionalFormatting sqref="AG58">
    <cfRule type="containsText" dxfId="105" priority="63" operator="containsText" text="MEDIO">
      <formula>NOT(ISERROR(SEARCH(("MEDIO"),(AG58))))</formula>
    </cfRule>
  </conditionalFormatting>
  <conditionalFormatting sqref="AG58">
    <cfRule type="containsText" dxfId="104" priority="64" operator="containsText" text="BAJO">
      <formula>NOT(ISERROR(SEARCH(("BAJO"),(AG58))))</formula>
    </cfRule>
  </conditionalFormatting>
  <conditionalFormatting sqref="J58">
    <cfRule type="containsText" dxfId="103" priority="65" operator="containsText" text="EXTREMO">
      <formula>NOT(ISERROR(SEARCH(("EXTREMO"),(J58))))</formula>
    </cfRule>
  </conditionalFormatting>
  <conditionalFormatting sqref="J58">
    <cfRule type="containsText" dxfId="102" priority="66" operator="containsText" text="ALTO">
      <formula>NOT(ISERROR(SEARCH(("ALTO"),(J58))))</formula>
    </cfRule>
  </conditionalFormatting>
  <conditionalFormatting sqref="J58">
    <cfRule type="containsText" dxfId="101" priority="67" operator="containsText" text="MEDIO">
      <formula>NOT(ISERROR(SEARCH(("MEDIO"),(J58))))</formula>
    </cfRule>
  </conditionalFormatting>
  <conditionalFormatting sqref="J58">
    <cfRule type="containsText" dxfId="100" priority="68" operator="containsText" text="BAJO">
      <formula>NOT(ISERROR(SEARCH(("BAJO"),(J58))))</formula>
    </cfRule>
  </conditionalFormatting>
  <conditionalFormatting sqref="AG58">
    <cfRule type="cellIs" dxfId="99" priority="69" operator="equal">
      <formula>#REF!</formula>
    </cfRule>
  </conditionalFormatting>
  <conditionalFormatting sqref="AG58">
    <cfRule type="cellIs" dxfId="98" priority="70" operator="equal">
      <formula>#REF!</formula>
    </cfRule>
  </conditionalFormatting>
  <conditionalFormatting sqref="AG58">
    <cfRule type="cellIs" dxfId="97" priority="71" operator="equal">
      <formula>#REF!</formula>
    </cfRule>
  </conditionalFormatting>
  <conditionalFormatting sqref="AG58">
    <cfRule type="cellIs" dxfId="96" priority="72" operator="equal">
      <formula>#REF!</formula>
    </cfRule>
  </conditionalFormatting>
  <conditionalFormatting sqref="J58">
    <cfRule type="cellIs" dxfId="95" priority="73" operator="equal">
      <formula>#REF!</formula>
    </cfRule>
  </conditionalFormatting>
  <conditionalFormatting sqref="J58">
    <cfRule type="cellIs" dxfId="94" priority="74" operator="equal">
      <formula>#REF!</formula>
    </cfRule>
  </conditionalFormatting>
  <conditionalFormatting sqref="J58">
    <cfRule type="cellIs" dxfId="93" priority="75" operator="equal">
      <formula>#REF!</formula>
    </cfRule>
  </conditionalFormatting>
  <conditionalFormatting sqref="J58">
    <cfRule type="cellIs" dxfId="92" priority="76" operator="equal">
      <formula>#REF!</formula>
    </cfRule>
  </conditionalFormatting>
  <conditionalFormatting sqref="J34">
    <cfRule type="containsText" dxfId="91" priority="77" operator="containsText" text="EXTREMO">
      <formula>NOT(ISERROR(SEARCH(("EXTREMO"),(J34))))</formula>
    </cfRule>
  </conditionalFormatting>
  <conditionalFormatting sqref="J34">
    <cfRule type="containsText" dxfId="90" priority="78" operator="containsText" text="ALTO">
      <formula>NOT(ISERROR(SEARCH(("ALTO"),(J34))))</formula>
    </cfRule>
  </conditionalFormatting>
  <conditionalFormatting sqref="J34">
    <cfRule type="containsText" dxfId="89" priority="79" operator="containsText" text="MEDIO">
      <formula>NOT(ISERROR(SEARCH(("MEDIO"),(J34))))</formula>
    </cfRule>
  </conditionalFormatting>
  <conditionalFormatting sqref="J34">
    <cfRule type="containsText" dxfId="88" priority="80" operator="containsText" text="BAJO">
      <formula>NOT(ISERROR(SEARCH(("BAJO"),(J34))))</formula>
    </cfRule>
  </conditionalFormatting>
  <conditionalFormatting sqref="AG34">
    <cfRule type="containsText" dxfId="87" priority="81" operator="containsText" text="EXTREMO">
      <formula>NOT(ISERROR(SEARCH(("EXTREMO"),(AG34))))</formula>
    </cfRule>
  </conditionalFormatting>
  <conditionalFormatting sqref="AG34">
    <cfRule type="containsText" dxfId="86" priority="82" operator="containsText" text="ALTO">
      <formula>NOT(ISERROR(SEARCH(("ALTO"),(AG34))))</formula>
    </cfRule>
  </conditionalFormatting>
  <conditionalFormatting sqref="AG34">
    <cfRule type="containsText" dxfId="85" priority="83" operator="containsText" text="MEDIO">
      <formula>NOT(ISERROR(SEARCH(("MEDIO"),(AG34))))</formula>
    </cfRule>
  </conditionalFormatting>
  <conditionalFormatting sqref="AG34">
    <cfRule type="containsText" dxfId="84" priority="84" operator="containsText" text="BAJO">
      <formula>NOT(ISERROR(SEARCH(("BAJO"),(AG34))))</formula>
    </cfRule>
  </conditionalFormatting>
  <conditionalFormatting sqref="J9">
    <cfRule type="containsText" dxfId="83" priority="85" operator="containsText" text="EXTREMO">
      <formula>NOT(ISERROR(SEARCH(("EXTREMO"),(J9))))</formula>
    </cfRule>
  </conditionalFormatting>
  <conditionalFormatting sqref="J9">
    <cfRule type="containsText" dxfId="82" priority="86" operator="containsText" text="ALTO">
      <formula>NOT(ISERROR(SEARCH(("ALTO"),(J9))))</formula>
    </cfRule>
  </conditionalFormatting>
  <conditionalFormatting sqref="J9">
    <cfRule type="containsText" dxfId="81" priority="87" operator="containsText" text="MEDIO">
      <formula>NOT(ISERROR(SEARCH(("MEDIO"),(J9))))</formula>
    </cfRule>
  </conditionalFormatting>
  <conditionalFormatting sqref="J9">
    <cfRule type="containsText" dxfId="80" priority="88" operator="containsText" text="BAJO">
      <formula>NOT(ISERROR(SEARCH(("BAJO"),(J9))))</formula>
    </cfRule>
  </conditionalFormatting>
  <conditionalFormatting sqref="AG9">
    <cfRule type="containsText" dxfId="79" priority="89" operator="containsText" text="EXTREMO">
      <formula>NOT(ISERROR(SEARCH(("EXTREMO"),(AG9))))</formula>
    </cfRule>
  </conditionalFormatting>
  <conditionalFormatting sqref="AG9">
    <cfRule type="containsText" dxfId="78" priority="90" operator="containsText" text="ALTO">
      <formula>NOT(ISERROR(SEARCH(("ALTO"),(AG9))))</formula>
    </cfRule>
  </conditionalFormatting>
  <conditionalFormatting sqref="AG9">
    <cfRule type="containsText" dxfId="77" priority="91" operator="containsText" text="MEDIO">
      <formula>NOT(ISERROR(SEARCH(("MEDIO"),(AG9))))</formula>
    </cfRule>
  </conditionalFormatting>
  <conditionalFormatting sqref="AG9">
    <cfRule type="containsText" dxfId="76" priority="92" operator="containsText" text="BAJO">
      <formula>NOT(ISERROR(SEARCH(("BAJO"),(AG9))))</formula>
    </cfRule>
  </conditionalFormatting>
  <conditionalFormatting sqref="J45">
    <cfRule type="containsText" dxfId="75" priority="93" operator="containsText" text="EXTREMO">
      <formula>NOT(ISERROR(SEARCH(("EXTREMO"),(J45))))</formula>
    </cfRule>
  </conditionalFormatting>
  <conditionalFormatting sqref="J45">
    <cfRule type="containsText" dxfId="74" priority="94" operator="containsText" text="ALTO">
      <formula>NOT(ISERROR(SEARCH(("ALTO"),(J45))))</formula>
    </cfRule>
  </conditionalFormatting>
  <conditionalFormatting sqref="J45">
    <cfRule type="containsText" dxfId="73" priority="95" operator="containsText" text="MEDIO">
      <formula>NOT(ISERROR(SEARCH(("MEDIO"),(J45))))</formula>
    </cfRule>
  </conditionalFormatting>
  <conditionalFormatting sqref="J45">
    <cfRule type="containsText" dxfId="72" priority="96" operator="containsText" text="BAJO">
      <formula>NOT(ISERROR(SEARCH(("BAJO"),(J45))))</formula>
    </cfRule>
  </conditionalFormatting>
  <conditionalFormatting sqref="AG45">
    <cfRule type="containsText" dxfId="71" priority="97" operator="containsText" text="EXTREMO">
      <formula>NOT(ISERROR(SEARCH(("EXTREMO"),(AG45))))</formula>
    </cfRule>
  </conditionalFormatting>
  <conditionalFormatting sqref="AG45">
    <cfRule type="containsText" dxfId="70" priority="98" operator="containsText" text="ALTO">
      <formula>NOT(ISERROR(SEARCH(("ALTO"),(AG45))))</formula>
    </cfRule>
  </conditionalFormatting>
  <conditionalFormatting sqref="AG45">
    <cfRule type="containsText" dxfId="69" priority="99" operator="containsText" text="MEDIO">
      <formula>NOT(ISERROR(SEARCH(("MEDIO"),(AG45))))</formula>
    </cfRule>
  </conditionalFormatting>
  <conditionalFormatting sqref="AG45">
    <cfRule type="containsText" dxfId="68" priority="100" operator="containsText" text="BAJO">
      <formula>NOT(ISERROR(SEARCH(("BAJO"),(AG45))))</formula>
    </cfRule>
  </conditionalFormatting>
  <conditionalFormatting sqref="J24">
    <cfRule type="containsText" dxfId="67" priority="101" operator="containsText" text="EXTREMO">
      <formula>NOT(ISERROR(SEARCH(("EXTREMO"),(J24))))</formula>
    </cfRule>
  </conditionalFormatting>
  <conditionalFormatting sqref="J24">
    <cfRule type="containsText" dxfId="66" priority="102" operator="containsText" text="ALTO">
      <formula>NOT(ISERROR(SEARCH(("ALTO"),(J24))))</formula>
    </cfRule>
  </conditionalFormatting>
  <conditionalFormatting sqref="J24">
    <cfRule type="containsText" dxfId="65" priority="103" operator="containsText" text="MEDIO">
      <formula>NOT(ISERROR(SEARCH(("MEDIO"),(J24))))</formula>
    </cfRule>
  </conditionalFormatting>
  <conditionalFormatting sqref="J24">
    <cfRule type="containsText" dxfId="64" priority="104" operator="containsText" text="BAJO">
      <formula>NOT(ISERROR(SEARCH(("BAJO"),(J24))))</formula>
    </cfRule>
  </conditionalFormatting>
  <conditionalFormatting sqref="J24">
    <cfRule type="containsText" dxfId="63" priority="105" operator="containsText" text="EXTREMO">
      <formula>NOT(ISERROR(SEARCH(("EXTREMO"),(J24))))</formula>
    </cfRule>
  </conditionalFormatting>
  <conditionalFormatting sqref="J24">
    <cfRule type="containsText" dxfId="62" priority="106" operator="containsText" text="ALTO">
      <formula>NOT(ISERROR(SEARCH(("ALTO"),(J24))))</formula>
    </cfRule>
  </conditionalFormatting>
  <conditionalFormatting sqref="J24">
    <cfRule type="containsText" dxfId="61" priority="107" operator="containsText" text="MEDIO">
      <formula>NOT(ISERROR(SEARCH(("MEDIO"),(J24))))</formula>
    </cfRule>
  </conditionalFormatting>
  <conditionalFormatting sqref="J24">
    <cfRule type="containsText" dxfId="60" priority="108" operator="containsText" text="BAJO">
      <formula>NOT(ISERROR(SEARCH(("BAJO"),(J24))))</formula>
    </cfRule>
  </conditionalFormatting>
  <conditionalFormatting sqref="J24">
    <cfRule type="containsText" dxfId="59" priority="109" operator="containsText" text="EXTREMO">
      <formula>NOT(ISERROR(SEARCH(("EXTREMO"),(J24))))</formula>
    </cfRule>
  </conditionalFormatting>
  <conditionalFormatting sqref="J24">
    <cfRule type="containsText" dxfId="58" priority="110" operator="containsText" text="ALTO">
      <formula>NOT(ISERROR(SEARCH(("ALTO"),(J24))))</formula>
    </cfRule>
  </conditionalFormatting>
  <conditionalFormatting sqref="J24">
    <cfRule type="containsText" dxfId="57" priority="111" operator="containsText" text="MEDIO">
      <formula>NOT(ISERROR(SEARCH(("MEDIO"),(J24))))</formula>
    </cfRule>
  </conditionalFormatting>
  <conditionalFormatting sqref="J24">
    <cfRule type="containsText" dxfId="56" priority="112" operator="containsText" text="BAJO">
      <formula>NOT(ISERROR(SEARCH(("BAJO"),(J24))))</formula>
    </cfRule>
  </conditionalFormatting>
  <conditionalFormatting sqref="AG24:AG25">
    <cfRule type="containsText" dxfId="55" priority="113" operator="containsText" text="EXTREMO">
      <formula>NOT(ISERROR(SEARCH(("EXTREMO"),(AG24))))</formula>
    </cfRule>
  </conditionalFormatting>
  <conditionalFormatting sqref="AG24:AG25">
    <cfRule type="containsText" dxfId="54" priority="114" operator="containsText" text="ALTO">
      <formula>NOT(ISERROR(SEARCH(("ALTO"),(AG24))))</formula>
    </cfRule>
  </conditionalFormatting>
  <conditionalFormatting sqref="AG24:AG25">
    <cfRule type="containsText" dxfId="53" priority="115" operator="containsText" text="MEDIO">
      <formula>NOT(ISERROR(SEARCH(("MEDIO"),(AG24))))</formula>
    </cfRule>
  </conditionalFormatting>
  <conditionalFormatting sqref="AG24:AG25">
    <cfRule type="containsText" dxfId="52" priority="116" operator="containsText" text="BAJO">
      <formula>NOT(ISERROR(SEARCH(("BAJO"),(AG24))))</formula>
    </cfRule>
  </conditionalFormatting>
  <conditionalFormatting sqref="J39">
    <cfRule type="containsText" dxfId="51" priority="117" operator="containsText" text="EXTREMO">
      <formula>NOT(ISERROR(SEARCH(("EXTREMO"),(J39))))</formula>
    </cfRule>
  </conditionalFormatting>
  <conditionalFormatting sqref="J39">
    <cfRule type="containsText" dxfId="50" priority="118" operator="containsText" text="ALTO">
      <formula>NOT(ISERROR(SEARCH(("ALTO"),(J39))))</formula>
    </cfRule>
  </conditionalFormatting>
  <conditionalFormatting sqref="J39">
    <cfRule type="containsText" dxfId="49" priority="119" operator="containsText" text="MEDIO">
      <formula>NOT(ISERROR(SEARCH(("MEDIO"),(J39))))</formula>
    </cfRule>
  </conditionalFormatting>
  <conditionalFormatting sqref="J39">
    <cfRule type="containsText" dxfId="48" priority="120" operator="containsText" text="BAJO">
      <formula>NOT(ISERROR(SEARCH(("BAJO"),(J39))))</formula>
    </cfRule>
  </conditionalFormatting>
  <conditionalFormatting sqref="AG39">
    <cfRule type="containsText" dxfId="47" priority="121" operator="containsText" text="EXTREMO">
      <formula>NOT(ISERROR(SEARCH(("EXTREMO"),(AG39))))</formula>
    </cfRule>
  </conditionalFormatting>
  <conditionalFormatting sqref="AG39">
    <cfRule type="containsText" dxfId="46" priority="122" operator="containsText" text="ALTO">
      <formula>NOT(ISERROR(SEARCH(("ALTO"),(AG39))))</formula>
    </cfRule>
  </conditionalFormatting>
  <conditionalFormatting sqref="AG39">
    <cfRule type="containsText" dxfId="45" priority="123" operator="containsText" text="MEDIO">
      <formula>NOT(ISERROR(SEARCH(("MEDIO"),(AG39))))</formula>
    </cfRule>
  </conditionalFormatting>
  <conditionalFormatting sqref="AG39">
    <cfRule type="containsText" dxfId="44" priority="124" operator="containsText" text="BAJO">
      <formula>NOT(ISERROR(SEARCH(("BAJO"),(AG39))))</formula>
    </cfRule>
  </conditionalFormatting>
  <conditionalFormatting sqref="J66">
    <cfRule type="containsText" dxfId="43" priority="125" operator="containsText" text="EXTREMO">
      <formula>NOT(ISERROR(SEARCH(("EXTREMO"),(J66))))</formula>
    </cfRule>
  </conditionalFormatting>
  <conditionalFormatting sqref="J66">
    <cfRule type="containsText" dxfId="42" priority="126" operator="containsText" text="ALTO">
      <formula>NOT(ISERROR(SEARCH(("ALTO"),(J66))))</formula>
    </cfRule>
  </conditionalFormatting>
  <conditionalFormatting sqref="J66">
    <cfRule type="containsText" dxfId="41" priority="127" operator="containsText" text="MEDIO">
      <formula>NOT(ISERROR(SEARCH(("MEDIO"),(J66))))</formula>
    </cfRule>
  </conditionalFormatting>
  <conditionalFormatting sqref="J66">
    <cfRule type="containsText" dxfId="40" priority="128" operator="containsText" text="BAJO">
      <formula>NOT(ISERROR(SEARCH(("BAJO"),(J66))))</formula>
    </cfRule>
  </conditionalFormatting>
  <conditionalFormatting sqref="AG66">
    <cfRule type="containsText" dxfId="39" priority="129" operator="containsText" text="EXTREMO">
      <formula>NOT(ISERROR(SEARCH(("EXTREMO"),(AG66))))</formula>
    </cfRule>
  </conditionalFormatting>
  <conditionalFormatting sqref="AG66">
    <cfRule type="containsText" dxfId="38" priority="130" operator="containsText" text="ALTO">
      <formula>NOT(ISERROR(SEARCH(("ALTO"),(AG66))))</formula>
    </cfRule>
  </conditionalFormatting>
  <conditionalFormatting sqref="AG66">
    <cfRule type="containsText" dxfId="37" priority="131" operator="containsText" text="MEDIO">
      <formula>NOT(ISERROR(SEARCH(("MEDIO"),(AG66))))</formula>
    </cfRule>
  </conditionalFormatting>
  <conditionalFormatting sqref="AG66">
    <cfRule type="containsText" dxfId="36" priority="132" operator="containsText" text="BAJO">
      <formula>NOT(ISERROR(SEARCH(("BAJO"),(AG66))))</formula>
    </cfRule>
  </conditionalFormatting>
  <conditionalFormatting sqref="J71">
    <cfRule type="containsText" dxfId="35" priority="133" operator="containsText" text="EXTREMO">
      <formula>NOT(ISERROR(SEARCH(("EXTREMO"),(J71))))</formula>
    </cfRule>
  </conditionalFormatting>
  <conditionalFormatting sqref="J71">
    <cfRule type="containsText" dxfId="34" priority="134" operator="containsText" text="ALTO">
      <formula>NOT(ISERROR(SEARCH(("ALTO"),(J71))))</formula>
    </cfRule>
  </conditionalFormatting>
  <conditionalFormatting sqref="J71">
    <cfRule type="containsText" dxfId="33" priority="135" operator="containsText" text="MEDIO">
      <formula>NOT(ISERROR(SEARCH(("MEDIO"),(J71))))</formula>
    </cfRule>
  </conditionalFormatting>
  <conditionalFormatting sqref="J71">
    <cfRule type="containsText" dxfId="32" priority="136" operator="containsText" text="BAJO">
      <formula>NOT(ISERROR(SEARCH(("BAJO"),(J71))))</formula>
    </cfRule>
  </conditionalFormatting>
  <conditionalFormatting sqref="J71">
    <cfRule type="cellIs" dxfId="31" priority="137" operator="equal">
      <formula>#REF!</formula>
    </cfRule>
  </conditionalFormatting>
  <conditionalFormatting sqref="J71">
    <cfRule type="cellIs" dxfId="30" priority="138" operator="equal">
      <formula>#REF!</formula>
    </cfRule>
  </conditionalFormatting>
  <conditionalFormatting sqref="J71">
    <cfRule type="cellIs" dxfId="29" priority="139" operator="equal">
      <formula>#REF!</formula>
    </cfRule>
  </conditionalFormatting>
  <conditionalFormatting sqref="J71">
    <cfRule type="cellIs" dxfId="28" priority="140" operator="equal">
      <formula>#REF!</formula>
    </cfRule>
  </conditionalFormatting>
  <conditionalFormatting sqref="J48">
    <cfRule type="containsText" dxfId="27" priority="141" operator="containsText" text="EXTREMO">
      <formula>NOT(ISERROR(SEARCH(("EXTREMO"),(J48))))</formula>
    </cfRule>
  </conditionalFormatting>
  <conditionalFormatting sqref="J48">
    <cfRule type="containsText" dxfId="26" priority="142" operator="containsText" text="ALTO">
      <formula>NOT(ISERROR(SEARCH(("ALTO"),(J48))))</formula>
    </cfRule>
  </conditionalFormatting>
  <conditionalFormatting sqref="J48">
    <cfRule type="containsText" dxfId="25" priority="143" operator="containsText" text="MEDIO">
      <formula>NOT(ISERROR(SEARCH(("MEDIO"),(J48))))</formula>
    </cfRule>
  </conditionalFormatting>
  <conditionalFormatting sqref="J48">
    <cfRule type="containsText" dxfId="24" priority="144" operator="containsText" text="BAJO">
      <formula>NOT(ISERROR(SEARCH(("BAJO"),(J48))))</formula>
    </cfRule>
  </conditionalFormatting>
  <conditionalFormatting sqref="AG48">
    <cfRule type="containsText" dxfId="23" priority="145" operator="containsText" text="EXTREMO">
      <formula>NOT(ISERROR(SEARCH(("EXTREMO"),(AG48))))</formula>
    </cfRule>
  </conditionalFormatting>
  <conditionalFormatting sqref="AG48">
    <cfRule type="containsText" dxfId="22" priority="146" operator="containsText" text="ALTO">
      <formula>NOT(ISERROR(SEARCH(("ALTO"),(AG48))))</formula>
    </cfRule>
  </conditionalFormatting>
  <conditionalFormatting sqref="AG48">
    <cfRule type="containsText" dxfId="21" priority="147" operator="containsText" text="MEDIO">
      <formula>NOT(ISERROR(SEARCH(("MEDIO"),(AG48))))</formula>
    </cfRule>
  </conditionalFormatting>
  <conditionalFormatting sqref="AG48">
    <cfRule type="containsText" dxfId="20" priority="148" operator="containsText" text="BAJO">
      <formula>NOT(ISERROR(SEARCH(("BAJO"),(AG48))))</formula>
    </cfRule>
  </conditionalFormatting>
  <conditionalFormatting sqref="J63">
    <cfRule type="containsText" dxfId="19" priority="149" operator="containsText" text="EXTREMO">
      <formula>NOT(ISERROR(SEARCH(("EXTREMO"),(J63))))</formula>
    </cfRule>
  </conditionalFormatting>
  <conditionalFormatting sqref="J63">
    <cfRule type="containsText" dxfId="18" priority="150" operator="containsText" text="ALTO">
      <formula>NOT(ISERROR(SEARCH(("ALTO"),(J63))))</formula>
    </cfRule>
  </conditionalFormatting>
  <conditionalFormatting sqref="J63">
    <cfRule type="containsText" dxfId="17" priority="151" operator="containsText" text="MEDIO">
      <formula>NOT(ISERROR(SEARCH(("MEDIO"),(J63))))</formula>
    </cfRule>
  </conditionalFormatting>
  <conditionalFormatting sqref="J63">
    <cfRule type="containsText" dxfId="16" priority="152" operator="containsText" text="BAJO">
      <formula>NOT(ISERROR(SEARCH(("BAJO"),(J63))))</formula>
    </cfRule>
  </conditionalFormatting>
  <conditionalFormatting sqref="J63">
    <cfRule type="cellIs" dxfId="15" priority="153" operator="equal">
      <formula>#REF!</formula>
    </cfRule>
  </conditionalFormatting>
  <conditionalFormatting sqref="J63">
    <cfRule type="cellIs" dxfId="14" priority="154" operator="equal">
      <formula>#REF!</formula>
    </cfRule>
  </conditionalFormatting>
  <conditionalFormatting sqref="J63">
    <cfRule type="cellIs" dxfId="13" priority="155" operator="equal">
      <formula>#REF!</formula>
    </cfRule>
  </conditionalFormatting>
  <conditionalFormatting sqref="J63">
    <cfRule type="cellIs" dxfId="12" priority="156" operator="equal">
      <formula>#REF!</formula>
    </cfRule>
  </conditionalFormatting>
  <conditionalFormatting sqref="AG63">
    <cfRule type="containsText" dxfId="11" priority="157" operator="containsText" text="EXTREMO">
      <formula>NOT(ISERROR(SEARCH(("EXTREMO"),(AG63))))</formula>
    </cfRule>
  </conditionalFormatting>
  <conditionalFormatting sqref="AG63">
    <cfRule type="containsText" dxfId="10" priority="158" operator="containsText" text="ALTO">
      <formula>NOT(ISERROR(SEARCH(("ALTO"),(AG63))))</formula>
    </cfRule>
  </conditionalFormatting>
  <conditionalFormatting sqref="AG63">
    <cfRule type="containsText" dxfId="9" priority="159" operator="containsText" text="MEDIO">
      <formula>NOT(ISERROR(SEARCH(("MEDIO"),(AG63))))</formula>
    </cfRule>
  </conditionalFormatting>
  <conditionalFormatting sqref="AG63">
    <cfRule type="containsText" dxfId="8" priority="160" operator="containsText" text="BAJO">
      <formula>NOT(ISERROR(SEARCH(("BAJO"),(AG63))))</formula>
    </cfRule>
  </conditionalFormatting>
  <conditionalFormatting sqref="AG63">
    <cfRule type="cellIs" dxfId="7" priority="161" operator="equal">
      <formula>#REF!</formula>
    </cfRule>
  </conditionalFormatting>
  <conditionalFormatting sqref="AG63">
    <cfRule type="cellIs" dxfId="6" priority="162" operator="equal">
      <formula>#REF!</formula>
    </cfRule>
  </conditionalFormatting>
  <conditionalFormatting sqref="AG63">
    <cfRule type="cellIs" dxfId="5" priority="163" operator="equal">
      <formula>#REF!</formula>
    </cfRule>
  </conditionalFormatting>
  <conditionalFormatting sqref="AG63">
    <cfRule type="cellIs" dxfId="4" priority="164" operator="equal">
      <formula>#REF!</formula>
    </cfRule>
  </conditionalFormatting>
  <conditionalFormatting sqref="AG71">
    <cfRule type="containsText" dxfId="3" priority="1" operator="containsText" text="EXTREMO">
      <formula>NOT(ISERROR(SEARCH(("EXTREMO"),(AG71))))</formula>
    </cfRule>
  </conditionalFormatting>
  <conditionalFormatting sqref="AG71">
    <cfRule type="containsText" dxfId="2" priority="2" operator="containsText" text="ALTO">
      <formula>NOT(ISERROR(SEARCH(("ALTO"),(AG71))))</formula>
    </cfRule>
  </conditionalFormatting>
  <conditionalFormatting sqref="AG71">
    <cfRule type="containsText" dxfId="1" priority="3" operator="containsText" text="MEDIO">
      <formula>NOT(ISERROR(SEARCH(("MEDIO"),(AG71))))</formula>
    </cfRule>
  </conditionalFormatting>
  <conditionalFormatting sqref="AG71">
    <cfRule type="containsText" dxfId="0" priority="4" operator="containsText" text="BAJO">
      <formula>NOT(ISERROR(SEARCH(("BAJO"),(AG71))))</formula>
    </cfRule>
  </conditionalFormatting>
  <dataValidations count="40">
    <dataValidation type="list" allowBlank="1" showInputMessage="1" showErrorMessage="1" sqref="Z71" xr:uid="{39CDB907-D635-499B-9934-038194F0E089}">
      <formula1>"SI,NO"</formula1>
    </dataValidation>
    <dataValidation type="list" allowBlank="1" showInputMessage="1" showErrorMessage="1" sqref="Q71:R75 M71:O75" xr:uid="{7DE2A5AE-790A-4AA1-A88D-395F5BD6CAF5}">
      <formula1>$BR$8:$BR$9</formula1>
    </dataValidation>
    <dataValidation type="list" allowBlank="1" showInputMessage="1" showErrorMessage="1" sqref="P71:P75" xr:uid="{4A98730A-B41D-4026-A529-EC8DBFD1FF58}">
      <formula1>$BS$8:$BS$11</formula1>
    </dataValidation>
    <dataValidation type="list" allowBlank="1" showInputMessage="1" showErrorMessage="1" sqref="S71:S75" xr:uid="{01DCCFC7-F1B3-4717-BAC9-25E4B7B0CD2D}">
      <formula1>$BT$8:$BT$11</formula1>
    </dataValidation>
    <dataValidation type="list" allowBlank="1" showInputMessage="1" showErrorMessage="1" sqref="AC71 AE71" xr:uid="{7AA34D5C-0663-4DBB-84F0-15A39839A43A}">
      <formula1>"1,2,3,4,5"</formula1>
    </dataValidation>
    <dataValidation type="list" allowBlank="1" showErrorMessage="1" sqref="S14" xr:uid="{ADA10EAF-9910-4952-A022-DD963A933B96}">
      <formula1>$BK$11</formula1>
    </dataValidation>
    <dataValidation type="list" allowBlank="1" showErrorMessage="1" sqref="P66" xr:uid="{8A5C318B-1E2F-40E2-B79F-BECB4448252D}">
      <formula1>$BA$8:$BA$11</formula1>
    </dataValidation>
    <dataValidation type="list" allowBlank="1" showErrorMessage="1" sqref="A58 E58 L58 V58:Y58 AB58 AH58" xr:uid="{40C1AC5F-E728-4433-890B-5619D651B37F}">
      <formula1>#REF!</formula1>
    </dataValidation>
    <dataValidation type="list" allowBlank="1" showErrorMessage="1" sqref="P21 P58" xr:uid="{646311BC-D937-4A23-83D0-4CF0A050B956}">
      <formula1>$BJ$8:$BJ$9</formula1>
    </dataValidation>
    <dataValidation type="list" allowBlank="1" showErrorMessage="1" sqref="M66:O66 Q66:R66" xr:uid="{40C26573-87FF-4AD1-B1A4-C155E8452DD2}">
      <formula1>$AZ$8:$AZ$9</formula1>
    </dataValidation>
    <dataValidation type="custom" allowBlank="1" showInputMessage="1" showErrorMessage="1" prompt="Recuerde que las acciones se generan bajo la medida de mitigar el riesgo" sqref="AN58" xr:uid="{2E5D82AF-7974-4BE4-8BD3-303249B499CF}">
      <formula1>IF(OR(AB58=#REF!,AB58=#REF!,AB58=#REF!),ISBLANK(AB58),ISTEXT(AB58))</formula1>
    </dataValidation>
    <dataValidation type="list" allowBlank="1" showErrorMessage="1" sqref="S17 S30 S26" xr:uid="{612BDFE1-307C-4470-979A-B1FCAD3CFFA4}">
      <formula1>$BK$8:$BK$10</formula1>
    </dataValidation>
    <dataValidation type="list" allowBlank="1" showErrorMessage="1" sqref="P45 P63:P65" xr:uid="{3CDD9ADA-02BA-4A4D-878B-44E2C942C621}">
      <formula1>$BS$7:$BS$8</formula1>
    </dataValidation>
    <dataValidation type="list" allowBlank="1" showErrorMessage="1" sqref="P24:P25" xr:uid="{7E5FADBE-7624-4C45-BF43-3D3FEDBEA277}">
      <formula1>$BJ$8:$BJ$11</formula1>
    </dataValidation>
    <dataValidation type="list" allowBlank="1" showErrorMessage="1" sqref="S53:S54" xr:uid="{BE8DD7D0-DB49-463A-8FCA-DE9E08B5CDFD}">
      <formula1>$BT$8</formula1>
    </dataValidation>
    <dataValidation type="list" allowBlank="1" showErrorMessage="1" sqref="S41" xr:uid="{55C13E2E-E876-4C56-A765-15CC201EF9F8}">
      <formula1>$BT$8:$BT$10</formula1>
    </dataValidation>
    <dataValidation type="list" allowBlank="1" showErrorMessage="1" sqref="P39:P40" xr:uid="{EE1C2BF2-973C-4BAB-B01D-C1BBF8C02426}">
      <formula1>$BJ$8</formula1>
    </dataValidation>
    <dataValidation type="list" allowBlank="1" showErrorMessage="1" sqref="P34 P48:P49" xr:uid="{33BF791D-E144-4BA3-993C-61FA1F895A6F}">
      <formula1>$BS$8:$BS$11</formula1>
    </dataValidation>
    <dataValidation type="list" allowBlank="1" showErrorMessage="1" sqref="M14:O14 Q14:R14" xr:uid="{125B37DF-83F5-4052-B2A9-87E818ED04BD}">
      <formula1>$BI$11</formula1>
    </dataValidation>
    <dataValidation type="list" allowBlank="1" showErrorMessage="1" sqref="S9" xr:uid="{8DF6D468-6E06-4A43-A9F9-3A047601C580}">
      <formula1>$BB$10:$BB$13</formula1>
    </dataValidation>
    <dataValidation type="list" allowBlank="1" showErrorMessage="1" sqref="H9 H14 H17 H21 H24 H26 H30 H34 H39 H41 H45 H48 H53 H58 H63 H66 H71" xr:uid="{A94B7719-BE97-4E65-8C8D-F9A2D95E1406}">
      <formula1>"3.0,4.0,5.0"</formula1>
    </dataValidation>
    <dataValidation type="list" allowBlank="1" showErrorMessage="1" sqref="S66" xr:uid="{AAAD441D-4377-400B-923F-5CC42DE86220}">
      <formula1>$BB$8:$BB$11</formula1>
    </dataValidation>
    <dataValidation type="list" allowBlank="1" showErrorMessage="1" sqref="S45 S63:S65" xr:uid="{F471D843-74B9-4399-9321-5194F468E423}">
      <formula1>$BT$7:$BT$8</formula1>
    </dataValidation>
    <dataValidation type="list" allowBlank="1" showErrorMessage="1" sqref="S21 S58" xr:uid="{4D78F34F-C67B-4325-B951-488746C95060}">
      <formula1>$BK$8:$BK$9</formula1>
    </dataValidation>
    <dataValidation type="list" allowBlank="1" showErrorMessage="1" sqref="S24:S25" xr:uid="{ADBCDC72-F14C-45D8-A649-54A2C314FE11}">
      <formula1>$BK$8:$BK$11</formula1>
    </dataValidation>
    <dataValidation type="list" allowBlank="1" showErrorMessage="1" sqref="M53:O54 Q53:R54" xr:uid="{88245F55-E767-47D5-8A9A-B451EA30AF6F}">
      <formula1>$BR$8</formula1>
    </dataValidation>
    <dataValidation type="list" allowBlank="1" showErrorMessage="1" sqref="Z9 Z14 Z17 Z21 Z24:Z26 Z30 Z34 Z39:Z41 Z45 Z48:Z49 Z53:Z54 Z58 Z63:Z66 Z72" xr:uid="{55DF76A8-6D08-482A-869D-F074F0A45DA8}">
      <formula1>"SI,NO"</formula1>
    </dataValidation>
    <dataValidation type="list" allowBlank="1" showErrorMessage="1" sqref="M34:O34 Q48:R49 M48:O49 Q41:R41 M41:O41 Q34:R34" xr:uid="{A5B6650D-7DF9-4CFF-9BD3-C2052CBE59DC}">
      <formula1>$BR$8:$BR$9</formula1>
    </dataValidation>
    <dataValidation type="list" allowBlank="1" showErrorMessage="1" sqref="S34 S48:S49" xr:uid="{5C7EEFB8-459D-4B96-B053-657C6A7885AE}">
      <formula1>$BT$8:$BT$11</formula1>
    </dataValidation>
    <dataValidation type="list" allowBlank="1" showErrorMessage="1" sqref="M17:O17 Q58:R58 M58:O58 Q30:R30 M30:O30 Q24:R26 M24:O26 Q21:R21 M21:O21 Q17:R17" xr:uid="{B7D2CE96-2E86-4B6F-87B7-28E694C51256}">
      <formula1>$BI$8:$BI$9</formula1>
    </dataValidation>
    <dataValidation type="list" allowBlank="1" showErrorMessage="1" sqref="M9:O9 Q9:R9" xr:uid="{B9B814C9-9D4A-4108-A072-1215F3E6F627}">
      <formula1>$AZ$10:$AZ$11</formula1>
    </dataValidation>
    <dataValidation type="list" allowBlank="1" showErrorMessage="1" sqref="P14" xr:uid="{68E407E0-20BA-4B13-BECE-A843A9E39719}">
      <formula1>$BJ$11</formula1>
    </dataValidation>
    <dataValidation type="list" allowBlank="1" showErrorMessage="1" sqref="F9 AC9 AE9 F14 AC14 AE14 F17 AC17 AE17 F21 AC21 AE21 F24 AC24 AE24 F26 AC26 AE26 F30 AC30 AE30 F34 AC34 AE34 F39 AC39 AE39 F41 AC41 AE41 F45 AC45 AE45 F48 AC48 AE48 F53 AC53 AE53 F58 AC58 AE58 F63 AC63 AE63 F66 AC66 AE66 F71" xr:uid="{B30551FB-E1E4-4358-894D-4E81880CEF52}">
      <formula1>"1.0,2.0,3.0,4.0,5.0"</formula1>
    </dataValidation>
    <dataValidation type="list" allowBlank="1" showErrorMessage="1" sqref="M45:O45 Q63:R65 M63:O65 Q45:R45" xr:uid="{DAAAF34E-8791-4195-96B9-423854C3706E}">
      <formula1>$BR$7:$BR$8</formula1>
    </dataValidation>
    <dataValidation type="list" allowBlank="1" showErrorMessage="1" sqref="P17 P30 P26" xr:uid="{364BE500-05ED-4D35-8D7F-1BE316461656}">
      <formula1>$BJ$8:$BJ$10</formula1>
    </dataValidation>
    <dataValidation type="list" allowBlank="1" showErrorMessage="1" sqref="S39:S40" xr:uid="{FA39EFB6-46EE-43AE-A965-4626FB305F8F}">
      <formula1>$BK$8</formula1>
    </dataValidation>
    <dataValidation type="list" allowBlank="1" showErrorMessage="1" sqref="P53:P54" xr:uid="{25967D67-B66D-4ABF-8EFC-2D078E47E223}">
      <formula1>$BS$8</formula1>
    </dataValidation>
    <dataValidation type="list" allowBlank="1" showErrorMessage="1" sqref="M39:O40 Q39:R40" xr:uid="{6D61CA1D-FA18-4A47-A779-10BFEBBB2AB6}">
      <formula1>$BI$8</formula1>
    </dataValidation>
    <dataValidation type="list" allowBlank="1" showErrorMessage="1" sqref="P9" xr:uid="{421A9F80-7EDC-4B55-B30A-CB6FD9F757FC}">
      <formula1>$BA$10:$BA$13</formula1>
    </dataValidation>
    <dataValidation type="list" allowBlank="1" showErrorMessage="1" sqref="P41" xr:uid="{ECB9B013-5B12-473C-A533-0C378B61A6B0}">
      <formula1>$BS$8:$BS$10</formula1>
    </dataValidation>
  </dataValidations>
  <pageMargins left="0.70866141732283472" right="0.70866141732283472" top="0.74803149606299213" bottom="0.74803149606299213" header="0" footer="0"/>
  <pageSetup paperSize="5" scale="35" orientation="landscape" r:id="rId1"/>
  <rowBreaks count="2" manualBreakCount="2">
    <brk id="57" max="42" man="1"/>
    <brk id="65" max="42"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C5B63-46F8-4435-9C47-BBCD9BBC07C1}">
  <dimension ref="A1:AI319"/>
  <sheetViews>
    <sheetView showGridLines="0" zoomScale="80" zoomScaleNormal="80" workbookViewId="0">
      <pane xSplit="4" ySplit="2" topLeftCell="E3" activePane="bottomRight" state="frozen"/>
      <selection pane="topRight" activeCell="E1" sqref="E1"/>
      <selection pane="bottomLeft" activeCell="A3" sqref="A3"/>
      <selection pane="bottomRight" sqref="A1:A2"/>
    </sheetView>
  </sheetViews>
  <sheetFormatPr baseColWidth="10" defaultRowHeight="15" x14ac:dyDescent="0.25"/>
  <cols>
    <col min="1" max="1" width="10.42578125" style="252" bestFit="1" customWidth="1"/>
    <col min="2" max="2" width="10.42578125" style="252" hidden="1" customWidth="1"/>
    <col min="3" max="3" width="7" style="252" hidden="1" customWidth="1"/>
    <col min="4" max="4" width="14.28515625" style="252" hidden="1" customWidth="1"/>
    <col min="5" max="5" width="40.5703125" style="252" bestFit="1" customWidth="1"/>
    <col min="6" max="6" width="45.7109375" style="252" hidden="1" customWidth="1"/>
    <col min="7" max="7" width="45.7109375" style="252" bestFit="1" customWidth="1"/>
    <col min="8" max="8" width="45.7109375" style="252" hidden="1" customWidth="1"/>
    <col min="9" max="9" width="22.42578125" style="252" hidden="1" customWidth="1"/>
    <col min="10" max="11" width="45.7109375" style="252" hidden="1" customWidth="1"/>
    <col min="12" max="12" width="32.85546875" style="252" hidden="1" customWidth="1"/>
    <col min="13" max="13" width="20.7109375" style="252" hidden="1" customWidth="1"/>
    <col min="14" max="14" width="9.140625" style="252" hidden="1" customWidth="1"/>
    <col min="15" max="15" width="13.140625" style="252" customWidth="1"/>
    <col min="16" max="16" width="29.28515625" style="252" hidden="1" customWidth="1"/>
    <col min="17" max="17" width="45.7109375" style="252" bestFit="1" customWidth="1"/>
    <col min="18" max="18" width="9.28515625" style="252" hidden="1" customWidth="1"/>
    <col min="19" max="19" width="13.7109375" style="252" hidden="1" customWidth="1"/>
    <col min="20" max="20" width="13.28515625" style="252" hidden="1" customWidth="1"/>
    <col min="21" max="21" width="9.28515625" style="252" hidden="1" customWidth="1"/>
    <col min="22" max="22" width="10.5703125" style="252" hidden="1" customWidth="1"/>
    <col min="23" max="23" width="10.7109375" style="252" hidden="1" customWidth="1"/>
    <col min="24" max="24" width="7.28515625" style="252" hidden="1" customWidth="1"/>
    <col min="25" max="25" width="9.28515625" style="252" hidden="1" customWidth="1"/>
    <col min="26" max="26" width="45.7109375" style="252" hidden="1" customWidth="1"/>
    <col min="27" max="27" width="9.28515625" style="252" hidden="1" customWidth="1"/>
    <col min="28" max="28" width="45.7109375" style="252" hidden="1" customWidth="1"/>
    <col min="29" max="29" width="13.28515625" style="252" customWidth="1"/>
    <col min="30" max="30" width="52" style="252" customWidth="1"/>
    <col min="31" max="31" width="20.7109375" style="252" hidden="1" customWidth="1"/>
    <col min="32" max="32" width="9.140625" style="252" hidden="1" customWidth="1"/>
    <col min="33" max="33" width="13.85546875" style="252" customWidth="1"/>
    <col min="34" max="34" width="29.28515625" style="252" bestFit="1" customWidth="1"/>
    <col min="35" max="35" width="37.28515625" style="252" bestFit="1" customWidth="1"/>
    <col min="36" max="16384" width="11.42578125" style="252"/>
  </cols>
  <sheetData>
    <row r="1" spans="1:35" x14ac:dyDescent="0.25">
      <c r="A1" s="515" t="s">
        <v>1242</v>
      </c>
      <c r="B1" s="515" t="s">
        <v>1243</v>
      </c>
      <c r="C1" s="515" t="s">
        <v>1244</v>
      </c>
      <c r="D1" s="515" t="s">
        <v>1245</v>
      </c>
      <c r="E1" s="515" t="s">
        <v>1246</v>
      </c>
      <c r="F1" s="515" t="s">
        <v>1247</v>
      </c>
      <c r="G1" s="515" t="s">
        <v>1248</v>
      </c>
      <c r="H1" s="515" t="s">
        <v>1249</v>
      </c>
      <c r="I1" s="515" t="s">
        <v>1250</v>
      </c>
      <c r="J1" s="515" t="s">
        <v>1251</v>
      </c>
      <c r="K1" s="515" t="s">
        <v>1252</v>
      </c>
      <c r="L1" s="515" t="s">
        <v>1253</v>
      </c>
      <c r="M1" s="515" t="s">
        <v>1254</v>
      </c>
      <c r="N1" s="515"/>
      <c r="O1" s="515"/>
      <c r="P1" s="515"/>
      <c r="Q1" s="515" t="s">
        <v>1255</v>
      </c>
      <c r="R1" s="515"/>
      <c r="S1" s="515"/>
      <c r="T1" s="515"/>
      <c r="U1" s="515"/>
      <c r="V1" s="515"/>
      <c r="W1" s="515"/>
      <c r="X1" s="515"/>
      <c r="Y1" s="515"/>
      <c r="Z1" s="515"/>
      <c r="AA1" s="515"/>
      <c r="AB1" s="515"/>
      <c r="AC1" s="515"/>
      <c r="AD1" s="515"/>
      <c r="AE1" s="515" t="s">
        <v>1256</v>
      </c>
      <c r="AF1" s="515"/>
      <c r="AG1" s="515"/>
      <c r="AH1" s="515"/>
      <c r="AI1" s="515" t="s">
        <v>1257</v>
      </c>
    </row>
    <row r="2" spans="1:35" ht="15.75" thickBot="1" x14ac:dyDescent="0.3">
      <c r="A2" s="516"/>
      <c r="B2" s="516"/>
      <c r="C2" s="516"/>
      <c r="D2" s="516"/>
      <c r="E2" s="516"/>
      <c r="F2" s="516"/>
      <c r="G2" s="516"/>
      <c r="H2" s="516"/>
      <c r="I2" s="516"/>
      <c r="J2" s="516"/>
      <c r="K2" s="516"/>
      <c r="L2" s="516"/>
      <c r="M2" s="253" t="s">
        <v>1258</v>
      </c>
      <c r="N2" s="253" t="s">
        <v>1250</v>
      </c>
      <c r="O2" s="253" t="s">
        <v>1259</v>
      </c>
      <c r="P2" s="253" t="s">
        <v>1260</v>
      </c>
      <c r="Q2" s="253" t="s">
        <v>1261</v>
      </c>
      <c r="R2" s="253" t="s">
        <v>1262</v>
      </c>
      <c r="S2" s="253" t="s">
        <v>1263</v>
      </c>
      <c r="T2" s="253" t="s">
        <v>1264</v>
      </c>
      <c r="U2" s="253" t="s">
        <v>1265</v>
      </c>
      <c r="V2" s="253" t="s">
        <v>1266</v>
      </c>
      <c r="W2" s="253" t="s">
        <v>1267</v>
      </c>
      <c r="X2" s="253" t="s">
        <v>1250</v>
      </c>
      <c r="Y2" s="515" t="s">
        <v>1268</v>
      </c>
      <c r="Z2" s="515"/>
      <c r="AA2" s="515" t="s">
        <v>1269</v>
      </c>
      <c r="AB2" s="515"/>
      <c r="AC2" s="515" t="s">
        <v>1270</v>
      </c>
      <c r="AD2" s="515"/>
      <c r="AE2" s="253" t="s">
        <v>1258</v>
      </c>
      <c r="AF2" s="253" t="s">
        <v>1250</v>
      </c>
      <c r="AG2" s="253" t="s">
        <v>1259</v>
      </c>
      <c r="AH2" s="253" t="s">
        <v>1260</v>
      </c>
      <c r="AI2" s="516"/>
    </row>
    <row r="3" spans="1:35" x14ac:dyDescent="0.25">
      <c r="A3" s="484" t="s">
        <v>1271</v>
      </c>
      <c r="B3" s="484">
        <v>7</v>
      </c>
      <c r="C3" s="484">
        <v>1</v>
      </c>
      <c r="D3" s="497">
        <v>44561.208333333336</v>
      </c>
      <c r="E3" s="484" t="s">
        <v>1272</v>
      </c>
      <c r="F3" s="484" t="s">
        <v>1273</v>
      </c>
      <c r="G3" s="484" t="s">
        <v>1274</v>
      </c>
      <c r="H3" s="484" t="s">
        <v>1275</v>
      </c>
      <c r="I3" s="484" t="s">
        <v>1276</v>
      </c>
      <c r="J3" s="484" t="s">
        <v>1277</v>
      </c>
      <c r="K3" s="484" t="s">
        <v>1278</v>
      </c>
      <c r="L3" s="484" t="s">
        <v>1279</v>
      </c>
      <c r="M3" s="484" t="s">
        <v>977</v>
      </c>
      <c r="N3" s="484" t="s">
        <v>996</v>
      </c>
      <c r="O3" s="503" t="s">
        <v>1280</v>
      </c>
      <c r="P3" s="484" t="s">
        <v>1281</v>
      </c>
      <c r="Q3" s="484" t="s">
        <v>1282</v>
      </c>
      <c r="R3" s="496" t="s">
        <v>1038</v>
      </c>
      <c r="S3" s="492" t="s">
        <v>1283</v>
      </c>
      <c r="T3" s="492" t="s">
        <v>1284</v>
      </c>
      <c r="U3" s="492" t="s">
        <v>1285</v>
      </c>
      <c r="V3" s="494" t="s">
        <v>1286</v>
      </c>
      <c r="W3" s="484">
        <v>56</v>
      </c>
      <c r="X3" s="484">
        <v>60</v>
      </c>
      <c r="Y3" s="251" t="s">
        <v>1287</v>
      </c>
      <c r="Z3" s="254">
        <v>44802</v>
      </c>
      <c r="AA3" s="251" t="s">
        <v>1287</v>
      </c>
      <c r="AB3" s="254">
        <v>44803</v>
      </c>
      <c r="AC3" s="251" t="s">
        <v>1287</v>
      </c>
      <c r="AD3" s="254">
        <v>44811</v>
      </c>
      <c r="AE3" s="484" t="s">
        <v>1288</v>
      </c>
      <c r="AF3" s="484" t="s">
        <v>996</v>
      </c>
      <c r="AG3" s="487" t="s">
        <v>996</v>
      </c>
      <c r="AH3" s="484" t="s">
        <v>1281</v>
      </c>
      <c r="AI3" s="255" t="s">
        <v>1289</v>
      </c>
    </row>
    <row r="4" spans="1:35" ht="409.5" x14ac:dyDescent="0.25">
      <c r="A4" s="485"/>
      <c r="B4" s="485"/>
      <c r="C4" s="485"/>
      <c r="D4" s="498"/>
      <c r="E4" s="485"/>
      <c r="F4" s="485"/>
      <c r="G4" s="485"/>
      <c r="H4" s="485"/>
      <c r="I4" s="485"/>
      <c r="J4" s="485"/>
      <c r="K4" s="485"/>
      <c r="L4" s="485"/>
      <c r="M4" s="485"/>
      <c r="N4" s="485"/>
      <c r="O4" s="504"/>
      <c r="P4" s="485"/>
      <c r="Q4" s="485"/>
      <c r="R4" s="496"/>
      <c r="S4" s="492"/>
      <c r="T4" s="492"/>
      <c r="U4" s="492"/>
      <c r="V4" s="494"/>
      <c r="W4" s="485"/>
      <c r="X4" s="485"/>
      <c r="Y4" s="251" t="s">
        <v>1290</v>
      </c>
      <c r="Z4" s="251" t="s">
        <v>1291</v>
      </c>
      <c r="AA4" s="251" t="s">
        <v>1290</v>
      </c>
      <c r="AB4" s="251" t="s">
        <v>1292</v>
      </c>
      <c r="AC4" s="251" t="s">
        <v>1290</v>
      </c>
      <c r="AD4" s="251" t="s">
        <v>1293</v>
      </c>
      <c r="AE4" s="485"/>
      <c r="AF4" s="485"/>
      <c r="AG4" s="488"/>
      <c r="AH4" s="485"/>
      <c r="AI4" s="256"/>
    </row>
    <row r="5" spans="1:35" x14ac:dyDescent="0.25">
      <c r="A5" s="485"/>
      <c r="B5" s="485"/>
      <c r="C5" s="485"/>
      <c r="D5" s="498"/>
      <c r="E5" s="485"/>
      <c r="F5" s="485"/>
      <c r="G5" s="485"/>
      <c r="H5" s="485"/>
      <c r="I5" s="485"/>
      <c r="J5" s="485"/>
      <c r="K5" s="485"/>
      <c r="L5" s="485"/>
      <c r="M5" s="485"/>
      <c r="N5" s="485"/>
      <c r="O5" s="504"/>
      <c r="P5" s="485"/>
      <c r="Q5" s="485"/>
      <c r="R5" s="496"/>
      <c r="S5" s="492"/>
      <c r="T5" s="492"/>
      <c r="U5" s="492"/>
      <c r="V5" s="494"/>
      <c r="W5" s="485"/>
      <c r="X5" s="485"/>
      <c r="Y5" s="251" t="s">
        <v>1294</v>
      </c>
      <c r="Z5" s="251" t="s">
        <v>1295</v>
      </c>
      <c r="AA5" s="251" t="s">
        <v>1294</v>
      </c>
      <c r="AB5" s="251" t="s">
        <v>1296</v>
      </c>
      <c r="AC5" s="251" t="s">
        <v>1294</v>
      </c>
      <c r="AD5" s="251" t="s">
        <v>1297</v>
      </c>
      <c r="AE5" s="485"/>
      <c r="AF5" s="485"/>
      <c r="AG5" s="488"/>
      <c r="AH5" s="485"/>
      <c r="AI5" s="257"/>
    </row>
    <row r="6" spans="1:35" ht="15.75" thickBot="1" x14ac:dyDescent="0.3">
      <c r="A6" s="486"/>
      <c r="B6" s="486"/>
      <c r="C6" s="486"/>
      <c r="D6" s="499"/>
      <c r="E6" s="486"/>
      <c r="F6" s="486"/>
      <c r="G6" s="486"/>
      <c r="H6" s="486"/>
      <c r="I6" s="486"/>
      <c r="J6" s="486"/>
      <c r="K6" s="486"/>
      <c r="L6" s="486"/>
      <c r="M6" s="486"/>
      <c r="N6" s="486"/>
      <c r="O6" s="505"/>
      <c r="P6" s="486"/>
      <c r="Q6" s="486"/>
      <c r="R6" s="496"/>
      <c r="S6" s="492"/>
      <c r="T6" s="492"/>
      <c r="U6" s="492"/>
      <c r="V6" s="494"/>
      <c r="W6" s="486"/>
      <c r="X6" s="486"/>
      <c r="Y6" s="490"/>
      <c r="Z6" s="482"/>
      <c r="AA6" s="482"/>
      <c r="AB6" s="482"/>
      <c r="AC6" s="482"/>
      <c r="AD6" s="483"/>
      <c r="AE6" s="486"/>
      <c r="AF6" s="486"/>
      <c r="AG6" s="489"/>
      <c r="AH6" s="486"/>
      <c r="AI6" s="258" t="s">
        <v>1298</v>
      </c>
    </row>
    <row r="7" spans="1:35" x14ac:dyDescent="0.25">
      <c r="A7" s="484" t="s">
        <v>1271</v>
      </c>
      <c r="B7" s="484">
        <v>8</v>
      </c>
      <c r="C7" s="484">
        <v>1</v>
      </c>
      <c r="D7" s="497">
        <v>44561.208333333336</v>
      </c>
      <c r="E7" s="484" t="s">
        <v>1272</v>
      </c>
      <c r="F7" s="484" t="s">
        <v>1273</v>
      </c>
      <c r="G7" s="484" t="s">
        <v>1299</v>
      </c>
      <c r="H7" s="484" t="s">
        <v>1275</v>
      </c>
      <c r="I7" s="484" t="s">
        <v>1300</v>
      </c>
      <c r="J7" s="484" t="s">
        <v>1301</v>
      </c>
      <c r="K7" s="484" t="s">
        <v>1302</v>
      </c>
      <c r="L7" s="484" t="s">
        <v>1279</v>
      </c>
      <c r="M7" s="484" t="s">
        <v>977</v>
      </c>
      <c r="N7" s="484" t="s">
        <v>1303</v>
      </c>
      <c r="O7" s="503" t="s">
        <v>1280</v>
      </c>
      <c r="P7" s="484" t="s">
        <v>1281</v>
      </c>
      <c r="Q7" s="484" t="s">
        <v>1304</v>
      </c>
      <c r="R7" s="496" t="s">
        <v>1038</v>
      </c>
      <c r="S7" s="492" t="s">
        <v>1283</v>
      </c>
      <c r="T7" s="492" t="s">
        <v>1284</v>
      </c>
      <c r="U7" s="492" t="s">
        <v>1285</v>
      </c>
      <c r="V7" s="494" t="s">
        <v>1286</v>
      </c>
      <c r="W7" s="484">
        <v>56</v>
      </c>
      <c r="X7" s="484">
        <v>80</v>
      </c>
      <c r="Y7" s="251" t="s">
        <v>1287</v>
      </c>
      <c r="Z7" s="254">
        <v>44802</v>
      </c>
      <c r="AA7" s="251" t="s">
        <v>1287</v>
      </c>
      <c r="AB7" s="254">
        <v>44803</v>
      </c>
      <c r="AC7" s="251" t="s">
        <v>1287</v>
      </c>
      <c r="AD7" s="254">
        <v>44811</v>
      </c>
      <c r="AE7" s="484" t="s">
        <v>1305</v>
      </c>
      <c r="AF7" s="484" t="s">
        <v>1303</v>
      </c>
      <c r="AG7" s="503" t="s">
        <v>1280</v>
      </c>
      <c r="AH7" s="484" t="s">
        <v>1281</v>
      </c>
      <c r="AI7" s="255" t="s">
        <v>1306</v>
      </c>
    </row>
    <row r="8" spans="1:35" ht="395.25" x14ac:dyDescent="0.25">
      <c r="A8" s="485"/>
      <c r="B8" s="485"/>
      <c r="C8" s="485"/>
      <c r="D8" s="498"/>
      <c r="E8" s="485"/>
      <c r="F8" s="485"/>
      <c r="G8" s="485"/>
      <c r="H8" s="485"/>
      <c r="I8" s="485"/>
      <c r="J8" s="485"/>
      <c r="K8" s="485"/>
      <c r="L8" s="485"/>
      <c r="M8" s="485"/>
      <c r="N8" s="485"/>
      <c r="O8" s="504"/>
      <c r="P8" s="485"/>
      <c r="Q8" s="485"/>
      <c r="R8" s="496"/>
      <c r="S8" s="492"/>
      <c r="T8" s="492"/>
      <c r="U8" s="492"/>
      <c r="V8" s="494"/>
      <c r="W8" s="485"/>
      <c r="X8" s="485"/>
      <c r="Y8" s="251" t="s">
        <v>1290</v>
      </c>
      <c r="Z8" s="251" t="s">
        <v>1307</v>
      </c>
      <c r="AA8" s="251" t="s">
        <v>1290</v>
      </c>
      <c r="AB8" s="251" t="s">
        <v>1308</v>
      </c>
      <c r="AC8" s="251" t="s">
        <v>1290</v>
      </c>
      <c r="AD8" s="251" t="s">
        <v>1309</v>
      </c>
      <c r="AE8" s="485"/>
      <c r="AF8" s="485"/>
      <c r="AG8" s="504"/>
      <c r="AH8" s="485"/>
      <c r="AI8" s="256"/>
    </row>
    <row r="9" spans="1:35" ht="15.75" thickBot="1" x14ac:dyDescent="0.3">
      <c r="A9" s="485"/>
      <c r="B9" s="485"/>
      <c r="C9" s="485"/>
      <c r="D9" s="498"/>
      <c r="E9" s="485"/>
      <c r="F9" s="485"/>
      <c r="G9" s="485"/>
      <c r="H9" s="485"/>
      <c r="I9" s="485"/>
      <c r="J9" s="485"/>
      <c r="K9" s="485"/>
      <c r="L9" s="485"/>
      <c r="M9" s="485"/>
      <c r="N9" s="485"/>
      <c r="O9" s="504"/>
      <c r="P9" s="485"/>
      <c r="Q9" s="486"/>
      <c r="R9" s="502"/>
      <c r="S9" s="500"/>
      <c r="T9" s="500"/>
      <c r="U9" s="500"/>
      <c r="V9" s="501"/>
      <c r="W9" s="486"/>
      <c r="X9" s="486"/>
      <c r="Y9" s="251" t="s">
        <v>1294</v>
      </c>
      <c r="Z9" s="251" t="s">
        <v>1295</v>
      </c>
      <c r="AA9" s="251" t="s">
        <v>1294</v>
      </c>
      <c r="AB9" s="251" t="s">
        <v>1296</v>
      </c>
      <c r="AC9" s="251" t="s">
        <v>1294</v>
      </c>
      <c r="AD9" s="251" t="s">
        <v>1297</v>
      </c>
      <c r="AE9" s="485"/>
      <c r="AF9" s="485"/>
      <c r="AG9" s="504"/>
      <c r="AH9" s="485"/>
      <c r="AI9" s="257"/>
    </row>
    <row r="10" spans="1:35" x14ac:dyDescent="0.25">
      <c r="A10" s="485"/>
      <c r="B10" s="485"/>
      <c r="C10" s="485"/>
      <c r="D10" s="498"/>
      <c r="E10" s="485"/>
      <c r="F10" s="485"/>
      <c r="G10" s="485"/>
      <c r="H10" s="485"/>
      <c r="I10" s="485"/>
      <c r="J10" s="485"/>
      <c r="K10" s="485"/>
      <c r="L10" s="485"/>
      <c r="M10" s="485"/>
      <c r="N10" s="485"/>
      <c r="O10" s="504"/>
      <c r="P10" s="485"/>
      <c r="Q10" s="484" t="s">
        <v>1310</v>
      </c>
      <c r="R10" s="484" t="s">
        <v>1038</v>
      </c>
      <c r="S10" s="484" t="s">
        <v>1283</v>
      </c>
      <c r="T10" s="484" t="s">
        <v>1284</v>
      </c>
      <c r="U10" s="484" t="s">
        <v>1285</v>
      </c>
      <c r="V10" s="484" t="s">
        <v>1286</v>
      </c>
      <c r="W10" s="484">
        <v>39.200000000000003</v>
      </c>
      <c r="X10" s="484">
        <v>80</v>
      </c>
      <c r="Y10" s="251" t="s">
        <v>1287</v>
      </c>
      <c r="Z10" s="254">
        <v>44802</v>
      </c>
      <c r="AA10" s="251" t="s">
        <v>1287</v>
      </c>
      <c r="AB10" s="254">
        <v>44803</v>
      </c>
      <c r="AC10" s="251" t="s">
        <v>1287</v>
      </c>
      <c r="AD10" s="254">
        <v>44811</v>
      </c>
      <c r="AE10" s="485"/>
      <c r="AF10" s="485"/>
      <c r="AG10" s="504"/>
      <c r="AH10" s="485"/>
      <c r="AI10" s="259" t="s">
        <v>1311</v>
      </c>
    </row>
    <row r="11" spans="1:35" ht="344.25" x14ac:dyDescent="0.25">
      <c r="A11" s="485"/>
      <c r="B11" s="485"/>
      <c r="C11" s="485"/>
      <c r="D11" s="498"/>
      <c r="E11" s="485"/>
      <c r="F11" s="485"/>
      <c r="G11" s="485"/>
      <c r="H11" s="485"/>
      <c r="I11" s="485"/>
      <c r="J11" s="485"/>
      <c r="K11" s="485"/>
      <c r="L11" s="485"/>
      <c r="M11" s="485"/>
      <c r="N11" s="485"/>
      <c r="O11" s="504"/>
      <c r="P11" s="485"/>
      <c r="Q11" s="485"/>
      <c r="R11" s="485"/>
      <c r="S11" s="485"/>
      <c r="T11" s="485"/>
      <c r="U11" s="485"/>
      <c r="V11" s="485"/>
      <c r="W11" s="485"/>
      <c r="X11" s="485"/>
      <c r="Y11" s="251" t="s">
        <v>1290</v>
      </c>
      <c r="Z11" s="251" t="s">
        <v>1312</v>
      </c>
      <c r="AA11" s="251" t="s">
        <v>1290</v>
      </c>
      <c r="AB11" s="251" t="s">
        <v>1313</v>
      </c>
      <c r="AC11" s="251" t="s">
        <v>1290</v>
      </c>
      <c r="AD11" s="251" t="s">
        <v>1314</v>
      </c>
      <c r="AE11" s="485"/>
      <c r="AF11" s="485"/>
      <c r="AG11" s="504"/>
      <c r="AH11" s="485"/>
      <c r="AI11" s="257"/>
    </row>
    <row r="12" spans="1:35" ht="15.75" thickBot="1" x14ac:dyDescent="0.3">
      <c r="A12" s="486"/>
      <c r="B12" s="486"/>
      <c r="C12" s="486"/>
      <c r="D12" s="499"/>
      <c r="E12" s="486"/>
      <c r="F12" s="486"/>
      <c r="G12" s="486"/>
      <c r="H12" s="486"/>
      <c r="I12" s="486"/>
      <c r="J12" s="486"/>
      <c r="K12" s="486"/>
      <c r="L12" s="486"/>
      <c r="M12" s="486"/>
      <c r="N12" s="486"/>
      <c r="O12" s="505"/>
      <c r="P12" s="486"/>
      <c r="Q12" s="486"/>
      <c r="R12" s="486"/>
      <c r="S12" s="486"/>
      <c r="T12" s="486"/>
      <c r="U12" s="486"/>
      <c r="V12" s="486"/>
      <c r="W12" s="486"/>
      <c r="X12" s="486"/>
      <c r="Y12" s="251" t="s">
        <v>1294</v>
      </c>
      <c r="Z12" s="251" t="s">
        <v>1295</v>
      </c>
      <c r="AA12" s="251" t="s">
        <v>1294</v>
      </c>
      <c r="AB12" s="251" t="s">
        <v>1296</v>
      </c>
      <c r="AC12" s="251" t="s">
        <v>1294</v>
      </c>
      <c r="AD12" s="251" t="s">
        <v>1297</v>
      </c>
      <c r="AE12" s="486"/>
      <c r="AF12" s="486"/>
      <c r="AG12" s="505"/>
      <c r="AH12" s="486"/>
      <c r="AI12" s="260"/>
    </row>
    <row r="13" spans="1:35" x14ac:dyDescent="0.25">
      <c r="A13" s="484" t="s">
        <v>1315</v>
      </c>
      <c r="B13" s="484">
        <v>3</v>
      </c>
      <c r="C13" s="484">
        <v>1</v>
      </c>
      <c r="D13" s="497">
        <v>44561.208333333336</v>
      </c>
      <c r="E13" s="484" t="s">
        <v>1316</v>
      </c>
      <c r="F13" s="484" t="s">
        <v>1317</v>
      </c>
      <c r="G13" s="484" t="s">
        <v>1318</v>
      </c>
      <c r="H13" s="484" t="s">
        <v>1319</v>
      </c>
      <c r="I13" s="484" t="s">
        <v>1300</v>
      </c>
      <c r="J13" s="484" t="s">
        <v>1320</v>
      </c>
      <c r="K13" s="484" t="s">
        <v>1321</v>
      </c>
      <c r="L13" s="484" t="s">
        <v>1322</v>
      </c>
      <c r="M13" s="484" t="s">
        <v>1288</v>
      </c>
      <c r="N13" s="484" t="s">
        <v>1323</v>
      </c>
      <c r="O13" s="487" t="s">
        <v>996</v>
      </c>
      <c r="P13" s="484" t="s">
        <v>1281</v>
      </c>
      <c r="Q13" s="484" t="s">
        <v>1324</v>
      </c>
      <c r="R13" s="495" t="s">
        <v>946</v>
      </c>
      <c r="S13" s="491" t="s">
        <v>1283</v>
      </c>
      <c r="T13" s="491" t="s">
        <v>1284</v>
      </c>
      <c r="U13" s="491" t="s">
        <v>1285</v>
      </c>
      <c r="V13" s="493" t="s">
        <v>1286</v>
      </c>
      <c r="W13" s="484">
        <v>36</v>
      </c>
      <c r="X13" s="484">
        <v>40</v>
      </c>
      <c r="Y13" s="251" t="s">
        <v>1287</v>
      </c>
      <c r="Z13" s="254">
        <v>44802</v>
      </c>
      <c r="AA13" s="251" t="s">
        <v>1287</v>
      </c>
      <c r="AB13" s="254">
        <v>44804</v>
      </c>
      <c r="AC13" s="251" t="s">
        <v>1287</v>
      </c>
      <c r="AD13" s="254">
        <v>44811</v>
      </c>
      <c r="AE13" s="484" t="s">
        <v>1305</v>
      </c>
      <c r="AF13" s="484" t="s">
        <v>1323</v>
      </c>
      <c r="AG13" s="487" t="s">
        <v>996</v>
      </c>
      <c r="AH13" s="484" t="s">
        <v>1281</v>
      </c>
      <c r="AI13" s="255" t="s">
        <v>1325</v>
      </c>
    </row>
    <row r="14" spans="1:35" ht="409.5" x14ac:dyDescent="0.25">
      <c r="A14" s="485"/>
      <c r="B14" s="485"/>
      <c r="C14" s="485"/>
      <c r="D14" s="498"/>
      <c r="E14" s="485"/>
      <c r="F14" s="485"/>
      <c r="G14" s="485"/>
      <c r="H14" s="485"/>
      <c r="I14" s="485"/>
      <c r="J14" s="485"/>
      <c r="K14" s="485"/>
      <c r="L14" s="485"/>
      <c r="M14" s="485"/>
      <c r="N14" s="485"/>
      <c r="O14" s="488"/>
      <c r="P14" s="485"/>
      <c r="Q14" s="485"/>
      <c r="R14" s="496"/>
      <c r="S14" s="492"/>
      <c r="T14" s="492"/>
      <c r="U14" s="492"/>
      <c r="V14" s="494"/>
      <c r="W14" s="485"/>
      <c r="X14" s="485"/>
      <c r="Y14" s="251" t="s">
        <v>1290</v>
      </c>
      <c r="Z14" s="251" t="s">
        <v>1326</v>
      </c>
      <c r="AA14" s="251" t="s">
        <v>1290</v>
      </c>
      <c r="AB14" s="251" t="s">
        <v>1327</v>
      </c>
      <c r="AC14" s="251" t="s">
        <v>1290</v>
      </c>
      <c r="AD14" s="251" t="s">
        <v>1328</v>
      </c>
      <c r="AE14" s="485"/>
      <c r="AF14" s="485"/>
      <c r="AG14" s="488"/>
      <c r="AH14" s="485"/>
      <c r="AI14" s="256"/>
    </row>
    <row r="15" spans="1:35" ht="15.75" thickBot="1" x14ac:dyDescent="0.3">
      <c r="A15" s="485"/>
      <c r="B15" s="485"/>
      <c r="C15" s="485"/>
      <c r="D15" s="498"/>
      <c r="E15" s="485"/>
      <c r="F15" s="485"/>
      <c r="G15" s="485"/>
      <c r="H15" s="485"/>
      <c r="I15" s="485"/>
      <c r="J15" s="485"/>
      <c r="K15" s="485"/>
      <c r="L15" s="485"/>
      <c r="M15" s="485"/>
      <c r="N15" s="485"/>
      <c r="O15" s="488"/>
      <c r="P15" s="485"/>
      <c r="Q15" s="486"/>
      <c r="R15" s="502"/>
      <c r="S15" s="500"/>
      <c r="T15" s="500"/>
      <c r="U15" s="500"/>
      <c r="V15" s="501"/>
      <c r="W15" s="486"/>
      <c r="X15" s="486"/>
      <c r="Y15" s="251" t="s">
        <v>1294</v>
      </c>
      <c r="Z15" s="251" t="s">
        <v>1329</v>
      </c>
      <c r="AA15" s="251" t="s">
        <v>1294</v>
      </c>
      <c r="AB15" s="251" t="s">
        <v>1296</v>
      </c>
      <c r="AC15" s="251" t="s">
        <v>1294</v>
      </c>
      <c r="AD15" s="251" t="s">
        <v>1330</v>
      </c>
      <c r="AE15" s="485"/>
      <c r="AF15" s="485"/>
      <c r="AG15" s="488"/>
      <c r="AH15" s="485"/>
      <c r="AI15" s="257"/>
    </row>
    <row r="16" spans="1:35" x14ac:dyDescent="0.25">
      <c r="A16" s="485"/>
      <c r="B16" s="485"/>
      <c r="C16" s="485"/>
      <c r="D16" s="498"/>
      <c r="E16" s="485"/>
      <c r="F16" s="485"/>
      <c r="G16" s="485"/>
      <c r="H16" s="485"/>
      <c r="I16" s="485"/>
      <c r="J16" s="485"/>
      <c r="K16" s="485"/>
      <c r="L16" s="485"/>
      <c r="M16" s="485"/>
      <c r="N16" s="485"/>
      <c r="O16" s="488"/>
      <c r="P16" s="485"/>
      <c r="Q16" s="484" t="s">
        <v>1331</v>
      </c>
      <c r="R16" s="484" t="s">
        <v>946</v>
      </c>
      <c r="S16" s="484" t="s">
        <v>1283</v>
      </c>
      <c r="T16" s="484" t="s">
        <v>1284</v>
      </c>
      <c r="U16" s="484" t="s">
        <v>1285</v>
      </c>
      <c r="V16" s="484" t="s">
        <v>1286</v>
      </c>
      <c r="W16" s="484">
        <v>21.6</v>
      </c>
      <c r="X16" s="484">
        <v>40</v>
      </c>
      <c r="Y16" s="251" t="s">
        <v>1287</v>
      </c>
      <c r="Z16" s="254">
        <v>44802</v>
      </c>
      <c r="AA16" s="251" t="s">
        <v>1287</v>
      </c>
      <c r="AB16" s="254">
        <v>44804</v>
      </c>
      <c r="AC16" s="251" t="s">
        <v>1287</v>
      </c>
      <c r="AD16" s="254">
        <v>44811</v>
      </c>
      <c r="AE16" s="485"/>
      <c r="AF16" s="485"/>
      <c r="AG16" s="488"/>
      <c r="AH16" s="485"/>
      <c r="AI16" s="259" t="s">
        <v>1332</v>
      </c>
    </row>
    <row r="17" spans="1:35" ht="344.25" x14ac:dyDescent="0.25">
      <c r="A17" s="485"/>
      <c r="B17" s="485"/>
      <c r="C17" s="485"/>
      <c r="D17" s="498"/>
      <c r="E17" s="485"/>
      <c r="F17" s="485"/>
      <c r="G17" s="485"/>
      <c r="H17" s="485"/>
      <c r="I17" s="485"/>
      <c r="J17" s="485"/>
      <c r="K17" s="485"/>
      <c r="L17" s="485"/>
      <c r="M17" s="485"/>
      <c r="N17" s="485"/>
      <c r="O17" s="488"/>
      <c r="P17" s="485"/>
      <c r="Q17" s="485"/>
      <c r="R17" s="485"/>
      <c r="S17" s="485"/>
      <c r="T17" s="485"/>
      <c r="U17" s="485"/>
      <c r="V17" s="485"/>
      <c r="W17" s="485"/>
      <c r="X17" s="485"/>
      <c r="Y17" s="251" t="s">
        <v>1290</v>
      </c>
      <c r="Z17" s="251" t="s">
        <v>1333</v>
      </c>
      <c r="AA17" s="251" t="s">
        <v>1290</v>
      </c>
      <c r="AB17" s="251" t="s">
        <v>1334</v>
      </c>
      <c r="AC17" s="251" t="s">
        <v>1290</v>
      </c>
      <c r="AD17" s="251" t="s">
        <v>1335</v>
      </c>
      <c r="AE17" s="485"/>
      <c r="AF17" s="485"/>
      <c r="AG17" s="488"/>
      <c r="AH17" s="485"/>
      <c r="AI17" s="257"/>
    </row>
    <row r="18" spans="1:35" ht="15.75" thickBot="1" x14ac:dyDescent="0.3">
      <c r="A18" s="486"/>
      <c r="B18" s="486"/>
      <c r="C18" s="486"/>
      <c r="D18" s="499"/>
      <c r="E18" s="486"/>
      <c r="F18" s="486"/>
      <c r="G18" s="486"/>
      <c r="H18" s="486"/>
      <c r="I18" s="486"/>
      <c r="J18" s="486"/>
      <c r="K18" s="486"/>
      <c r="L18" s="486"/>
      <c r="M18" s="486"/>
      <c r="N18" s="486"/>
      <c r="O18" s="489"/>
      <c r="P18" s="486"/>
      <c r="Q18" s="486"/>
      <c r="R18" s="486"/>
      <c r="S18" s="486"/>
      <c r="T18" s="486"/>
      <c r="U18" s="486"/>
      <c r="V18" s="486"/>
      <c r="W18" s="486"/>
      <c r="X18" s="486"/>
      <c r="Y18" s="251" t="s">
        <v>1294</v>
      </c>
      <c r="Z18" s="251" t="s">
        <v>1329</v>
      </c>
      <c r="AA18" s="251" t="s">
        <v>1294</v>
      </c>
      <c r="AB18" s="251" t="s">
        <v>1296</v>
      </c>
      <c r="AC18" s="251" t="s">
        <v>1294</v>
      </c>
      <c r="AD18" s="251" t="s">
        <v>1330</v>
      </c>
      <c r="AE18" s="486"/>
      <c r="AF18" s="486"/>
      <c r="AG18" s="489"/>
      <c r="AH18" s="486"/>
      <c r="AI18" s="260"/>
    </row>
    <row r="19" spans="1:35" x14ac:dyDescent="0.25">
      <c r="A19" s="484" t="s">
        <v>1336</v>
      </c>
      <c r="B19" s="484">
        <v>6</v>
      </c>
      <c r="C19" s="484">
        <v>1</v>
      </c>
      <c r="D19" s="497">
        <v>44561.208333333336</v>
      </c>
      <c r="E19" s="484" t="s">
        <v>1337</v>
      </c>
      <c r="F19" s="484" t="s">
        <v>1338</v>
      </c>
      <c r="G19" s="484" t="s">
        <v>1339</v>
      </c>
      <c r="H19" s="484" t="s">
        <v>1340</v>
      </c>
      <c r="I19" s="484" t="s">
        <v>1341</v>
      </c>
      <c r="J19" s="484" t="s">
        <v>1342</v>
      </c>
      <c r="K19" s="484" t="s">
        <v>1343</v>
      </c>
      <c r="L19" s="484" t="s">
        <v>1322</v>
      </c>
      <c r="M19" s="484" t="s">
        <v>1288</v>
      </c>
      <c r="N19" s="484" t="s">
        <v>1344</v>
      </c>
      <c r="O19" s="487" t="s">
        <v>996</v>
      </c>
      <c r="P19" s="484" t="s">
        <v>1281</v>
      </c>
      <c r="Q19" s="484" t="s">
        <v>1345</v>
      </c>
      <c r="R19" s="495" t="s">
        <v>946</v>
      </c>
      <c r="S19" s="491" t="s">
        <v>1283</v>
      </c>
      <c r="T19" s="491" t="s">
        <v>1284</v>
      </c>
      <c r="U19" s="491" t="s">
        <v>1285</v>
      </c>
      <c r="V19" s="493" t="s">
        <v>1286</v>
      </c>
      <c r="W19" s="484">
        <v>36</v>
      </c>
      <c r="X19" s="484">
        <v>20</v>
      </c>
      <c r="Y19" s="251" t="s">
        <v>1287</v>
      </c>
      <c r="Z19" s="254">
        <v>44803</v>
      </c>
      <c r="AA19" s="251" t="s">
        <v>1287</v>
      </c>
      <c r="AB19" s="254">
        <v>44804</v>
      </c>
      <c r="AC19" s="251" t="s">
        <v>1287</v>
      </c>
      <c r="AD19" s="254">
        <v>44811</v>
      </c>
      <c r="AE19" s="484" t="s">
        <v>1305</v>
      </c>
      <c r="AF19" s="484" t="s">
        <v>1344</v>
      </c>
      <c r="AG19" s="508" t="s">
        <v>1346</v>
      </c>
      <c r="AH19" s="484" t="s">
        <v>1347</v>
      </c>
      <c r="AI19" s="511" t="s">
        <v>1348</v>
      </c>
    </row>
    <row r="20" spans="1:35" ht="267.75" x14ac:dyDescent="0.25">
      <c r="A20" s="485"/>
      <c r="B20" s="485"/>
      <c r="C20" s="485"/>
      <c r="D20" s="498"/>
      <c r="E20" s="485"/>
      <c r="F20" s="485"/>
      <c r="G20" s="485"/>
      <c r="H20" s="485"/>
      <c r="I20" s="485"/>
      <c r="J20" s="485"/>
      <c r="K20" s="485"/>
      <c r="L20" s="485"/>
      <c r="M20" s="485"/>
      <c r="N20" s="485"/>
      <c r="O20" s="488"/>
      <c r="P20" s="485"/>
      <c r="Q20" s="485"/>
      <c r="R20" s="496"/>
      <c r="S20" s="492"/>
      <c r="T20" s="492"/>
      <c r="U20" s="492"/>
      <c r="V20" s="494"/>
      <c r="W20" s="485"/>
      <c r="X20" s="485"/>
      <c r="Y20" s="251" t="s">
        <v>1290</v>
      </c>
      <c r="Z20" s="251" t="s">
        <v>1349</v>
      </c>
      <c r="AA20" s="251" t="s">
        <v>1290</v>
      </c>
      <c r="AB20" s="251" t="s">
        <v>1350</v>
      </c>
      <c r="AC20" s="251" t="s">
        <v>1290</v>
      </c>
      <c r="AD20" s="251" t="s">
        <v>1351</v>
      </c>
      <c r="AE20" s="485"/>
      <c r="AF20" s="485"/>
      <c r="AG20" s="509"/>
      <c r="AH20" s="485"/>
      <c r="AI20" s="512"/>
    </row>
    <row r="21" spans="1:35" ht="15.75" thickBot="1" x14ac:dyDescent="0.3">
      <c r="A21" s="486"/>
      <c r="B21" s="486"/>
      <c r="C21" s="486"/>
      <c r="D21" s="499"/>
      <c r="E21" s="486"/>
      <c r="F21" s="486"/>
      <c r="G21" s="486"/>
      <c r="H21" s="486"/>
      <c r="I21" s="486"/>
      <c r="J21" s="486"/>
      <c r="K21" s="486"/>
      <c r="L21" s="486"/>
      <c r="M21" s="486"/>
      <c r="N21" s="486"/>
      <c r="O21" s="489"/>
      <c r="P21" s="486"/>
      <c r="Q21" s="486"/>
      <c r="R21" s="496"/>
      <c r="S21" s="492"/>
      <c r="T21" s="492"/>
      <c r="U21" s="492"/>
      <c r="V21" s="494"/>
      <c r="W21" s="486"/>
      <c r="X21" s="486"/>
      <c r="Y21" s="251" t="s">
        <v>1294</v>
      </c>
      <c r="Z21" s="251" t="s">
        <v>1352</v>
      </c>
      <c r="AA21" s="251" t="s">
        <v>1294</v>
      </c>
      <c r="AB21" s="251" t="s">
        <v>1353</v>
      </c>
      <c r="AC21" s="251" t="s">
        <v>1294</v>
      </c>
      <c r="AD21" s="251" t="s">
        <v>1297</v>
      </c>
      <c r="AE21" s="486"/>
      <c r="AF21" s="486"/>
      <c r="AG21" s="510"/>
      <c r="AH21" s="486"/>
      <c r="AI21" s="513"/>
    </row>
    <row r="22" spans="1:35" x14ac:dyDescent="0.25">
      <c r="A22" s="484" t="s">
        <v>1354</v>
      </c>
      <c r="B22" s="484">
        <v>10</v>
      </c>
      <c r="C22" s="484">
        <v>1</v>
      </c>
      <c r="D22" s="497">
        <v>44561.208333333336</v>
      </c>
      <c r="E22" s="484" t="s">
        <v>1355</v>
      </c>
      <c r="F22" s="484" t="s">
        <v>1356</v>
      </c>
      <c r="G22" s="484" t="s">
        <v>1357</v>
      </c>
      <c r="H22" s="484" t="s">
        <v>1358</v>
      </c>
      <c r="I22" s="484" t="s">
        <v>1341</v>
      </c>
      <c r="J22" s="484" t="s">
        <v>1359</v>
      </c>
      <c r="K22" s="484" t="s">
        <v>1360</v>
      </c>
      <c r="L22" s="484" t="s">
        <v>1322</v>
      </c>
      <c r="M22" s="484" t="s">
        <v>977</v>
      </c>
      <c r="N22" s="484" t="s">
        <v>996</v>
      </c>
      <c r="O22" s="503" t="s">
        <v>1280</v>
      </c>
      <c r="P22" s="484" t="s">
        <v>1281</v>
      </c>
      <c r="Q22" s="484" t="s">
        <v>1361</v>
      </c>
      <c r="R22" s="496" t="s">
        <v>1038</v>
      </c>
      <c r="S22" s="492" t="s">
        <v>1283</v>
      </c>
      <c r="T22" s="492" t="s">
        <v>1284</v>
      </c>
      <c r="U22" s="492" t="s">
        <v>1285</v>
      </c>
      <c r="V22" s="494" t="s">
        <v>1286</v>
      </c>
      <c r="W22" s="484">
        <v>56</v>
      </c>
      <c r="X22" s="484">
        <v>60</v>
      </c>
      <c r="Y22" s="251" t="s">
        <v>1287</v>
      </c>
      <c r="Z22" s="254">
        <v>44803</v>
      </c>
      <c r="AA22" s="251" t="s">
        <v>1287</v>
      </c>
      <c r="AB22" s="254">
        <v>44805</v>
      </c>
      <c r="AC22" s="251" t="s">
        <v>1287</v>
      </c>
      <c r="AD22" s="254">
        <v>44811</v>
      </c>
      <c r="AE22" s="484" t="s">
        <v>1288</v>
      </c>
      <c r="AF22" s="484" t="s">
        <v>996</v>
      </c>
      <c r="AG22" s="487" t="s">
        <v>996</v>
      </c>
      <c r="AH22" s="484" t="s">
        <v>1281</v>
      </c>
      <c r="AI22" s="255" t="s">
        <v>1362</v>
      </c>
    </row>
    <row r="23" spans="1:35" ht="242.25" x14ac:dyDescent="0.25">
      <c r="A23" s="485"/>
      <c r="B23" s="485"/>
      <c r="C23" s="485"/>
      <c r="D23" s="498"/>
      <c r="E23" s="485"/>
      <c r="F23" s="485"/>
      <c r="G23" s="485"/>
      <c r="H23" s="485"/>
      <c r="I23" s="485"/>
      <c r="J23" s="485"/>
      <c r="K23" s="485"/>
      <c r="L23" s="485"/>
      <c r="M23" s="485"/>
      <c r="N23" s="485"/>
      <c r="O23" s="504"/>
      <c r="P23" s="485"/>
      <c r="Q23" s="485"/>
      <c r="R23" s="496"/>
      <c r="S23" s="492"/>
      <c r="T23" s="492"/>
      <c r="U23" s="492"/>
      <c r="V23" s="494"/>
      <c r="W23" s="485"/>
      <c r="X23" s="485"/>
      <c r="Y23" s="251" t="s">
        <v>1290</v>
      </c>
      <c r="Z23" s="251" t="s">
        <v>1363</v>
      </c>
      <c r="AA23" s="251" t="s">
        <v>1290</v>
      </c>
      <c r="AB23" s="251" t="s">
        <v>1364</v>
      </c>
      <c r="AC23" s="251" t="s">
        <v>1290</v>
      </c>
      <c r="AD23" s="251" t="s">
        <v>1365</v>
      </c>
      <c r="AE23" s="485"/>
      <c r="AF23" s="485"/>
      <c r="AG23" s="488"/>
      <c r="AH23" s="485"/>
      <c r="AI23" s="256"/>
    </row>
    <row r="24" spans="1:35" x14ac:dyDescent="0.25">
      <c r="A24" s="485"/>
      <c r="B24" s="485"/>
      <c r="C24" s="485"/>
      <c r="D24" s="498"/>
      <c r="E24" s="485"/>
      <c r="F24" s="485"/>
      <c r="G24" s="485"/>
      <c r="H24" s="485"/>
      <c r="I24" s="485"/>
      <c r="J24" s="485"/>
      <c r="K24" s="485"/>
      <c r="L24" s="485"/>
      <c r="M24" s="485"/>
      <c r="N24" s="485"/>
      <c r="O24" s="504"/>
      <c r="P24" s="485"/>
      <c r="Q24" s="485"/>
      <c r="R24" s="496"/>
      <c r="S24" s="492"/>
      <c r="T24" s="492"/>
      <c r="U24" s="492"/>
      <c r="V24" s="494"/>
      <c r="W24" s="485"/>
      <c r="X24" s="485"/>
      <c r="Y24" s="251" t="s">
        <v>1294</v>
      </c>
      <c r="Z24" s="251" t="s">
        <v>1352</v>
      </c>
      <c r="AA24" s="251" t="s">
        <v>1294</v>
      </c>
      <c r="AB24" s="251" t="s">
        <v>1366</v>
      </c>
      <c r="AC24" s="251" t="s">
        <v>1294</v>
      </c>
      <c r="AD24" s="251" t="s">
        <v>1367</v>
      </c>
      <c r="AE24" s="485"/>
      <c r="AF24" s="485"/>
      <c r="AG24" s="488"/>
      <c r="AH24" s="485"/>
      <c r="AI24" s="257"/>
    </row>
    <row r="25" spans="1:35" ht="15.75" thickBot="1" x14ac:dyDescent="0.3">
      <c r="A25" s="486"/>
      <c r="B25" s="486"/>
      <c r="C25" s="486"/>
      <c r="D25" s="499"/>
      <c r="E25" s="486"/>
      <c r="F25" s="486"/>
      <c r="G25" s="486"/>
      <c r="H25" s="486"/>
      <c r="I25" s="486"/>
      <c r="J25" s="486"/>
      <c r="K25" s="486"/>
      <c r="L25" s="486"/>
      <c r="M25" s="486"/>
      <c r="N25" s="486"/>
      <c r="O25" s="505"/>
      <c r="P25" s="486"/>
      <c r="Q25" s="486"/>
      <c r="R25" s="496"/>
      <c r="S25" s="492"/>
      <c r="T25" s="492"/>
      <c r="U25" s="492"/>
      <c r="V25" s="494"/>
      <c r="W25" s="486"/>
      <c r="X25" s="486"/>
      <c r="Y25" s="490"/>
      <c r="Z25" s="482"/>
      <c r="AA25" s="482"/>
      <c r="AB25" s="482"/>
      <c r="AC25" s="482"/>
      <c r="AD25" s="483"/>
      <c r="AE25" s="486"/>
      <c r="AF25" s="486"/>
      <c r="AG25" s="489"/>
      <c r="AH25" s="486"/>
      <c r="AI25" s="258" t="s">
        <v>1368</v>
      </c>
    </row>
    <row r="26" spans="1:35" x14ac:dyDescent="0.25">
      <c r="A26" s="484" t="s">
        <v>1354</v>
      </c>
      <c r="B26" s="484">
        <v>11</v>
      </c>
      <c r="C26" s="484">
        <v>1</v>
      </c>
      <c r="D26" s="497">
        <v>44561.208333333336</v>
      </c>
      <c r="E26" s="484" t="s">
        <v>1355</v>
      </c>
      <c r="F26" s="484" t="s">
        <v>1356</v>
      </c>
      <c r="G26" s="484" t="s">
        <v>1369</v>
      </c>
      <c r="H26" s="484" t="s">
        <v>1358</v>
      </c>
      <c r="I26" s="484" t="s">
        <v>1276</v>
      </c>
      <c r="J26" s="484" t="s">
        <v>1370</v>
      </c>
      <c r="K26" s="484" t="s">
        <v>1371</v>
      </c>
      <c r="L26" s="484" t="s">
        <v>1322</v>
      </c>
      <c r="M26" s="484" t="s">
        <v>977</v>
      </c>
      <c r="N26" s="484" t="s">
        <v>996</v>
      </c>
      <c r="O26" s="503" t="s">
        <v>1280</v>
      </c>
      <c r="P26" s="484" t="s">
        <v>1281</v>
      </c>
      <c r="Q26" s="484" t="s">
        <v>1372</v>
      </c>
      <c r="R26" s="496" t="s">
        <v>1038</v>
      </c>
      <c r="S26" s="492" t="s">
        <v>1283</v>
      </c>
      <c r="T26" s="492" t="s">
        <v>1284</v>
      </c>
      <c r="U26" s="492" t="s">
        <v>1285</v>
      </c>
      <c r="V26" s="494" t="s">
        <v>1286</v>
      </c>
      <c r="W26" s="484">
        <v>56</v>
      </c>
      <c r="X26" s="484">
        <v>60</v>
      </c>
      <c r="Y26" s="251" t="s">
        <v>1287</v>
      </c>
      <c r="Z26" s="254">
        <v>44803</v>
      </c>
      <c r="AA26" s="251" t="s">
        <v>1287</v>
      </c>
      <c r="AB26" s="254">
        <v>44805</v>
      </c>
      <c r="AC26" s="251" t="s">
        <v>1287</v>
      </c>
      <c r="AD26" s="254">
        <v>44811</v>
      </c>
      <c r="AE26" s="484" t="s">
        <v>1288</v>
      </c>
      <c r="AF26" s="484" t="s">
        <v>996</v>
      </c>
      <c r="AG26" s="487" t="s">
        <v>996</v>
      </c>
      <c r="AH26" s="484" t="s">
        <v>1281</v>
      </c>
      <c r="AI26" s="255" t="s">
        <v>1373</v>
      </c>
    </row>
    <row r="27" spans="1:35" ht="204" x14ac:dyDescent="0.25">
      <c r="A27" s="485"/>
      <c r="B27" s="485"/>
      <c r="C27" s="485"/>
      <c r="D27" s="498"/>
      <c r="E27" s="485"/>
      <c r="F27" s="485"/>
      <c r="G27" s="485"/>
      <c r="H27" s="485"/>
      <c r="I27" s="485"/>
      <c r="J27" s="485"/>
      <c r="K27" s="485"/>
      <c r="L27" s="485"/>
      <c r="M27" s="485"/>
      <c r="N27" s="485"/>
      <c r="O27" s="504"/>
      <c r="P27" s="485"/>
      <c r="Q27" s="485"/>
      <c r="R27" s="496"/>
      <c r="S27" s="492"/>
      <c r="T27" s="492"/>
      <c r="U27" s="492"/>
      <c r="V27" s="494"/>
      <c r="W27" s="485"/>
      <c r="X27" s="485"/>
      <c r="Y27" s="251" t="s">
        <v>1290</v>
      </c>
      <c r="Z27" s="251" t="s">
        <v>1374</v>
      </c>
      <c r="AA27" s="251" t="s">
        <v>1290</v>
      </c>
      <c r="AB27" s="251" t="s">
        <v>1375</v>
      </c>
      <c r="AC27" s="251" t="s">
        <v>1290</v>
      </c>
      <c r="AD27" s="251" t="s">
        <v>1376</v>
      </c>
      <c r="AE27" s="485"/>
      <c r="AF27" s="485"/>
      <c r="AG27" s="488"/>
      <c r="AH27" s="485"/>
      <c r="AI27" s="256"/>
    </row>
    <row r="28" spans="1:35" x14ac:dyDescent="0.25">
      <c r="A28" s="485"/>
      <c r="B28" s="485"/>
      <c r="C28" s="485"/>
      <c r="D28" s="498"/>
      <c r="E28" s="485"/>
      <c r="F28" s="485"/>
      <c r="G28" s="485"/>
      <c r="H28" s="485"/>
      <c r="I28" s="485"/>
      <c r="J28" s="485"/>
      <c r="K28" s="485"/>
      <c r="L28" s="485"/>
      <c r="M28" s="485"/>
      <c r="N28" s="485"/>
      <c r="O28" s="504"/>
      <c r="P28" s="485"/>
      <c r="Q28" s="485"/>
      <c r="R28" s="496"/>
      <c r="S28" s="492"/>
      <c r="T28" s="492"/>
      <c r="U28" s="492"/>
      <c r="V28" s="494"/>
      <c r="W28" s="485"/>
      <c r="X28" s="485"/>
      <c r="Y28" s="251" t="s">
        <v>1294</v>
      </c>
      <c r="Z28" s="251" t="s">
        <v>1352</v>
      </c>
      <c r="AA28" s="251" t="s">
        <v>1294</v>
      </c>
      <c r="AB28" s="251" t="s">
        <v>1366</v>
      </c>
      <c r="AC28" s="251" t="s">
        <v>1294</v>
      </c>
      <c r="AD28" s="251" t="s">
        <v>1367</v>
      </c>
      <c r="AE28" s="485"/>
      <c r="AF28" s="485"/>
      <c r="AG28" s="488"/>
      <c r="AH28" s="485"/>
      <c r="AI28" s="257"/>
    </row>
    <row r="29" spans="1:35" x14ac:dyDescent="0.25">
      <c r="A29" s="485"/>
      <c r="B29" s="485"/>
      <c r="C29" s="485"/>
      <c r="D29" s="498"/>
      <c r="E29" s="485"/>
      <c r="F29" s="485"/>
      <c r="G29" s="485"/>
      <c r="H29" s="485"/>
      <c r="I29" s="485"/>
      <c r="J29" s="485"/>
      <c r="K29" s="485"/>
      <c r="L29" s="485"/>
      <c r="M29" s="485"/>
      <c r="N29" s="485"/>
      <c r="O29" s="504"/>
      <c r="P29" s="485"/>
      <c r="Q29" s="485"/>
      <c r="R29" s="496"/>
      <c r="S29" s="492"/>
      <c r="T29" s="492"/>
      <c r="U29" s="492"/>
      <c r="V29" s="494"/>
      <c r="W29" s="485"/>
      <c r="X29" s="485"/>
      <c r="Y29" s="490"/>
      <c r="Z29" s="482"/>
      <c r="AA29" s="482"/>
      <c r="AB29" s="482"/>
      <c r="AC29" s="261"/>
      <c r="AD29" s="261"/>
      <c r="AE29" s="485"/>
      <c r="AF29" s="485"/>
      <c r="AG29" s="488"/>
      <c r="AH29" s="485"/>
      <c r="AI29" s="259" t="s">
        <v>1377</v>
      </c>
    </row>
    <row r="30" spans="1:35" x14ac:dyDescent="0.25">
      <c r="A30" s="485"/>
      <c r="B30" s="485"/>
      <c r="C30" s="485"/>
      <c r="D30" s="498"/>
      <c r="E30" s="485"/>
      <c r="F30" s="485"/>
      <c r="G30" s="485"/>
      <c r="H30" s="485"/>
      <c r="I30" s="485"/>
      <c r="J30" s="485"/>
      <c r="K30" s="485"/>
      <c r="L30" s="485"/>
      <c r="M30" s="485"/>
      <c r="N30" s="485"/>
      <c r="O30" s="504"/>
      <c r="P30" s="485"/>
      <c r="Q30" s="485"/>
      <c r="R30" s="496"/>
      <c r="S30" s="492"/>
      <c r="T30" s="492"/>
      <c r="U30" s="492"/>
      <c r="V30" s="494"/>
      <c r="W30" s="485"/>
      <c r="X30" s="485"/>
      <c r="Y30" s="490"/>
      <c r="Z30" s="482"/>
      <c r="AA30" s="482"/>
      <c r="AB30" s="482"/>
      <c r="AC30" s="507"/>
      <c r="AD30" s="514"/>
      <c r="AE30" s="485"/>
      <c r="AF30" s="485"/>
      <c r="AG30" s="488"/>
      <c r="AH30" s="485"/>
      <c r="AI30" s="257"/>
    </row>
    <row r="31" spans="1:35" x14ac:dyDescent="0.25">
      <c r="A31" s="485"/>
      <c r="B31" s="485"/>
      <c r="C31" s="485"/>
      <c r="D31" s="498"/>
      <c r="E31" s="485"/>
      <c r="F31" s="485"/>
      <c r="G31" s="485"/>
      <c r="H31" s="485"/>
      <c r="I31" s="485"/>
      <c r="J31" s="485"/>
      <c r="K31" s="485"/>
      <c r="L31" s="485"/>
      <c r="M31" s="485"/>
      <c r="N31" s="485"/>
      <c r="O31" s="504"/>
      <c r="P31" s="485"/>
      <c r="Q31" s="485"/>
      <c r="R31" s="496"/>
      <c r="S31" s="492"/>
      <c r="T31" s="492"/>
      <c r="U31" s="492"/>
      <c r="V31" s="494"/>
      <c r="W31" s="485"/>
      <c r="X31" s="485"/>
      <c r="Y31" s="490"/>
      <c r="Z31" s="482"/>
      <c r="AA31" s="482"/>
      <c r="AB31" s="482"/>
      <c r="AC31" s="251" t="s">
        <v>1287</v>
      </c>
      <c r="AD31" s="254">
        <v>44811</v>
      </c>
      <c r="AE31" s="485"/>
      <c r="AF31" s="485"/>
      <c r="AG31" s="488"/>
      <c r="AH31" s="485"/>
      <c r="AI31" s="257"/>
    </row>
    <row r="32" spans="1:35" ht="38.25" x14ac:dyDescent="0.25">
      <c r="A32" s="485"/>
      <c r="B32" s="485"/>
      <c r="C32" s="485"/>
      <c r="D32" s="498"/>
      <c r="E32" s="485"/>
      <c r="F32" s="485"/>
      <c r="G32" s="485"/>
      <c r="H32" s="485"/>
      <c r="I32" s="485"/>
      <c r="J32" s="485"/>
      <c r="K32" s="485"/>
      <c r="L32" s="485"/>
      <c r="M32" s="485"/>
      <c r="N32" s="485"/>
      <c r="O32" s="504"/>
      <c r="P32" s="485"/>
      <c r="Q32" s="485"/>
      <c r="R32" s="496"/>
      <c r="S32" s="492"/>
      <c r="T32" s="492"/>
      <c r="U32" s="492"/>
      <c r="V32" s="494"/>
      <c r="W32" s="485"/>
      <c r="X32" s="485"/>
      <c r="Y32" s="490"/>
      <c r="Z32" s="482"/>
      <c r="AA32" s="482"/>
      <c r="AB32" s="482"/>
      <c r="AC32" s="251" t="s">
        <v>1290</v>
      </c>
      <c r="AD32" s="251" t="s">
        <v>1376</v>
      </c>
      <c r="AE32" s="485"/>
      <c r="AF32" s="485"/>
      <c r="AG32" s="488"/>
      <c r="AH32" s="485"/>
      <c r="AI32" s="257"/>
    </row>
    <row r="33" spans="1:35" ht="15.75" thickBot="1" x14ac:dyDescent="0.3">
      <c r="A33" s="486"/>
      <c r="B33" s="486"/>
      <c r="C33" s="486"/>
      <c r="D33" s="499"/>
      <c r="E33" s="486"/>
      <c r="F33" s="486"/>
      <c r="G33" s="486"/>
      <c r="H33" s="486"/>
      <c r="I33" s="486"/>
      <c r="J33" s="486"/>
      <c r="K33" s="486"/>
      <c r="L33" s="486"/>
      <c r="M33" s="486"/>
      <c r="N33" s="486"/>
      <c r="O33" s="505"/>
      <c r="P33" s="486"/>
      <c r="Q33" s="486"/>
      <c r="R33" s="496"/>
      <c r="S33" s="492"/>
      <c r="T33" s="492"/>
      <c r="U33" s="492"/>
      <c r="V33" s="494"/>
      <c r="W33" s="486"/>
      <c r="X33" s="486"/>
      <c r="Y33" s="490"/>
      <c r="Z33" s="482"/>
      <c r="AA33" s="482"/>
      <c r="AB33" s="482"/>
      <c r="AC33" s="251" t="s">
        <v>1294</v>
      </c>
      <c r="AD33" s="251" t="s">
        <v>1367</v>
      </c>
      <c r="AE33" s="486"/>
      <c r="AF33" s="486"/>
      <c r="AG33" s="489"/>
      <c r="AH33" s="486"/>
      <c r="AI33" s="260"/>
    </row>
    <row r="34" spans="1:35" x14ac:dyDescent="0.25">
      <c r="A34" s="484" t="s">
        <v>1378</v>
      </c>
      <c r="B34" s="484">
        <v>14</v>
      </c>
      <c r="C34" s="484">
        <v>1</v>
      </c>
      <c r="D34" s="497">
        <v>44561.208333333336</v>
      </c>
      <c r="E34" s="484" t="s">
        <v>1379</v>
      </c>
      <c r="F34" s="484" t="s">
        <v>1380</v>
      </c>
      <c r="G34" s="484" t="s">
        <v>1381</v>
      </c>
      <c r="H34" s="484" t="s">
        <v>1382</v>
      </c>
      <c r="I34" s="484" t="s">
        <v>1276</v>
      </c>
      <c r="J34" s="484" t="s">
        <v>1383</v>
      </c>
      <c r="K34" s="484" t="s">
        <v>1384</v>
      </c>
      <c r="L34" s="484" t="s">
        <v>1322</v>
      </c>
      <c r="M34" s="484" t="s">
        <v>1305</v>
      </c>
      <c r="N34" s="484" t="s">
        <v>1303</v>
      </c>
      <c r="O34" s="503" t="s">
        <v>1280</v>
      </c>
      <c r="P34" s="484" t="s">
        <v>1281</v>
      </c>
      <c r="Q34" s="484" t="s">
        <v>1385</v>
      </c>
      <c r="R34" s="496" t="s">
        <v>946</v>
      </c>
      <c r="S34" s="492" t="s">
        <v>1283</v>
      </c>
      <c r="T34" s="492" t="s">
        <v>1284</v>
      </c>
      <c r="U34" s="492" t="s">
        <v>1285</v>
      </c>
      <c r="V34" s="494" t="s">
        <v>1386</v>
      </c>
      <c r="W34" s="484">
        <v>24</v>
      </c>
      <c r="X34" s="484">
        <v>80</v>
      </c>
      <c r="Y34" s="251" t="s">
        <v>1287</v>
      </c>
      <c r="Z34" s="254">
        <v>44798</v>
      </c>
      <c r="AA34" s="251" t="s">
        <v>1287</v>
      </c>
      <c r="AB34" s="254">
        <v>44805</v>
      </c>
      <c r="AC34" s="251" t="s">
        <v>1287</v>
      </c>
      <c r="AD34" s="254">
        <v>44811</v>
      </c>
      <c r="AE34" s="484" t="s">
        <v>1305</v>
      </c>
      <c r="AF34" s="484" t="s">
        <v>996</v>
      </c>
      <c r="AG34" s="487" t="s">
        <v>996</v>
      </c>
      <c r="AH34" s="484" t="s">
        <v>1281</v>
      </c>
      <c r="AI34" s="255" t="s">
        <v>1387</v>
      </c>
    </row>
    <row r="35" spans="1:35" ht="229.5" x14ac:dyDescent="0.25">
      <c r="A35" s="485"/>
      <c r="B35" s="485"/>
      <c r="C35" s="485"/>
      <c r="D35" s="498"/>
      <c r="E35" s="485"/>
      <c r="F35" s="485"/>
      <c r="G35" s="485"/>
      <c r="H35" s="485"/>
      <c r="I35" s="485"/>
      <c r="J35" s="485"/>
      <c r="K35" s="485"/>
      <c r="L35" s="485"/>
      <c r="M35" s="485"/>
      <c r="N35" s="485"/>
      <c r="O35" s="504"/>
      <c r="P35" s="485"/>
      <c r="Q35" s="485"/>
      <c r="R35" s="496"/>
      <c r="S35" s="492"/>
      <c r="T35" s="492"/>
      <c r="U35" s="492"/>
      <c r="V35" s="494"/>
      <c r="W35" s="485"/>
      <c r="X35" s="485"/>
      <c r="Y35" s="251" t="s">
        <v>1290</v>
      </c>
      <c r="Z35" s="251" t="s">
        <v>1388</v>
      </c>
      <c r="AA35" s="251" t="s">
        <v>1290</v>
      </c>
      <c r="AB35" s="251" t="s">
        <v>1389</v>
      </c>
      <c r="AC35" s="251" t="s">
        <v>1290</v>
      </c>
      <c r="AD35" s="251" t="s">
        <v>1390</v>
      </c>
      <c r="AE35" s="485"/>
      <c r="AF35" s="485"/>
      <c r="AG35" s="488"/>
      <c r="AH35" s="485"/>
      <c r="AI35" s="256"/>
    </row>
    <row r="36" spans="1:35" ht="15.75" thickBot="1" x14ac:dyDescent="0.3">
      <c r="A36" s="485"/>
      <c r="B36" s="485"/>
      <c r="C36" s="485"/>
      <c r="D36" s="498"/>
      <c r="E36" s="485"/>
      <c r="F36" s="485"/>
      <c r="G36" s="485"/>
      <c r="H36" s="485"/>
      <c r="I36" s="485"/>
      <c r="J36" s="485"/>
      <c r="K36" s="485"/>
      <c r="L36" s="485"/>
      <c r="M36" s="485"/>
      <c r="N36" s="485"/>
      <c r="O36" s="504"/>
      <c r="P36" s="485"/>
      <c r="Q36" s="486"/>
      <c r="R36" s="502"/>
      <c r="S36" s="500"/>
      <c r="T36" s="500"/>
      <c r="U36" s="500"/>
      <c r="V36" s="501"/>
      <c r="W36" s="486"/>
      <c r="X36" s="486"/>
      <c r="Y36" s="251" t="s">
        <v>1294</v>
      </c>
      <c r="Z36" s="251" t="s">
        <v>1391</v>
      </c>
      <c r="AA36" s="251" t="s">
        <v>1294</v>
      </c>
      <c r="AB36" s="251" t="s">
        <v>1366</v>
      </c>
      <c r="AC36" s="251" t="s">
        <v>1294</v>
      </c>
      <c r="AD36" s="251" t="s">
        <v>1297</v>
      </c>
      <c r="AE36" s="485"/>
      <c r="AF36" s="485"/>
      <c r="AG36" s="488"/>
      <c r="AH36" s="485"/>
      <c r="AI36" s="257"/>
    </row>
    <row r="37" spans="1:35" x14ac:dyDescent="0.25">
      <c r="A37" s="485"/>
      <c r="B37" s="485"/>
      <c r="C37" s="485"/>
      <c r="D37" s="498"/>
      <c r="E37" s="485"/>
      <c r="F37" s="485"/>
      <c r="G37" s="485"/>
      <c r="H37" s="485"/>
      <c r="I37" s="485"/>
      <c r="J37" s="485"/>
      <c r="K37" s="485"/>
      <c r="L37" s="485"/>
      <c r="M37" s="485"/>
      <c r="N37" s="485"/>
      <c r="O37" s="504"/>
      <c r="P37" s="485"/>
      <c r="Q37" s="484" t="s">
        <v>1392</v>
      </c>
      <c r="R37" s="484" t="s">
        <v>1393</v>
      </c>
      <c r="S37" s="484" t="s">
        <v>1283</v>
      </c>
      <c r="T37" s="484" t="s">
        <v>1284</v>
      </c>
      <c r="U37" s="484" t="s">
        <v>1285</v>
      </c>
      <c r="V37" s="484" t="s">
        <v>1286</v>
      </c>
      <c r="W37" s="484">
        <v>24</v>
      </c>
      <c r="X37" s="484">
        <v>60</v>
      </c>
      <c r="Y37" s="251" t="s">
        <v>1287</v>
      </c>
      <c r="Z37" s="254">
        <v>44798</v>
      </c>
      <c r="AA37" s="251" t="s">
        <v>1287</v>
      </c>
      <c r="AB37" s="254">
        <v>44805</v>
      </c>
      <c r="AC37" s="251" t="s">
        <v>1287</v>
      </c>
      <c r="AD37" s="254">
        <v>44811</v>
      </c>
      <c r="AE37" s="485"/>
      <c r="AF37" s="485"/>
      <c r="AG37" s="488"/>
      <c r="AH37" s="485"/>
      <c r="AI37" s="259" t="s">
        <v>1394</v>
      </c>
    </row>
    <row r="38" spans="1:35" ht="216.75" x14ac:dyDescent="0.25">
      <c r="A38" s="485"/>
      <c r="B38" s="485"/>
      <c r="C38" s="485"/>
      <c r="D38" s="498"/>
      <c r="E38" s="485"/>
      <c r="F38" s="485"/>
      <c r="G38" s="485"/>
      <c r="H38" s="485"/>
      <c r="I38" s="485"/>
      <c r="J38" s="485"/>
      <c r="K38" s="485"/>
      <c r="L38" s="485"/>
      <c r="M38" s="485"/>
      <c r="N38" s="485"/>
      <c r="O38" s="504"/>
      <c r="P38" s="485"/>
      <c r="Q38" s="485"/>
      <c r="R38" s="485"/>
      <c r="S38" s="485"/>
      <c r="T38" s="485"/>
      <c r="U38" s="485"/>
      <c r="V38" s="485"/>
      <c r="W38" s="485"/>
      <c r="X38" s="485"/>
      <c r="Y38" s="251" t="s">
        <v>1290</v>
      </c>
      <c r="Z38" s="251" t="s">
        <v>1395</v>
      </c>
      <c r="AA38" s="251" t="s">
        <v>1290</v>
      </c>
      <c r="AB38" s="251" t="s">
        <v>1396</v>
      </c>
      <c r="AC38" s="251" t="s">
        <v>1290</v>
      </c>
      <c r="AD38" s="251" t="s">
        <v>1397</v>
      </c>
      <c r="AE38" s="485"/>
      <c r="AF38" s="485"/>
      <c r="AG38" s="488"/>
      <c r="AH38" s="485"/>
      <c r="AI38" s="257"/>
    </row>
    <row r="39" spans="1:35" ht="15.75" thickBot="1" x14ac:dyDescent="0.3">
      <c r="A39" s="486"/>
      <c r="B39" s="486"/>
      <c r="C39" s="486"/>
      <c r="D39" s="499"/>
      <c r="E39" s="486"/>
      <c r="F39" s="486"/>
      <c r="G39" s="486"/>
      <c r="H39" s="486"/>
      <c r="I39" s="486"/>
      <c r="J39" s="486"/>
      <c r="K39" s="486"/>
      <c r="L39" s="486"/>
      <c r="M39" s="486"/>
      <c r="N39" s="486"/>
      <c r="O39" s="505"/>
      <c r="P39" s="486"/>
      <c r="Q39" s="486"/>
      <c r="R39" s="486"/>
      <c r="S39" s="486"/>
      <c r="T39" s="486"/>
      <c r="U39" s="486"/>
      <c r="V39" s="486"/>
      <c r="W39" s="486"/>
      <c r="X39" s="486"/>
      <c r="Y39" s="251" t="s">
        <v>1294</v>
      </c>
      <c r="Z39" s="251" t="s">
        <v>1391</v>
      </c>
      <c r="AA39" s="251" t="s">
        <v>1294</v>
      </c>
      <c r="AB39" s="251" t="s">
        <v>1366</v>
      </c>
      <c r="AC39" s="251" t="s">
        <v>1294</v>
      </c>
      <c r="AD39" s="251" t="s">
        <v>1297</v>
      </c>
      <c r="AE39" s="486"/>
      <c r="AF39" s="486"/>
      <c r="AG39" s="489"/>
      <c r="AH39" s="486"/>
      <c r="AI39" s="260"/>
    </row>
    <row r="40" spans="1:35" x14ac:dyDescent="0.25">
      <c r="A40" s="484" t="s">
        <v>1378</v>
      </c>
      <c r="B40" s="484">
        <v>15</v>
      </c>
      <c r="C40" s="484">
        <v>1</v>
      </c>
      <c r="D40" s="497">
        <v>44561.208333333336</v>
      </c>
      <c r="E40" s="484" t="s">
        <v>1379</v>
      </c>
      <c r="F40" s="484" t="s">
        <v>1380</v>
      </c>
      <c r="G40" s="484" t="s">
        <v>1398</v>
      </c>
      <c r="H40" s="484" t="s">
        <v>1382</v>
      </c>
      <c r="I40" s="484" t="s">
        <v>1399</v>
      </c>
      <c r="J40" s="484" t="s">
        <v>1400</v>
      </c>
      <c r="K40" s="484" t="s">
        <v>1401</v>
      </c>
      <c r="L40" s="484" t="s">
        <v>1322</v>
      </c>
      <c r="M40" s="484" t="s">
        <v>1402</v>
      </c>
      <c r="N40" s="484" t="s">
        <v>1344</v>
      </c>
      <c r="O40" s="508" t="s">
        <v>1346</v>
      </c>
      <c r="P40" s="484" t="s">
        <v>1347</v>
      </c>
      <c r="Q40" s="484" t="s">
        <v>1403</v>
      </c>
      <c r="R40" s="495" t="s">
        <v>946</v>
      </c>
      <c r="S40" s="491" t="s">
        <v>1283</v>
      </c>
      <c r="T40" s="491" t="s">
        <v>1284</v>
      </c>
      <c r="U40" s="491" t="s">
        <v>1285</v>
      </c>
      <c r="V40" s="493" t="s">
        <v>1286</v>
      </c>
      <c r="W40" s="484">
        <v>12</v>
      </c>
      <c r="X40" s="484">
        <v>20</v>
      </c>
      <c r="Y40" s="251" t="s">
        <v>1287</v>
      </c>
      <c r="Z40" s="254">
        <v>44799</v>
      </c>
      <c r="AA40" s="251" t="s">
        <v>1287</v>
      </c>
      <c r="AB40" s="254">
        <v>44805</v>
      </c>
      <c r="AC40" s="251" t="s">
        <v>1287</v>
      </c>
      <c r="AD40" s="254">
        <v>44811</v>
      </c>
      <c r="AE40" s="484" t="s">
        <v>1402</v>
      </c>
      <c r="AF40" s="484" t="s">
        <v>1344</v>
      </c>
      <c r="AG40" s="508" t="s">
        <v>1346</v>
      </c>
      <c r="AH40" s="484" t="s">
        <v>1347</v>
      </c>
      <c r="AI40" s="511" t="s">
        <v>1404</v>
      </c>
    </row>
    <row r="41" spans="1:35" ht="255" x14ac:dyDescent="0.25">
      <c r="A41" s="485"/>
      <c r="B41" s="485"/>
      <c r="C41" s="485"/>
      <c r="D41" s="498"/>
      <c r="E41" s="485"/>
      <c r="F41" s="485"/>
      <c r="G41" s="485"/>
      <c r="H41" s="485"/>
      <c r="I41" s="485"/>
      <c r="J41" s="485"/>
      <c r="K41" s="485"/>
      <c r="L41" s="485"/>
      <c r="M41" s="485"/>
      <c r="N41" s="485"/>
      <c r="O41" s="509"/>
      <c r="P41" s="485"/>
      <c r="Q41" s="485"/>
      <c r="R41" s="496"/>
      <c r="S41" s="492"/>
      <c r="T41" s="492"/>
      <c r="U41" s="492"/>
      <c r="V41" s="494"/>
      <c r="W41" s="485"/>
      <c r="X41" s="485"/>
      <c r="Y41" s="251" t="s">
        <v>1290</v>
      </c>
      <c r="Z41" s="251" t="s">
        <v>1405</v>
      </c>
      <c r="AA41" s="251" t="s">
        <v>1290</v>
      </c>
      <c r="AB41" s="251" t="s">
        <v>1406</v>
      </c>
      <c r="AC41" s="251" t="s">
        <v>1290</v>
      </c>
      <c r="AD41" s="251" t="s">
        <v>1407</v>
      </c>
      <c r="AE41" s="485"/>
      <c r="AF41" s="485"/>
      <c r="AG41" s="509"/>
      <c r="AH41" s="485"/>
      <c r="AI41" s="512"/>
    </row>
    <row r="42" spans="1:35" ht="15.75" thickBot="1" x14ac:dyDescent="0.3">
      <c r="A42" s="486"/>
      <c r="B42" s="486"/>
      <c r="C42" s="486"/>
      <c r="D42" s="499"/>
      <c r="E42" s="486"/>
      <c r="F42" s="486"/>
      <c r="G42" s="486"/>
      <c r="H42" s="486"/>
      <c r="I42" s="486"/>
      <c r="J42" s="486"/>
      <c r="K42" s="486"/>
      <c r="L42" s="486"/>
      <c r="M42" s="486"/>
      <c r="N42" s="486"/>
      <c r="O42" s="510"/>
      <c r="P42" s="486"/>
      <c r="Q42" s="486"/>
      <c r="R42" s="496"/>
      <c r="S42" s="492"/>
      <c r="T42" s="492"/>
      <c r="U42" s="492"/>
      <c r="V42" s="494"/>
      <c r="W42" s="486"/>
      <c r="X42" s="486"/>
      <c r="Y42" s="251" t="s">
        <v>1294</v>
      </c>
      <c r="Z42" s="251" t="s">
        <v>1391</v>
      </c>
      <c r="AA42" s="251" t="s">
        <v>1294</v>
      </c>
      <c r="AB42" s="251" t="s">
        <v>1366</v>
      </c>
      <c r="AC42" s="251" t="s">
        <v>1294</v>
      </c>
      <c r="AD42" s="251" t="s">
        <v>1297</v>
      </c>
      <c r="AE42" s="486"/>
      <c r="AF42" s="486"/>
      <c r="AG42" s="510"/>
      <c r="AH42" s="486"/>
      <c r="AI42" s="513"/>
    </row>
    <row r="43" spans="1:35" x14ac:dyDescent="0.25">
      <c r="A43" s="484" t="s">
        <v>1336</v>
      </c>
      <c r="B43" s="484">
        <v>7</v>
      </c>
      <c r="C43" s="484">
        <v>1</v>
      </c>
      <c r="D43" s="497">
        <v>44561.208333333336</v>
      </c>
      <c r="E43" s="484" t="s">
        <v>1337</v>
      </c>
      <c r="F43" s="484" t="s">
        <v>1338</v>
      </c>
      <c r="G43" s="484" t="s">
        <v>1408</v>
      </c>
      <c r="H43" s="484" t="s">
        <v>1340</v>
      </c>
      <c r="I43" s="484" t="s">
        <v>1409</v>
      </c>
      <c r="J43" s="484" t="s">
        <v>1410</v>
      </c>
      <c r="K43" s="484" t="s">
        <v>1343</v>
      </c>
      <c r="L43" s="484" t="s">
        <v>1322</v>
      </c>
      <c r="M43" s="484" t="s">
        <v>1305</v>
      </c>
      <c r="N43" s="484" t="s">
        <v>1344</v>
      </c>
      <c r="O43" s="508" t="s">
        <v>1346</v>
      </c>
      <c r="P43" s="484" t="s">
        <v>1347</v>
      </c>
      <c r="Q43" s="484" t="s">
        <v>1345</v>
      </c>
      <c r="R43" s="496" t="s">
        <v>946</v>
      </c>
      <c r="S43" s="492" t="s">
        <v>1283</v>
      </c>
      <c r="T43" s="492" t="s">
        <v>1284</v>
      </c>
      <c r="U43" s="492" t="s">
        <v>1285</v>
      </c>
      <c r="V43" s="494" t="s">
        <v>1286</v>
      </c>
      <c r="W43" s="484">
        <v>24</v>
      </c>
      <c r="X43" s="484">
        <v>20</v>
      </c>
      <c r="Y43" s="251" t="s">
        <v>1287</v>
      </c>
      <c r="Z43" s="254">
        <v>44803</v>
      </c>
      <c r="AA43" s="251" t="s">
        <v>1287</v>
      </c>
      <c r="AB43" s="254">
        <v>44804</v>
      </c>
      <c r="AC43" s="251" t="s">
        <v>1287</v>
      </c>
      <c r="AD43" s="254">
        <v>44811</v>
      </c>
      <c r="AE43" s="484" t="s">
        <v>1305</v>
      </c>
      <c r="AF43" s="484" t="s">
        <v>1344</v>
      </c>
      <c r="AG43" s="508" t="s">
        <v>1346</v>
      </c>
      <c r="AH43" s="484" t="s">
        <v>1347</v>
      </c>
      <c r="AI43" s="511" t="s">
        <v>1411</v>
      </c>
    </row>
    <row r="44" spans="1:35" ht="267.75" x14ac:dyDescent="0.25">
      <c r="A44" s="485"/>
      <c r="B44" s="485"/>
      <c r="C44" s="485"/>
      <c r="D44" s="498"/>
      <c r="E44" s="485"/>
      <c r="F44" s="485"/>
      <c r="G44" s="485"/>
      <c r="H44" s="485"/>
      <c r="I44" s="485"/>
      <c r="J44" s="485"/>
      <c r="K44" s="485"/>
      <c r="L44" s="485"/>
      <c r="M44" s="485"/>
      <c r="N44" s="485"/>
      <c r="O44" s="509"/>
      <c r="P44" s="485"/>
      <c r="Q44" s="485"/>
      <c r="R44" s="496"/>
      <c r="S44" s="492"/>
      <c r="T44" s="492"/>
      <c r="U44" s="492"/>
      <c r="V44" s="494"/>
      <c r="W44" s="485"/>
      <c r="X44" s="485"/>
      <c r="Y44" s="251" t="s">
        <v>1290</v>
      </c>
      <c r="Z44" s="251" t="s">
        <v>1412</v>
      </c>
      <c r="AA44" s="251" t="s">
        <v>1290</v>
      </c>
      <c r="AB44" s="251" t="s">
        <v>1413</v>
      </c>
      <c r="AC44" s="251" t="s">
        <v>1290</v>
      </c>
      <c r="AD44" s="251" t="s">
        <v>1351</v>
      </c>
      <c r="AE44" s="485"/>
      <c r="AF44" s="485"/>
      <c r="AG44" s="509"/>
      <c r="AH44" s="485"/>
      <c r="AI44" s="512"/>
    </row>
    <row r="45" spans="1:35" ht="15.75" thickBot="1" x14ac:dyDescent="0.3">
      <c r="A45" s="486"/>
      <c r="B45" s="486"/>
      <c r="C45" s="486"/>
      <c r="D45" s="499"/>
      <c r="E45" s="486"/>
      <c r="F45" s="486"/>
      <c r="G45" s="486"/>
      <c r="H45" s="486"/>
      <c r="I45" s="486"/>
      <c r="J45" s="486"/>
      <c r="K45" s="486"/>
      <c r="L45" s="486"/>
      <c r="M45" s="486"/>
      <c r="N45" s="486"/>
      <c r="O45" s="510"/>
      <c r="P45" s="486"/>
      <c r="Q45" s="486"/>
      <c r="R45" s="496"/>
      <c r="S45" s="492"/>
      <c r="T45" s="492"/>
      <c r="U45" s="492"/>
      <c r="V45" s="494"/>
      <c r="W45" s="486"/>
      <c r="X45" s="486"/>
      <c r="Y45" s="251" t="s">
        <v>1294</v>
      </c>
      <c r="Z45" s="251" t="s">
        <v>1352</v>
      </c>
      <c r="AA45" s="251" t="s">
        <v>1294</v>
      </c>
      <c r="AB45" s="251" t="s">
        <v>1353</v>
      </c>
      <c r="AC45" s="251" t="s">
        <v>1294</v>
      </c>
      <c r="AD45" s="251" t="s">
        <v>1297</v>
      </c>
      <c r="AE45" s="486"/>
      <c r="AF45" s="486"/>
      <c r="AG45" s="510"/>
      <c r="AH45" s="486"/>
      <c r="AI45" s="513"/>
    </row>
    <row r="46" spans="1:35" x14ac:dyDescent="0.25">
      <c r="A46" s="484" t="s">
        <v>1336</v>
      </c>
      <c r="B46" s="484">
        <v>8</v>
      </c>
      <c r="C46" s="484">
        <v>1</v>
      </c>
      <c r="D46" s="497">
        <v>44561.208333333336</v>
      </c>
      <c r="E46" s="484" t="s">
        <v>1337</v>
      </c>
      <c r="F46" s="484" t="s">
        <v>1338</v>
      </c>
      <c r="G46" s="484" t="s">
        <v>1414</v>
      </c>
      <c r="H46" s="484" t="s">
        <v>1340</v>
      </c>
      <c r="I46" s="484" t="s">
        <v>1399</v>
      </c>
      <c r="J46" s="484" t="s">
        <v>1415</v>
      </c>
      <c r="K46" s="484" t="s">
        <v>1416</v>
      </c>
      <c r="L46" s="484" t="s">
        <v>1322</v>
      </c>
      <c r="M46" s="484" t="s">
        <v>1288</v>
      </c>
      <c r="N46" s="484" t="s">
        <v>1344</v>
      </c>
      <c r="O46" s="487" t="s">
        <v>996</v>
      </c>
      <c r="P46" s="484" t="s">
        <v>1281</v>
      </c>
      <c r="Q46" s="484" t="s">
        <v>1417</v>
      </c>
      <c r="R46" s="496" t="s">
        <v>946</v>
      </c>
      <c r="S46" s="492" t="s">
        <v>1283</v>
      </c>
      <c r="T46" s="492" t="s">
        <v>1284</v>
      </c>
      <c r="U46" s="492" t="s">
        <v>1285</v>
      </c>
      <c r="V46" s="494" t="s">
        <v>1286</v>
      </c>
      <c r="W46" s="484">
        <v>36</v>
      </c>
      <c r="X46" s="484">
        <v>20</v>
      </c>
      <c r="Y46" s="251" t="s">
        <v>1287</v>
      </c>
      <c r="Z46" s="254">
        <v>44799</v>
      </c>
      <c r="AA46" s="251" t="s">
        <v>1287</v>
      </c>
      <c r="AB46" s="254">
        <v>44804</v>
      </c>
      <c r="AC46" s="251" t="s">
        <v>1287</v>
      </c>
      <c r="AD46" s="254">
        <v>44811</v>
      </c>
      <c r="AE46" s="484" t="s">
        <v>1305</v>
      </c>
      <c r="AF46" s="484" t="s">
        <v>1344</v>
      </c>
      <c r="AG46" s="508" t="s">
        <v>1346</v>
      </c>
      <c r="AH46" s="484" t="s">
        <v>1347</v>
      </c>
      <c r="AI46" s="511" t="s">
        <v>1418</v>
      </c>
    </row>
    <row r="47" spans="1:35" ht="242.25" x14ac:dyDescent="0.25">
      <c r="A47" s="485"/>
      <c r="B47" s="485"/>
      <c r="C47" s="485"/>
      <c r="D47" s="498"/>
      <c r="E47" s="485"/>
      <c r="F47" s="485"/>
      <c r="G47" s="485"/>
      <c r="H47" s="485"/>
      <c r="I47" s="485"/>
      <c r="J47" s="485"/>
      <c r="K47" s="485"/>
      <c r="L47" s="485"/>
      <c r="M47" s="485"/>
      <c r="N47" s="485"/>
      <c r="O47" s="488"/>
      <c r="P47" s="485"/>
      <c r="Q47" s="485"/>
      <c r="R47" s="496"/>
      <c r="S47" s="492"/>
      <c r="T47" s="492"/>
      <c r="U47" s="492"/>
      <c r="V47" s="494"/>
      <c r="W47" s="485"/>
      <c r="X47" s="485"/>
      <c r="Y47" s="251" t="s">
        <v>1290</v>
      </c>
      <c r="Z47" s="251" t="s">
        <v>1419</v>
      </c>
      <c r="AA47" s="251" t="s">
        <v>1290</v>
      </c>
      <c r="AB47" s="251" t="s">
        <v>1420</v>
      </c>
      <c r="AC47" s="251" t="s">
        <v>1290</v>
      </c>
      <c r="AD47" s="251" t="s">
        <v>1421</v>
      </c>
      <c r="AE47" s="485"/>
      <c r="AF47" s="485"/>
      <c r="AG47" s="509"/>
      <c r="AH47" s="485"/>
      <c r="AI47" s="512"/>
    </row>
    <row r="48" spans="1:35" ht="15.75" thickBot="1" x14ac:dyDescent="0.3">
      <c r="A48" s="486"/>
      <c r="B48" s="486"/>
      <c r="C48" s="486"/>
      <c r="D48" s="499"/>
      <c r="E48" s="486"/>
      <c r="F48" s="486"/>
      <c r="G48" s="486"/>
      <c r="H48" s="486"/>
      <c r="I48" s="486"/>
      <c r="J48" s="486"/>
      <c r="K48" s="486"/>
      <c r="L48" s="486"/>
      <c r="M48" s="486"/>
      <c r="N48" s="486"/>
      <c r="O48" s="489"/>
      <c r="P48" s="486"/>
      <c r="Q48" s="486"/>
      <c r="R48" s="496"/>
      <c r="S48" s="492"/>
      <c r="T48" s="492"/>
      <c r="U48" s="492"/>
      <c r="V48" s="494"/>
      <c r="W48" s="486"/>
      <c r="X48" s="486"/>
      <c r="Y48" s="251" t="s">
        <v>1294</v>
      </c>
      <c r="Z48" s="251" t="s">
        <v>1352</v>
      </c>
      <c r="AA48" s="251" t="s">
        <v>1294</v>
      </c>
      <c r="AB48" s="251" t="s">
        <v>1353</v>
      </c>
      <c r="AC48" s="251" t="s">
        <v>1294</v>
      </c>
      <c r="AD48" s="251" t="s">
        <v>1297</v>
      </c>
      <c r="AE48" s="486"/>
      <c r="AF48" s="486"/>
      <c r="AG48" s="510"/>
      <c r="AH48" s="486"/>
      <c r="AI48" s="513"/>
    </row>
    <row r="49" spans="1:35" x14ac:dyDescent="0.25">
      <c r="A49" s="484" t="s">
        <v>1422</v>
      </c>
      <c r="B49" s="484">
        <v>5</v>
      </c>
      <c r="C49" s="484">
        <v>1</v>
      </c>
      <c r="D49" s="497">
        <v>44561.208333333336</v>
      </c>
      <c r="E49" s="484" t="s">
        <v>1423</v>
      </c>
      <c r="F49" s="484" t="s">
        <v>1424</v>
      </c>
      <c r="G49" s="484" t="s">
        <v>1425</v>
      </c>
      <c r="H49" s="484" t="s">
        <v>1426</v>
      </c>
      <c r="I49" s="484" t="s">
        <v>1276</v>
      </c>
      <c r="J49" s="484" t="s">
        <v>1427</v>
      </c>
      <c r="K49" s="484" t="s">
        <v>1428</v>
      </c>
      <c r="L49" s="484" t="s">
        <v>1322</v>
      </c>
      <c r="M49" s="484" t="s">
        <v>1288</v>
      </c>
      <c r="N49" s="484" t="s">
        <v>996</v>
      </c>
      <c r="O49" s="487" t="s">
        <v>996</v>
      </c>
      <c r="P49" s="484" t="s">
        <v>1281</v>
      </c>
      <c r="Q49" s="484" t="s">
        <v>1429</v>
      </c>
      <c r="R49" s="496" t="s">
        <v>946</v>
      </c>
      <c r="S49" s="492" t="s">
        <v>1283</v>
      </c>
      <c r="T49" s="492" t="s">
        <v>1284</v>
      </c>
      <c r="U49" s="492" t="s">
        <v>1285</v>
      </c>
      <c r="V49" s="494" t="s">
        <v>1286</v>
      </c>
      <c r="W49" s="484">
        <v>36</v>
      </c>
      <c r="X49" s="484">
        <v>60</v>
      </c>
      <c r="Y49" s="251" t="s">
        <v>1287</v>
      </c>
      <c r="Z49" s="254">
        <v>44802</v>
      </c>
      <c r="AA49" s="251" t="s">
        <v>1287</v>
      </c>
      <c r="AB49" s="254">
        <v>44803</v>
      </c>
      <c r="AC49" s="251" t="s">
        <v>1287</v>
      </c>
      <c r="AD49" s="254">
        <v>44811</v>
      </c>
      <c r="AE49" s="484" t="s">
        <v>1305</v>
      </c>
      <c r="AF49" s="484" t="s">
        <v>996</v>
      </c>
      <c r="AG49" s="487" t="s">
        <v>996</v>
      </c>
      <c r="AH49" s="484" t="s">
        <v>1281</v>
      </c>
      <c r="AI49" s="255" t="s">
        <v>1430</v>
      </c>
    </row>
    <row r="50" spans="1:35" ht="242.25" x14ac:dyDescent="0.25">
      <c r="A50" s="485"/>
      <c r="B50" s="485"/>
      <c r="C50" s="485"/>
      <c r="D50" s="498"/>
      <c r="E50" s="485"/>
      <c r="F50" s="485"/>
      <c r="G50" s="485"/>
      <c r="H50" s="485"/>
      <c r="I50" s="485"/>
      <c r="J50" s="485"/>
      <c r="K50" s="485"/>
      <c r="L50" s="485"/>
      <c r="M50" s="485"/>
      <c r="N50" s="485"/>
      <c r="O50" s="488"/>
      <c r="P50" s="485"/>
      <c r="Q50" s="485"/>
      <c r="R50" s="496"/>
      <c r="S50" s="492"/>
      <c r="T50" s="492"/>
      <c r="U50" s="492"/>
      <c r="V50" s="494"/>
      <c r="W50" s="485"/>
      <c r="X50" s="485"/>
      <c r="Y50" s="251" t="s">
        <v>1290</v>
      </c>
      <c r="Z50" s="251" t="s">
        <v>1431</v>
      </c>
      <c r="AA50" s="251" t="s">
        <v>1290</v>
      </c>
      <c r="AB50" s="251" t="s">
        <v>1432</v>
      </c>
      <c r="AC50" s="251" t="s">
        <v>1290</v>
      </c>
      <c r="AD50" s="251" t="s">
        <v>1433</v>
      </c>
      <c r="AE50" s="485"/>
      <c r="AF50" s="485"/>
      <c r="AG50" s="488"/>
      <c r="AH50" s="485"/>
      <c r="AI50" s="256"/>
    </row>
    <row r="51" spans="1:35" x14ac:dyDescent="0.25">
      <c r="A51" s="485"/>
      <c r="B51" s="485"/>
      <c r="C51" s="485"/>
      <c r="D51" s="498"/>
      <c r="E51" s="485"/>
      <c r="F51" s="485"/>
      <c r="G51" s="485"/>
      <c r="H51" s="485"/>
      <c r="I51" s="485"/>
      <c r="J51" s="485"/>
      <c r="K51" s="485"/>
      <c r="L51" s="485"/>
      <c r="M51" s="485"/>
      <c r="N51" s="485"/>
      <c r="O51" s="488"/>
      <c r="P51" s="485"/>
      <c r="Q51" s="485"/>
      <c r="R51" s="496"/>
      <c r="S51" s="492"/>
      <c r="T51" s="492"/>
      <c r="U51" s="492"/>
      <c r="V51" s="494"/>
      <c r="W51" s="485"/>
      <c r="X51" s="485"/>
      <c r="Y51" s="251" t="s">
        <v>1294</v>
      </c>
      <c r="Z51" s="251" t="s">
        <v>1434</v>
      </c>
      <c r="AA51" s="251" t="s">
        <v>1294</v>
      </c>
      <c r="AB51" s="251" t="s">
        <v>1353</v>
      </c>
      <c r="AC51" s="251" t="s">
        <v>1294</v>
      </c>
      <c r="AD51" s="251" t="s">
        <v>1367</v>
      </c>
      <c r="AE51" s="485"/>
      <c r="AF51" s="485"/>
      <c r="AG51" s="488"/>
      <c r="AH51" s="485"/>
      <c r="AI51" s="257"/>
    </row>
    <row r="52" spans="1:35" x14ac:dyDescent="0.25">
      <c r="A52" s="485"/>
      <c r="B52" s="485"/>
      <c r="C52" s="485"/>
      <c r="D52" s="498"/>
      <c r="E52" s="485"/>
      <c r="F52" s="485"/>
      <c r="G52" s="485"/>
      <c r="H52" s="485"/>
      <c r="I52" s="485"/>
      <c r="J52" s="485"/>
      <c r="K52" s="485"/>
      <c r="L52" s="485"/>
      <c r="M52" s="485"/>
      <c r="N52" s="485"/>
      <c r="O52" s="488"/>
      <c r="P52" s="485"/>
      <c r="Q52" s="485"/>
      <c r="R52" s="496"/>
      <c r="S52" s="492"/>
      <c r="T52" s="492"/>
      <c r="U52" s="492"/>
      <c r="V52" s="494"/>
      <c r="W52" s="485"/>
      <c r="X52" s="485"/>
      <c r="Y52" s="490"/>
      <c r="Z52" s="482"/>
      <c r="AA52" s="482"/>
      <c r="AB52" s="482"/>
      <c r="AC52" s="261"/>
      <c r="AD52" s="261"/>
      <c r="AE52" s="485"/>
      <c r="AF52" s="485"/>
      <c r="AG52" s="488"/>
      <c r="AH52" s="485"/>
      <c r="AI52" s="259" t="s">
        <v>1435</v>
      </c>
    </row>
    <row r="53" spans="1:35" x14ac:dyDescent="0.25">
      <c r="A53" s="485"/>
      <c r="B53" s="485"/>
      <c r="C53" s="485"/>
      <c r="D53" s="498"/>
      <c r="E53" s="485"/>
      <c r="F53" s="485"/>
      <c r="G53" s="485"/>
      <c r="H53" s="485"/>
      <c r="I53" s="485"/>
      <c r="J53" s="485"/>
      <c r="K53" s="485"/>
      <c r="L53" s="485"/>
      <c r="M53" s="485"/>
      <c r="N53" s="485"/>
      <c r="O53" s="488"/>
      <c r="P53" s="485"/>
      <c r="Q53" s="485"/>
      <c r="R53" s="496"/>
      <c r="S53" s="492"/>
      <c r="T53" s="492"/>
      <c r="U53" s="492"/>
      <c r="V53" s="494"/>
      <c r="W53" s="485"/>
      <c r="X53" s="485"/>
      <c r="Y53" s="490"/>
      <c r="Z53" s="482"/>
      <c r="AA53" s="482"/>
      <c r="AB53" s="482"/>
      <c r="AC53" s="507"/>
      <c r="AD53" s="514"/>
      <c r="AE53" s="485"/>
      <c r="AF53" s="485"/>
      <c r="AG53" s="488"/>
      <c r="AH53" s="485"/>
      <c r="AI53" s="257"/>
    </row>
    <row r="54" spans="1:35" x14ac:dyDescent="0.25">
      <c r="A54" s="485"/>
      <c r="B54" s="485"/>
      <c r="C54" s="485"/>
      <c r="D54" s="498"/>
      <c r="E54" s="485"/>
      <c r="F54" s="485"/>
      <c r="G54" s="485"/>
      <c r="H54" s="485"/>
      <c r="I54" s="485"/>
      <c r="J54" s="485"/>
      <c r="K54" s="485"/>
      <c r="L54" s="485"/>
      <c r="M54" s="485"/>
      <c r="N54" s="485"/>
      <c r="O54" s="488"/>
      <c r="P54" s="485"/>
      <c r="Q54" s="485"/>
      <c r="R54" s="496"/>
      <c r="S54" s="492"/>
      <c r="T54" s="492"/>
      <c r="U54" s="492"/>
      <c r="V54" s="494"/>
      <c r="W54" s="485"/>
      <c r="X54" s="485"/>
      <c r="Y54" s="490"/>
      <c r="Z54" s="482"/>
      <c r="AA54" s="482"/>
      <c r="AB54" s="482"/>
      <c r="AC54" s="251" t="s">
        <v>1287</v>
      </c>
      <c r="AD54" s="254">
        <v>44811</v>
      </c>
      <c r="AE54" s="485"/>
      <c r="AF54" s="485"/>
      <c r="AG54" s="488"/>
      <c r="AH54" s="485"/>
      <c r="AI54" s="257"/>
    </row>
    <row r="55" spans="1:35" ht="76.5" x14ac:dyDescent="0.25">
      <c r="A55" s="485"/>
      <c r="B55" s="485"/>
      <c r="C55" s="485"/>
      <c r="D55" s="498"/>
      <c r="E55" s="485"/>
      <c r="F55" s="485"/>
      <c r="G55" s="485"/>
      <c r="H55" s="485"/>
      <c r="I55" s="485"/>
      <c r="J55" s="485"/>
      <c r="K55" s="485"/>
      <c r="L55" s="485"/>
      <c r="M55" s="485"/>
      <c r="N55" s="485"/>
      <c r="O55" s="488"/>
      <c r="P55" s="485"/>
      <c r="Q55" s="485"/>
      <c r="R55" s="496"/>
      <c r="S55" s="492"/>
      <c r="T55" s="492"/>
      <c r="U55" s="492"/>
      <c r="V55" s="494"/>
      <c r="W55" s="485"/>
      <c r="X55" s="485"/>
      <c r="Y55" s="490"/>
      <c r="Z55" s="482"/>
      <c r="AA55" s="482"/>
      <c r="AB55" s="482"/>
      <c r="AC55" s="251" t="s">
        <v>1290</v>
      </c>
      <c r="AD55" s="251" t="s">
        <v>1436</v>
      </c>
      <c r="AE55" s="485"/>
      <c r="AF55" s="485"/>
      <c r="AG55" s="488"/>
      <c r="AH55" s="485"/>
      <c r="AI55" s="257"/>
    </row>
    <row r="56" spans="1:35" x14ac:dyDescent="0.25">
      <c r="A56" s="485"/>
      <c r="B56" s="485"/>
      <c r="C56" s="485"/>
      <c r="D56" s="498"/>
      <c r="E56" s="485"/>
      <c r="F56" s="485"/>
      <c r="G56" s="485"/>
      <c r="H56" s="485"/>
      <c r="I56" s="485"/>
      <c r="J56" s="485"/>
      <c r="K56" s="485"/>
      <c r="L56" s="485"/>
      <c r="M56" s="485"/>
      <c r="N56" s="485"/>
      <c r="O56" s="488"/>
      <c r="P56" s="485"/>
      <c r="Q56" s="485"/>
      <c r="R56" s="496"/>
      <c r="S56" s="492"/>
      <c r="T56" s="492"/>
      <c r="U56" s="492"/>
      <c r="V56" s="494"/>
      <c r="W56" s="485"/>
      <c r="X56" s="485"/>
      <c r="Y56" s="490"/>
      <c r="Z56" s="482"/>
      <c r="AA56" s="482"/>
      <c r="AB56" s="482"/>
      <c r="AC56" s="251" t="s">
        <v>1294</v>
      </c>
      <c r="AD56" s="251" t="s">
        <v>1367</v>
      </c>
      <c r="AE56" s="485"/>
      <c r="AF56" s="485"/>
      <c r="AG56" s="488"/>
      <c r="AH56" s="485"/>
      <c r="AI56" s="257"/>
    </row>
    <row r="57" spans="1:35" x14ac:dyDescent="0.25">
      <c r="A57" s="485"/>
      <c r="B57" s="485"/>
      <c r="C57" s="485"/>
      <c r="D57" s="498"/>
      <c r="E57" s="485"/>
      <c r="F57" s="485"/>
      <c r="G57" s="485"/>
      <c r="H57" s="485"/>
      <c r="I57" s="485"/>
      <c r="J57" s="485"/>
      <c r="K57" s="485"/>
      <c r="L57" s="485"/>
      <c r="M57" s="485"/>
      <c r="N57" s="485"/>
      <c r="O57" s="488"/>
      <c r="P57" s="485"/>
      <c r="Q57" s="485"/>
      <c r="R57" s="496"/>
      <c r="S57" s="492"/>
      <c r="T57" s="492"/>
      <c r="U57" s="492"/>
      <c r="V57" s="494"/>
      <c r="W57" s="485"/>
      <c r="X57" s="485"/>
      <c r="Y57" s="490"/>
      <c r="Z57" s="482"/>
      <c r="AA57" s="482"/>
      <c r="AB57" s="482"/>
      <c r="AC57" s="261"/>
      <c r="AD57" s="261"/>
      <c r="AE57" s="485"/>
      <c r="AF57" s="485"/>
      <c r="AG57" s="488"/>
      <c r="AH57" s="485"/>
      <c r="AI57" s="257"/>
    </row>
    <row r="58" spans="1:35" x14ac:dyDescent="0.25">
      <c r="A58" s="485"/>
      <c r="B58" s="485"/>
      <c r="C58" s="485"/>
      <c r="D58" s="498"/>
      <c r="E58" s="485"/>
      <c r="F58" s="485"/>
      <c r="G58" s="485"/>
      <c r="H58" s="485"/>
      <c r="I58" s="485"/>
      <c r="J58" s="485"/>
      <c r="K58" s="485"/>
      <c r="L58" s="485"/>
      <c r="M58" s="485"/>
      <c r="N58" s="485"/>
      <c r="O58" s="488"/>
      <c r="P58" s="485"/>
      <c r="Q58" s="485"/>
      <c r="R58" s="496"/>
      <c r="S58" s="492"/>
      <c r="T58" s="492"/>
      <c r="U58" s="492"/>
      <c r="V58" s="494"/>
      <c r="W58" s="485"/>
      <c r="X58" s="485"/>
      <c r="Y58" s="490"/>
      <c r="Z58" s="482"/>
      <c r="AA58" s="482"/>
      <c r="AB58" s="482"/>
      <c r="AC58" s="507"/>
      <c r="AD58" s="514"/>
      <c r="AE58" s="485"/>
      <c r="AF58" s="485"/>
      <c r="AG58" s="488"/>
      <c r="AH58" s="485"/>
      <c r="AI58" s="257"/>
    </row>
    <row r="59" spans="1:35" x14ac:dyDescent="0.25">
      <c r="A59" s="485"/>
      <c r="B59" s="485"/>
      <c r="C59" s="485"/>
      <c r="D59" s="498"/>
      <c r="E59" s="485"/>
      <c r="F59" s="485"/>
      <c r="G59" s="485"/>
      <c r="H59" s="485"/>
      <c r="I59" s="485"/>
      <c r="J59" s="485"/>
      <c r="K59" s="485"/>
      <c r="L59" s="485"/>
      <c r="M59" s="485"/>
      <c r="N59" s="485"/>
      <c r="O59" s="488"/>
      <c r="P59" s="485"/>
      <c r="Q59" s="485"/>
      <c r="R59" s="496"/>
      <c r="S59" s="492"/>
      <c r="T59" s="492"/>
      <c r="U59" s="492"/>
      <c r="V59" s="494"/>
      <c r="W59" s="485"/>
      <c r="X59" s="485"/>
      <c r="Y59" s="490"/>
      <c r="Z59" s="482"/>
      <c r="AA59" s="482"/>
      <c r="AB59" s="482"/>
      <c r="AC59" s="251" t="s">
        <v>1287</v>
      </c>
      <c r="AD59" s="254">
        <v>44811</v>
      </c>
      <c r="AE59" s="485"/>
      <c r="AF59" s="485"/>
      <c r="AG59" s="488"/>
      <c r="AH59" s="485"/>
      <c r="AI59" s="257"/>
    </row>
    <row r="60" spans="1:35" ht="89.25" x14ac:dyDescent="0.25">
      <c r="A60" s="485"/>
      <c r="B60" s="485"/>
      <c r="C60" s="485"/>
      <c r="D60" s="498"/>
      <c r="E60" s="485"/>
      <c r="F60" s="485"/>
      <c r="G60" s="485"/>
      <c r="H60" s="485"/>
      <c r="I60" s="485"/>
      <c r="J60" s="485"/>
      <c r="K60" s="485"/>
      <c r="L60" s="485"/>
      <c r="M60" s="485"/>
      <c r="N60" s="485"/>
      <c r="O60" s="488"/>
      <c r="P60" s="485"/>
      <c r="Q60" s="485"/>
      <c r="R60" s="496"/>
      <c r="S60" s="492"/>
      <c r="T60" s="492"/>
      <c r="U60" s="492"/>
      <c r="V60" s="494"/>
      <c r="W60" s="485"/>
      <c r="X60" s="485"/>
      <c r="Y60" s="490"/>
      <c r="Z60" s="482"/>
      <c r="AA60" s="482"/>
      <c r="AB60" s="482"/>
      <c r="AC60" s="251" t="s">
        <v>1290</v>
      </c>
      <c r="AD60" s="251" t="s">
        <v>1437</v>
      </c>
      <c r="AE60" s="485"/>
      <c r="AF60" s="485"/>
      <c r="AG60" s="488"/>
      <c r="AH60" s="485"/>
      <c r="AI60" s="257"/>
    </row>
    <row r="61" spans="1:35" x14ac:dyDescent="0.25">
      <c r="A61" s="485"/>
      <c r="B61" s="485"/>
      <c r="C61" s="485"/>
      <c r="D61" s="498"/>
      <c r="E61" s="485"/>
      <c r="F61" s="485"/>
      <c r="G61" s="485"/>
      <c r="H61" s="485"/>
      <c r="I61" s="485"/>
      <c r="J61" s="485"/>
      <c r="K61" s="485"/>
      <c r="L61" s="485"/>
      <c r="M61" s="485"/>
      <c r="N61" s="485"/>
      <c r="O61" s="488"/>
      <c r="P61" s="485"/>
      <c r="Q61" s="485"/>
      <c r="R61" s="496"/>
      <c r="S61" s="492"/>
      <c r="T61" s="492"/>
      <c r="U61" s="492"/>
      <c r="V61" s="494"/>
      <c r="W61" s="485"/>
      <c r="X61" s="485"/>
      <c r="Y61" s="490"/>
      <c r="Z61" s="482"/>
      <c r="AA61" s="482"/>
      <c r="AB61" s="482"/>
      <c r="AC61" s="251" t="s">
        <v>1294</v>
      </c>
      <c r="AD61" s="251" t="s">
        <v>1367</v>
      </c>
      <c r="AE61" s="485"/>
      <c r="AF61" s="485"/>
      <c r="AG61" s="488"/>
      <c r="AH61" s="485"/>
      <c r="AI61" s="257"/>
    </row>
    <row r="62" spans="1:35" x14ac:dyDescent="0.25">
      <c r="A62" s="485"/>
      <c r="B62" s="485"/>
      <c r="C62" s="485"/>
      <c r="D62" s="498"/>
      <c r="E62" s="485"/>
      <c r="F62" s="485"/>
      <c r="G62" s="485"/>
      <c r="H62" s="485"/>
      <c r="I62" s="485"/>
      <c r="J62" s="485"/>
      <c r="K62" s="485"/>
      <c r="L62" s="485"/>
      <c r="M62" s="485"/>
      <c r="N62" s="485"/>
      <c r="O62" s="488"/>
      <c r="P62" s="485"/>
      <c r="Q62" s="485"/>
      <c r="R62" s="496"/>
      <c r="S62" s="492"/>
      <c r="T62" s="492"/>
      <c r="U62" s="492"/>
      <c r="V62" s="494"/>
      <c r="W62" s="485"/>
      <c r="X62" s="485"/>
      <c r="Y62" s="490"/>
      <c r="Z62" s="482"/>
      <c r="AA62" s="482"/>
      <c r="AB62" s="482"/>
      <c r="AC62" s="261"/>
      <c r="AD62" s="261"/>
      <c r="AE62" s="485"/>
      <c r="AF62" s="485"/>
      <c r="AG62" s="488"/>
      <c r="AH62" s="485"/>
      <c r="AI62" s="257"/>
    </row>
    <row r="63" spans="1:35" x14ac:dyDescent="0.25">
      <c r="A63" s="485"/>
      <c r="B63" s="485"/>
      <c r="C63" s="485"/>
      <c r="D63" s="498"/>
      <c r="E63" s="485"/>
      <c r="F63" s="485"/>
      <c r="G63" s="485"/>
      <c r="H63" s="485"/>
      <c r="I63" s="485"/>
      <c r="J63" s="485"/>
      <c r="K63" s="485"/>
      <c r="L63" s="485"/>
      <c r="M63" s="485"/>
      <c r="N63" s="485"/>
      <c r="O63" s="488"/>
      <c r="P63" s="485"/>
      <c r="Q63" s="485"/>
      <c r="R63" s="496"/>
      <c r="S63" s="492"/>
      <c r="T63" s="492"/>
      <c r="U63" s="492"/>
      <c r="V63" s="494"/>
      <c r="W63" s="485"/>
      <c r="X63" s="485"/>
      <c r="Y63" s="490"/>
      <c r="Z63" s="482"/>
      <c r="AA63" s="482"/>
      <c r="AB63" s="482"/>
      <c r="AC63" s="507"/>
      <c r="AD63" s="514"/>
      <c r="AE63" s="485"/>
      <c r="AF63" s="485"/>
      <c r="AG63" s="488"/>
      <c r="AH63" s="485"/>
      <c r="AI63" s="257"/>
    </row>
    <row r="64" spans="1:35" x14ac:dyDescent="0.25">
      <c r="A64" s="485"/>
      <c r="B64" s="485"/>
      <c r="C64" s="485"/>
      <c r="D64" s="498"/>
      <c r="E64" s="485"/>
      <c r="F64" s="485"/>
      <c r="G64" s="485"/>
      <c r="H64" s="485"/>
      <c r="I64" s="485"/>
      <c r="J64" s="485"/>
      <c r="K64" s="485"/>
      <c r="L64" s="485"/>
      <c r="M64" s="485"/>
      <c r="N64" s="485"/>
      <c r="O64" s="488"/>
      <c r="P64" s="485"/>
      <c r="Q64" s="485"/>
      <c r="R64" s="496"/>
      <c r="S64" s="492"/>
      <c r="T64" s="492"/>
      <c r="U64" s="492"/>
      <c r="V64" s="494"/>
      <c r="W64" s="485"/>
      <c r="X64" s="485"/>
      <c r="Y64" s="490"/>
      <c r="Z64" s="482"/>
      <c r="AA64" s="482"/>
      <c r="AB64" s="482"/>
      <c r="AC64" s="251" t="s">
        <v>1287</v>
      </c>
      <c r="AD64" s="254">
        <v>44811</v>
      </c>
      <c r="AE64" s="485"/>
      <c r="AF64" s="485"/>
      <c r="AG64" s="488"/>
      <c r="AH64" s="485"/>
      <c r="AI64" s="257"/>
    </row>
    <row r="65" spans="1:35" ht="153" x14ac:dyDescent="0.25">
      <c r="A65" s="485"/>
      <c r="B65" s="485"/>
      <c r="C65" s="485"/>
      <c r="D65" s="498"/>
      <c r="E65" s="485"/>
      <c r="F65" s="485"/>
      <c r="G65" s="485"/>
      <c r="H65" s="485"/>
      <c r="I65" s="485"/>
      <c r="J65" s="485"/>
      <c r="K65" s="485"/>
      <c r="L65" s="485"/>
      <c r="M65" s="485"/>
      <c r="N65" s="485"/>
      <c r="O65" s="488"/>
      <c r="P65" s="485"/>
      <c r="Q65" s="485"/>
      <c r="R65" s="496"/>
      <c r="S65" s="492"/>
      <c r="T65" s="492"/>
      <c r="U65" s="492"/>
      <c r="V65" s="494"/>
      <c r="W65" s="485"/>
      <c r="X65" s="485"/>
      <c r="Y65" s="490"/>
      <c r="Z65" s="482"/>
      <c r="AA65" s="482"/>
      <c r="AB65" s="482"/>
      <c r="AC65" s="251" t="s">
        <v>1290</v>
      </c>
      <c r="AD65" s="251" t="s">
        <v>1438</v>
      </c>
      <c r="AE65" s="485"/>
      <c r="AF65" s="485"/>
      <c r="AG65" s="488"/>
      <c r="AH65" s="485"/>
      <c r="AI65" s="257"/>
    </row>
    <row r="66" spans="1:35" ht="15.75" thickBot="1" x14ac:dyDescent="0.3">
      <c r="A66" s="486"/>
      <c r="B66" s="486"/>
      <c r="C66" s="486"/>
      <c r="D66" s="499"/>
      <c r="E66" s="486"/>
      <c r="F66" s="486"/>
      <c r="G66" s="486"/>
      <c r="H66" s="486"/>
      <c r="I66" s="486"/>
      <c r="J66" s="486"/>
      <c r="K66" s="486"/>
      <c r="L66" s="486"/>
      <c r="M66" s="486"/>
      <c r="N66" s="486"/>
      <c r="O66" s="489"/>
      <c r="P66" s="486"/>
      <c r="Q66" s="486"/>
      <c r="R66" s="496"/>
      <c r="S66" s="492"/>
      <c r="T66" s="492"/>
      <c r="U66" s="492"/>
      <c r="V66" s="494"/>
      <c r="W66" s="486"/>
      <c r="X66" s="486"/>
      <c r="Y66" s="490"/>
      <c r="Z66" s="482"/>
      <c r="AA66" s="482"/>
      <c r="AB66" s="482"/>
      <c r="AC66" s="251" t="s">
        <v>1294</v>
      </c>
      <c r="AD66" s="251" t="s">
        <v>1367</v>
      </c>
      <c r="AE66" s="486"/>
      <c r="AF66" s="486"/>
      <c r="AG66" s="489"/>
      <c r="AH66" s="486"/>
      <c r="AI66" s="260"/>
    </row>
    <row r="67" spans="1:35" x14ac:dyDescent="0.25">
      <c r="A67" s="484" t="s">
        <v>1422</v>
      </c>
      <c r="B67" s="484">
        <v>6</v>
      </c>
      <c r="C67" s="484">
        <v>1</v>
      </c>
      <c r="D67" s="497">
        <v>44561.208333333336</v>
      </c>
      <c r="E67" s="484" t="s">
        <v>1423</v>
      </c>
      <c r="F67" s="484" t="s">
        <v>1424</v>
      </c>
      <c r="G67" s="484" t="s">
        <v>1439</v>
      </c>
      <c r="H67" s="484" t="s">
        <v>1440</v>
      </c>
      <c r="I67" s="484" t="s">
        <v>1276</v>
      </c>
      <c r="J67" s="484" t="s">
        <v>1441</v>
      </c>
      <c r="K67" s="484" t="s">
        <v>1442</v>
      </c>
      <c r="L67" s="484" t="s">
        <v>1322</v>
      </c>
      <c r="M67" s="484" t="s">
        <v>1305</v>
      </c>
      <c r="N67" s="484" t="s">
        <v>996</v>
      </c>
      <c r="O67" s="487" t="s">
        <v>996</v>
      </c>
      <c r="P67" s="484" t="s">
        <v>1281</v>
      </c>
      <c r="Q67" s="484" t="s">
        <v>1443</v>
      </c>
      <c r="R67" s="496" t="s">
        <v>946</v>
      </c>
      <c r="S67" s="492" t="s">
        <v>1283</v>
      </c>
      <c r="T67" s="492" t="s">
        <v>1284</v>
      </c>
      <c r="U67" s="492" t="s">
        <v>1285</v>
      </c>
      <c r="V67" s="494" t="s">
        <v>1286</v>
      </c>
      <c r="W67" s="484">
        <v>24</v>
      </c>
      <c r="X67" s="484">
        <v>60</v>
      </c>
      <c r="Y67" s="251" t="s">
        <v>1287</v>
      </c>
      <c r="Z67" s="254">
        <v>44802</v>
      </c>
      <c r="AA67" s="251" t="s">
        <v>1287</v>
      </c>
      <c r="AB67" s="254">
        <v>44803</v>
      </c>
      <c r="AC67" s="251" t="s">
        <v>1287</v>
      </c>
      <c r="AD67" s="254">
        <v>44811</v>
      </c>
      <c r="AE67" s="484" t="s">
        <v>1305</v>
      </c>
      <c r="AF67" s="484" t="s">
        <v>996</v>
      </c>
      <c r="AG67" s="487" t="s">
        <v>996</v>
      </c>
      <c r="AH67" s="484" t="s">
        <v>1281</v>
      </c>
      <c r="AI67" s="255" t="s">
        <v>1444</v>
      </c>
    </row>
    <row r="68" spans="1:35" ht="382.5" x14ac:dyDescent="0.25">
      <c r="A68" s="485"/>
      <c r="B68" s="485"/>
      <c r="C68" s="485"/>
      <c r="D68" s="498"/>
      <c r="E68" s="485"/>
      <c r="F68" s="485"/>
      <c r="G68" s="485"/>
      <c r="H68" s="485"/>
      <c r="I68" s="485"/>
      <c r="J68" s="485"/>
      <c r="K68" s="485"/>
      <c r="L68" s="485"/>
      <c r="M68" s="485"/>
      <c r="N68" s="485"/>
      <c r="O68" s="488"/>
      <c r="P68" s="485"/>
      <c r="Q68" s="485"/>
      <c r="R68" s="496"/>
      <c r="S68" s="492"/>
      <c r="T68" s="492"/>
      <c r="U68" s="492"/>
      <c r="V68" s="494"/>
      <c r="W68" s="485"/>
      <c r="X68" s="485"/>
      <c r="Y68" s="251" t="s">
        <v>1290</v>
      </c>
      <c r="Z68" s="251" t="s">
        <v>1445</v>
      </c>
      <c r="AA68" s="251" t="s">
        <v>1290</v>
      </c>
      <c r="AB68" s="251" t="s">
        <v>1446</v>
      </c>
      <c r="AC68" s="251" t="s">
        <v>1290</v>
      </c>
      <c r="AD68" s="251" t="s">
        <v>1447</v>
      </c>
      <c r="AE68" s="485"/>
      <c r="AF68" s="485"/>
      <c r="AG68" s="488"/>
      <c r="AH68" s="485"/>
      <c r="AI68" s="256"/>
    </row>
    <row r="69" spans="1:35" x14ac:dyDescent="0.25">
      <c r="A69" s="485"/>
      <c r="B69" s="485"/>
      <c r="C69" s="485"/>
      <c r="D69" s="498"/>
      <c r="E69" s="485"/>
      <c r="F69" s="485"/>
      <c r="G69" s="485"/>
      <c r="H69" s="485"/>
      <c r="I69" s="485"/>
      <c r="J69" s="485"/>
      <c r="K69" s="485"/>
      <c r="L69" s="485"/>
      <c r="M69" s="485"/>
      <c r="N69" s="485"/>
      <c r="O69" s="488"/>
      <c r="P69" s="485"/>
      <c r="Q69" s="485"/>
      <c r="R69" s="496"/>
      <c r="S69" s="492"/>
      <c r="T69" s="492"/>
      <c r="U69" s="492"/>
      <c r="V69" s="494"/>
      <c r="W69" s="485"/>
      <c r="X69" s="485"/>
      <c r="Y69" s="251" t="s">
        <v>1294</v>
      </c>
      <c r="Z69" s="251" t="s">
        <v>1434</v>
      </c>
      <c r="AA69" s="251" t="s">
        <v>1294</v>
      </c>
      <c r="AB69" s="251" t="s">
        <v>1353</v>
      </c>
      <c r="AC69" s="251" t="s">
        <v>1294</v>
      </c>
      <c r="AD69" s="251" t="s">
        <v>1367</v>
      </c>
      <c r="AE69" s="485"/>
      <c r="AF69" s="485"/>
      <c r="AG69" s="488"/>
      <c r="AH69" s="485"/>
      <c r="AI69" s="257"/>
    </row>
    <row r="70" spans="1:35" ht="15.75" thickBot="1" x14ac:dyDescent="0.3">
      <c r="A70" s="486"/>
      <c r="B70" s="486"/>
      <c r="C70" s="486"/>
      <c r="D70" s="499"/>
      <c r="E70" s="486"/>
      <c r="F70" s="486"/>
      <c r="G70" s="486"/>
      <c r="H70" s="486"/>
      <c r="I70" s="486"/>
      <c r="J70" s="486"/>
      <c r="K70" s="486"/>
      <c r="L70" s="486"/>
      <c r="M70" s="486"/>
      <c r="N70" s="486"/>
      <c r="O70" s="489"/>
      <c r="P70" s="486"/>
      <c r="Q70" s="486"/>
      <c r="R70" s="496"/>
      <c r="S70" s="492"/>
      <c r="T70" s="492"/>
      <c r="U70" s="492"/>
      <c r="V70" s="494"/>
      <c r="W70" s="486"/>
      <c r="X70" s="486"/>
      <c r="Y70" s="490"/>
      <c r="Z70" s="482"/>
      <c r="AA70" s="482"/>
      <c r="AB70" s="482"/>
      <c r="AC70" s="482"/>
      <c r="AD70" s="483"/>
      <c r="AE70" s="486"/>
      <c r="AF70" s="486"/>
      <c r="AG70" s="489"/>
      <c r="AH70" s="486"/>
      <c r="AI70" s="258" t="s">
        <v>1448</v>
      </c>
    </row>
    <row r="71" spans="1:35" x14ac:dyDescent="0.25">
      <c r="A71" s="484" t="s">
        <v>1449</v>
      </c>
      <c r="B71" s="484">
        <v>9</v>
      </c>
      <c r="C71" s="484">
        <v>1</v>
      </c>
      <c r="D71" s="497">
        <v>44561.208333333336</v>
      </c>
      <c r="E71" s="484" t="s">
        <v>1450</v>
      </c>
      <c r="F71" s="484" t="s">
        <v>1451</v>
      </c>
      <c r="G71" s="484" t="s">
        <v>1452</v>
      </c>
      <c r="H71" s="484" t="s">
        <v>1453</v>
      </c>
      <c r="I71" s="484" t="s">
        <v>1399</v>
      </c>
      <c r="J71" s="484" t="s">
        <v>1454</v>
      </c>
      <c r="K71" s="484" t="s">
        <v>1455</v>
      </c>
      <c r="L71" s="484" t="s">
        <v>1456</v>
      </c>
      <c r="M71" s="484" t="s">
        <v>1305</v>
      </c>
      <c r="N71" s="484" t="s">
        <v>1303</v>
      </c>
      <c r="O71" s="503" t="s">
        <v>1280</v>
      </c>
      <c r="P71" s="484" t="s">
        <v>1281</v>
      </c>
      <c r="Q71" s="484" t="s">
        <v>1457</v>
      </c>
      <c r="R71" s="496" t="s">
        <v>946</v>
      </c>
      <c r="S71" s="492" t="s">
        <v>1283</v>
      </c>
      <c r="T71" s="492" t="s">
        <v>1284</v>
      </c>
      <c r="U71" s="492" t="s">
        <v>1285</v>
      </c>
      <c r="V71" s="494" t="s">
        <v>1286</v>
      </c>
      <c r="W71" s="484">
        <v>24</v>
      </c>
      <c r="X71" s="484">
        <v>80</v>
      </c>
      <c r="Y71" s="251" t="s">
        <v>1287</v>
      </c>
      <c r="Z71" s="254">
        <v>44802</v>
      </c>
      <c r="AA71" s="251" t="s">
        <v>1287</v>
      </c>
      <c r="AB71" s="254">
        <v>44805</v>
      </c>
      <c r="AC71" s="251" t="s">
        <v>1287</v>
      </c>
      <c r="AD71" s="254">
        <v>44812</v>
      </c>
      <c r="AE71" s="484" t="s">
        <v>1305</v>
      </c>
      <c r="AF71" s="484" t="s">
        <v>1303</v>
      </c>
      <c r="AG71" s="503" t="s">
        <v>1280</v>
      </c>
      <c r="AH71" s="484" t="s">
        <v>1281</v>
      </c>
      <c r="AI71" s="255" t="s">
        <v>1458</v>
      </c>
    </row>
    <row r="72" spans="1:35" ht="344.25" x14ac:dyDescent="0.25">
      <c r="A72" s="485"/>
      <c r="B72" s="485"/>
      <c r="C72" s="485"/>
      <c r="D72" s="498"/>
      <c r="E72" s="485"/>
      <c r="F72" s="485"/>
      <c r="G72" s="485"/>
      <c r="H72" s="485"/>
      <c r="I72" s="485"/>
      <c r="J72" s="485"/>
      <c r="K72" s="485"/>
      <c r="L72" s="485"/>
      <c r="M72" s="485"/>
      <c r="N72" s="485"/>
      <c r="O72" s="504"/>
      <c r="P72" s="485"/>
      <c r="Q72" s="485"/>
      <c r="R72" s="496"/>
      <c r="S72" s="492"/>
      <c r="T72" s="492"/>
      <c r="U72" s="492"/>
      <c r="V72" s="494"/>
      <c r="W72" s="485"/>
      <c r="X72" s="485"/>
      <c r="Y72" s="251" t="s">
        <v>1290</v>
      </c>
      <c r="Z72" s="251" t="s">
        <v>1459</v>
      </c>
      <c r="AA72" s="251" t="s">
        <v>1290</v>
      </c>
      <c r="AB72" s="251" t="s">
        <v>1460</v>
      </c>
      <c r="AC72" s="251" t="s">
        <v>1290</v>
      </c>
      <c r="AD72" s="251" t="s">
        <v>1461</v>
      </c>
      <c r="AE72" s="485"/>
      <c r="AF72" s="485"/>
      <c r="AG72" s="504"/>
      <c r="AH72" s="485"/>
      <c r="AI72" s="256"/>
    </row>
    <row r="73" spans="1:35" x14ac:dyDescent="0.25">
      <c r="A73" s="485"/>
      <c r="B73" s="485"/>
      <c r="C73" s="485"/>
      <c r="D73" s="498"/>
      <c r="E73" s="485"/>
      <c r="F73" s="485"/>
      <c r="G73" s="485"/>
      <c r="H73" s="485"/>
      <c r="I73" s="485"/>
      <c r="J73" s="485"/>
      <c r="K73" s="485"/>
      <c r="L73" s="485"/>
      <c r="M73" s="485"/>
      <c r="N73" s="485"/>
      <c r="O73" s="504"/>
      <c r="P73" s="485"/>
      <c r="Q73" s="485"/>
      <c r="R73" s="496"/>
      <c r="S73" s="492"/>
      <c r="T73" s="492"/>
      <c r="U73" s="492"/>
      <c r="V73" s="494"/>
      <c r="W73" s="485"/>
      <c r="X73" s="485"/>
      <c r="Y73" s="251" t="s">
        <v>1294</v>
      </c>
      <c r="Z73" s="251" t="s">
        <v>1352</v>
      </c>
      <c r="AA73" s="251" t="s">
        <v>1294</v>
      </c>
      <c r="AB73" s="251" t="s">
        <v>1353</v>
      </c>
      <c r="AC73" s="251" t="s">
        <v>1294</v>
      </c>
      <c r="AD73" s="251" t="s">
        <v>1462</v>
      </c>
      <c r="AE73" s="485"/>
      <c r="AF73" s="485"/>
      <c r="AG73" s="504"/>
      <c r="AH73" s="485"/>
      <c r="AI73" s="257"/>
    </row>
    <row r="74" spans="1:35" x14ac:dyDescent="0.25">
      <c r="A74" s="485"/>
      <c r="B74" s="485"/>
      <c r="C74" s="485"/>
      <c r="D74" s="498"/>
      <c r="E74" s="485"/>
      <c r="F74" s="485"/>
      <c r="G74" s="485"/>
      <c r="H74" s="485"/>
      <c r="I74" s="485"/>
      <c r="J74" s="485"/>
      <c r="K74" s="485"/>
      <c r="L74" s="485"/>
      <c r="M74" s="485"/>
      <c r="N74" s="485"/>
      <c r="O74" s="504"/>
      <c r="P74" s="485"/>
      <c r="Q74" s="485"/>
      <c r="R74" s="496"/>
      <c r="S74" s="492"/>
      <c r="T74" s="492"/>
      <c r="U74" s="492"/>
      <c r="V74" s="494"/>
      <c r="W74" s="485"/>
      <c r="X74" s="485"/>
      <c r="Y74" s="490"/>
      <c r="Z74" s="482"/>
      <c r="AA74" s="482"/>
      <c r="AB74" s="482"/>
      <c r="AC74" s="261"/>
      <c r="AD74" s="261"/>
      <c r="AE74" s="485"/>
      <c r="AF74" s="485"/>
      <c r="AG74" s="504"/>
      <c r="AH74" s="485"/>
      <c r="AI74" s="259" t="s">
        <v>1463</v>
      </c>
    </row>
    <row r="75" spans="1:35" x14ac:dyDescent="0.25">
      <c r="A75" s="485"/>
      <c r="B75" s="485"/>
      <c r="C75" s="485"/>
      <c r="D75" s="498"/>
      <c r="E75" s="485"/>
      <c r="F75" s="485"/>
      <c r="G75" s="485"/>
      <c r="H75" s="485"/>
      <c r="I75" s="485"/>
      <c r="J75" s="485"/>
      <c r="K75" s="485"/>
      <c r="L75" s="485"/>
      <c r="M75" s="485"/>
      <c r="N75" s="485"/>
      <c r="O75" s="504"/>
      <c r="P75" s="485"/>
      <c r="Q75" s="485"/>
      <c r="R75" s="496"/>
      <c r="S75" s="492"/>
      <c r="T75" s="492"/>
      <c r="U75" s="492"/>
      <c r="V75" s="494"/>
      <c r="W75" s="485"/>
      <c r="X75" s="485"/>
      <c r="Y75" s="490"/>
      <c r="Z75" s="482"/>
      <c r="AA75" s="482"/>
      <c r="AB75" s="482"/>
      <c r="AC75" s="507"/>
      <c r="AD75" s="514"/>
      <c r="AE75" s="485"/>
      <c r="AF75" s="485"/>
      <c r="AG75" s="504"/>
      <c r="AH75" s="485"/>
      <c r="AI75" s="257"/>
    </row>
    <row r="76" spans="1:35" x14ac:dyDescent="0.25">
      <c r="A76" s="485"/>
      <c r="B76" s="485"/>
      <c r="C76" s="485"/>
      <c r="D76" s="498"/>
      <c r="E76" s="485"/>
      <c r="F76" s="485"/>
      <c r="G76" s="485"/>
      <c r="H76" s="485"/>
      <c r="I76" s="485"/>
      <c r="J76" s="485"/>
      <c r="K76" s="485"/>
      <c r="L76" s="485"/>
      <c r="M76" s="485"/>
      <c r="N76" s="485"/>
      <c r="O76" s="504"/>
      <c r="P76" s="485"/>
      <c r="Q76" s="485"/>
      <c r="R76" s="496"/>
      <c r="S76" s="492"/>
      <c r="T76" s="492"/>
      <c r="U76" s="492"/>
      <c r="V76" s="494"/>
      <c r="W76" s="485"/>
      <c r="X76" s="485"/>
      <c r="Y76" s="490"/>
      <c r="Z76" s="482"/>
      <c r="AA76" s="482"/>
      <c r="AB76" s="482"/>
      <c r="AC76" s="251" t="s">
        <v>1287</v>
      </c>
      <c r="AD76" s="254">
        <v>44812</v>
      </c>
      <c r="AE76" s="485"/>
      <c r="AF76" s="485"/>
      <c r="AG76" s="504"/>
      <c r="AH76" s="485"/>
      <c r="AI76" s="257"/>
    </row>
    <row r="77" spans="1:35" ht="267.75" x14ac:dyDescent="0.25">
      <c r="A77" s="485"/>
      <c r="B77" s="485"/>
      <c r="C77" s="485"/>
      <c r="D77" s="498"/>
      <c r="E77" s="485"/>
      <c r="F77" s="485"/>
      <c r="G77" s="485"/>
      <c r="H77" s="485"/>
      <c r="I77" s="485"/>
      <c r="J77" s="485"/>
      <c r="K77" s="485"/>
      <c r="L77" s="485"/>
      <c r="M77" s="485"/>
      <c r="N77" s="485"/>
      <c r="O77" s="504"/>
      <c r="P77" s="485"/>
      <c r="Q77" s="485"/>
      <c r="R77" s="496"/>
      <c r="S77" s="492"/>
      <c r="T77" s="492"/>
      <c r="U77" s="492"/>
      <c r="V77" s="494"/>
      <c r="W77" s="485"/>
      <c r="X77" s="485"/>
      <c r="Y77" s="490"/>
      <c r="Z77" s="482"/>
      <c r="AA77" s="482"/>
      <c r="AB77" s="482"/>
      <c r="AC77" s="251" t="s">
        <v>1290</v>
      </c>
      <c r="AD77" s="251" t="s">
        <v>1461</v>
      </c>
      <c r="AE77" s="485"/>
      <c r="AF77" s="485"/>
      <c r="AG77" s="504"/>
      <c r="AH77" s="485"/>
      <c r="AI77" s="257"/>
    </row>
    <row r="78" spans="1:35" ht="15.75" thickBot="1" x14ac:dyDescent="0.3">
      <c r="A78" s="486"/>
      <c r="B78" s="486"/>
      <c r="C78" s="486"/>
      <c r="D78" s="499"/>
      <c r="E78" s="486"/>
      <c r="F78" s="486"/>
      <c r="G78" s="486"/>
      <c r="H78" s="486"/>
      <c r="I78" s="486"/>
      <c r="J78" s="486"/>
      <c r="K78" s="486"/>
      <c r="L78" s="486"/>
      <c r="M78" s="486"/>
      <c r="N78" s="486"/>
      <c r="O78" s="505"/>
      <c r="P78" s="486"/>
      <c r="Q78" s="486"/>
      <c r="R78" s="496"/>
      <c r="S78" s="492"/>
      <c r="T78" s="492"/>
      <c r="U78" s="492"/>
      <c r="V78" s="494"/>
      <c r="W78" s="486"/>
      <c r="X78" s="486"/>
      <c r="Y78" s="490"/>
      <c r="Z78" s="482"/>
      <c r="AA78" s="482"/>
      <c r="AB78" s="482"/>
      <c r="AC78" s="251" t="s">
        <v>1294</v>
      </c>
      <c r="AD78" s="251" t="s">
        <v>1462</v>
      </c>
      <c r="AE78" s="486"/>
      <c r="AF78" s="486"/>
      <c r="AG78" s="505"/>
      <c r="AH78" s="486"/>
      <c r="AI78" s="260"/>
    </row>
    <row r="79" spans="1:35" x14ac:dyDescent="0.25">
      <c r="A79" s="484" t="s">
        <v>1449</v>
      </c>
      <c r="B79" s="484">
        <v>10</v>
      </c>
      <c r="C79" s="484">
        <v>1</v>
      </c>
      <c r="D79" s="497">
        <v>44561.208333333336</v>
      </c>
      <c r="E79" s="484" t="s">
        <v>1450</v>
      </c>
      <c r="F79" s="484" t="s">
        <v>1451</v>
      </c>
      <c r="G79" s="484" t="s">
        <v>1464</v>
      </c>
      <c r="H79" s="484" t="s">
        <v>1453</v>
      </c>
      <c r="I79" s="484" t="s">
        <v>1399</v>
      </c>
      <c r="J79" s="484" t="s">
        <v>1465</v>
      </c>
      <c r="K79" s="484" t="s">
        <v>1466</v>
      </c>
      <c r="L79" s="484" t="s">
        <v>1456</v>
      </c>
      <c r="M79" s="484" t="s">
        <v>1305</v>
      </c>
      <c r="N79" s="484" t="s">
        <v>996</v>
      </c>
      <c r="O79" s="487" t="s">
        <v>996</v>
      </c>
      <c r="P79" s="484" t="s">
        <v>1281</v>
      </c>
      <c r="Q79" s="484" t="s">
        <v>1467</v>
      </c>
      <c r="R79" s="496" t="s">
        <v>1038</v>
      </c>
      <c r="S79" s="492" t="s">
        <v>1283</v>
      </c>
      <c r="T79" s="492" t="s">
        <v>1284</v>
      </c>
      <c r="U79" s="492" t="s">
        <v>1285</v>
      </c>
      <c r="V79" s="494" t="s">
        <v>1286</v>
      </c>
      <c r="W79" s="484">
        <v>28</v>
      </c>
      <c r="X79" s="484">
        <v>60</v>
      </c>
      <c r="Y79" s="251" t="s">
        <v>1287</v>
      </c>
      <c r="Z79" s="254">
        <v>44799</v>
      </c>
      <c r="AA79" s="251" t="s">
        <v>1287</v>
      </c>
      <c r="AB79" s="254">
        <v>44805</v>
      </c>
      <c r="AC79" s="251" t="s">
        <v>1287</v>
      </c>
      <c r="AD79" s="254">
        <v>44812</v>
      </c>
      <c r="AE79" s="484" t="s">
        <v>1305</v>
      </c>
      <c r="AF79" s="484" t="s">
        <v>996</v>
      </c>
      <c r="AG79" s="487" t="s">
        <v>996</v>
      </c>
      <c r="AH79" s="484" t="s">
        <v>1281</v>
      </c>
      <c r="AI79" s="255" t="s">
        <v>1468</v>
      </c>
    </row>
    <row r="80" spans="1:35" ht="140.25" x14ac:dyDescent="0.25">
      <c r="A80" s="485"/>
      <c r="B80" s="485"/>
      <c r="C80" s="485"/>
      <c r="D80" s="498"/>
      <c r="E80" s="485"/>
      <c r="F80" s="485"/>
      <c r="G80" s="485"/>
      <c r="H80" s="485"/>
      <c r="I80" s="485"/>
      <c r="J80" s="485"/>
      <c r="K80" s="485"/>
      <c r="L80" s="485"/>
      <c r="M80" s="485"/>
      <c r="N80" s="485"/>
      <c r="O80" s="488"/>
      <c r="P80" s="485"/>
      <c r="Q80" s="485"/>
      <c r="R80" s="496"/>
      <c r="S80" s="492"/>
      <c r="T80" s="492"/>
      <c r="U80" s="492"/>
      <c r="V80" s="494"/>
      <c r="W80" s="485"/>
      <c r="X80" s="485"/>
      <c r="Y80" s="251" t="s">
        <v>1290</v>
      </c>
      <c r="Z80" s="251" t="s">
        <v>1469</v>
      </c>
      <c r="AA80" s="251" t="s">
        <v>1290</v>
      </c>
      <c r="AB80" s="251" t="s">
        <v>1470</v>
      </c>
      <c r="AC80" s="251" t="s">
        <v>1290</v>
      </c>
      <c r="AD80" s="251" t="s">
        <v>1471</v>
      </c>
      <c r="AE80" s="485"/>
      <c r="AF80" s="485"/>
      <c r="AG80" s="488"/>
      <c r="AH80" s="485"/>
      <c r="AI80" s="256"/>
    </row>
    <row r="81" spans="1:35" x14ac:dyDescent="0.25">
      <c r="A81" s="485"/>
      <c r="B81" s="485"/>
      <c r="C81" s="485"/>
      <c r="D81" s="498"/>
      <c r="E81" s="485"/>
      <c r="F81" s="485"/>
      <c r="G81" s="485"/>
      <c r="H81" s="485"/>
      <c r="I81" s="485"/>
      <c r="J81" s="485"/>
      <c r="K81" s="485"/>
      <c r="L81" s="485"/>
      <c r="M81" s="485"/>
      <c r="N81" s="485"/>
      <c r="O81" s="488"/>
      <c r="P81" s="485"/>
      <c r="Q81" s="485"/>
      <c r="R81" s="496"/>
      <c r="S81" s="492"/>
      <c r="T81" s="492"/>
      <c r="U81" s="492"/>
      <c r="V81" s="494"/>
      <c r="W81" s="485"/>
      <c r="X81" s="485"/>
      <c r="Y81" s="251" t="s">
        <v>1294</v>
      </c>
      <c r="Z81" s="251" t="s">
        <v>1352</v>
      </c>
      <c r="AA81" s="251" t="s">
        <v>1294</v>
      </c>
      <c r="AB81" s="251" t="s">
        <v>1353</v>
      </c>
      <c r="AC81" s="251" t="s">
        <v>1294</v>
      </c>
      <c r="AD81" s="251" t="s">
        <v>1462</v>
      </c>
      <c r="AE81" s="485"/>
      <c r="AF81" s="485"/>
      <c r="AG81" s="488"/>
      <c r="AH81" s="485"/>
      <c r="AI81" s="257"/>
    </row>
    <row r="82" spans="1:35" ht="15.75" thickBot="1" x14ac:dyDescent="0.3">
      <c r="A82" s="486"/>
      <c r="B82" s="486"/>
      <c r="C82" s="486"/>
      <c r="D82" s="499"/>
      <c r="E82" s="486"/>
      <c r="F82" s="486"/>
      <c r="G82" s="486"/>
      <c r="H82" s="486"/>
      <c r="I82" s="486"/>
      <c r="J82" s="486"/>
      <c r="K82" s="486"/>
      <c r="L82" s="486"/>
      <c r="M82" s="486"/>
      <c r="N82" s="486"/>
      <c r="O82" s="489"/>
      <c r="P82" s="486"/>
      <c r="Q82" s="486"/>
      <c r="R82" s="496"/>
      <c r="S82" s="492"/>
      <c r="T82" s="492"/>
      <c r="U82" s="492"/>
      <c r="V82" s="494"/>
      <c r="W82" s="486"/>
      <c r="X82" s="486"/>
      <c r="Y82" s="490"/>
      <c r="Z82" s="482"/>
      <c r="AA82" s="482"/>
      <c r="AB82" s="482"/>
      <c r="AC82" s="482"/>
      <c r="AD82" s="483"/>
      <c r="AE82" s="486"/>
      <c r="AF82" s="486"/>
      <c r="AG82" s="489"/>
      <c r="AH82" s="486"/>
      <c r="AI82" s="258" t="s">
        <v>1472</v>
      </c>
    </row>
    <row r="83" spans="1:35" x14ac:dyDescent="0.25">
      <c r="A83" s="484" t="s">
        <v>1449</v>
      </c>
      <c r="B83" s="484">
        <v>11</v>
      </c>
      <c r="C83" s="484">
        <v>1</v>
      </c>
      <c r="D83" s="497">
        <v>44561.208333333336</v>
      </c>
      <c r="E83" s="484" t="s">
        <v>1450</v>
      </c>
      <c r="F83" s="484" t="s">
        <v>1451</v>
      </c>
      <c r="G83" s="484" t="s">
        <v>1473</v>
      </c>
      <c r="H83" s="484" t="s">
        <v>1453</v>
      </c>
      <c r="I83" s="484" t="s">
        <v>1399</v>
      </c>
      <c r="J83" s="484" t="s">
        <v>1474</v>
      </c>
      <c r="K83" s="484" t="s">
        <v>1475</v>
      </c>
      <c r="L83" s="484" t="s">
        <v>1322</v>
      </c>
      <c r="M83" s="484" t="s">
        <v>1402</v>
      </c>
      <c r="N83" s="484" t="s">
        <v>1344</v>
      </c>
      <c r="O83" s="508" t="s">
        <v>1346</v>
      </c>
      <c r="P83" s="484" t="s">
        <v>1347</v>
      </c>
      <c r="Q83" s="484" t="s">
        <v>1476</v>
      </c>
      <c r="R83" s="496" t="s">
        <v>946</v>
      </c>
      <c r="S83" s="492" t="s">
        <v>1283</v>
      </c>
      <c r="T83" s="492" t="s">
        <v>1284</v>
      </c>
      <c r="U83" s="492" t="s">
        <v>1285</v>
      </c>
      <c r="V83" s="494" t="s">
        <v>1286</v>
      </c>
      <c r="W83" s="484">
        <v>12</v>
      </c>
      <c r="X83" s="484">
        <v>20</v>
      </c>
      <c r="Y83" s="251" t="s">
        <v>1287</v>
      </c>
      <c r="Z83" s="254">
        <v>44799</v>
      </c>
      <c r="AA83" s="251" t="s">
        <v>1287</v>
      </c>
      <c r="AB83" s="254">
        <v>44805</v>
      </c>
      <c r="AC83" s="251" t="s">
        <v>1287</v>
      </c>
      <c r="AD83" s="254">
        <v>44812</v>
      </c>
      <c r="AE83" s="484" t="s">
        <v>1402</v>
      </c>
      <c r="AF83" s="484" t="s">
        <v>1344</v>
      </c>
      <c r="AG83" s="508" t="s">
        <v>1346</v>
      </c>
      <c r="AH83" s="484" t="s">
        <v>1347</v>
      </c>
      <c r="AI83" s="511" t="s">
        <v>1477</v>
      </c>
    </row>
    <row r="84" spans="1:35" ht="255" x14ac:dyDescent="0.25">
      <c r="A84" s="485"/>
      <c r="B84" s="485"/>
      <c r="C84" s="485"/>
      <c r="D84" s="498"/>
      <c r="E84" s="485"/>
      <c r="F84" s="485"/>
      <c r="G84" s="485"/>
      <c r="H84" s="485"/>
      <c r="I84" s="485"/>
      <c r="J84" s="485"/>
      <c r="K84" s="485"/>
      <c r="L84" s="485"/>
      <c r="M84" s="485"/>
      <c r="N84" s="485"/>
      <c r="O84" s="509"/>
      <c r="P84" s="485"/>
      <c r="Q84" s="485"/>
      <c r="R84" s="496"/>
      <c r="S84" s="492"/>
      <c r="T84" s="492"/>
      <c r="U84" s="492"/>
      <c r="V84" s="494"/>
      <c r="W84" s="485"/>
      <c r="X84" s="485"/>
      <c r="Y84" s="251" t="s">
        <v>1290</v>
      </c>
      <c r="Z84" s="251" t="s">
        <v>1478</v>
      </c>
      <c r="AA84" s="251" t="s">
        <v>1290</v>
      </c>
      <c r="AB84" s="251" t="s">
        <v>1479</v>
      </c>
      <c r="AC84" s="251" t="s">
        <v>1290</v>
      </c>
      <c r="AD84" s="251" t="s">
        <v>1480</v>
      </c>
      <c r="AE84" s="485"/>
      <c r="AF84" s="485"/>
      <c r="AG84" s="509"/>
      <c r="AH84" s="485"/>
      <c r="AI84" s="512"/>
    </row>
    <row r="85" spans="1:35" ht="15.75" thickBot="1" x14ac:dyDescent="0.3">
      <c r="A85" s="486"/>
      <c r="B85" s="486"/>
      <c r="C85" s="486"/>
      <c r="D85" s="499"/>
      <c r="E85" s="486"/>
      <c r="F85" s="486"/>
      <c r="G85" s="486"/>
      <c r="H85" s="486"/>
      <c r="I85" s="486"/>
      <c r="J85" s="486"/>
      <c r="K85" s="486"/>
      <c r="L85" s="486"/>
      <c r="M85" s="486"/>
      <c r="N85" s="486"/>
      <c r="O85" s="510"/>
      <c r="P85" s="486"/>
      <c r="Q85" s="486"/>
      <c r="R85" s="496"/>
      <c r="S85" s="492"/>
      <c r="T85" s="492"/>
      <c r="U85" s="492"/>
      <c r="V85" s="494"/>
      <c r="W85" s="486"/>
      <c r="X85" s="486"/>
      <c r="Y85" s="251" t="s">
        <v>1294</v>
      </c>
      <c r="Z85" s="251" t="s">
        <v>1352</v>
      </c>
      <c r="AA85" s="251" t="s">
        <v>1294</v>
      </c>
      <c r="AB85" s="251" t="s">
        <v>1353</v>
      </c>
      <c r="AC85" s="251" t="s">
        <v>1294</v>
      </c>
      <c r="AD85" s="251" t="s">
        <v>1462</v>
      </c>
      <c r="AE85" s="486"/>
      <c r="AF85" s="486"/>
      <c r="AG85" s="510"/>
      <c r="AH85" s="486"/>
      <c r="AI85" s="513"/>
    </row>
    <row r="86" spans="1:35" x14ac:dyDescent="0.25">
      <c r="A86" s="484" t="s">
        <v>1449</v>
      </c>
      <c r="B86" s="484">
        <v>12</v>
      </c>
      <c r="C86" s="484">
        <v>1</v>
      </c>
      <c r="D86" s="497">
        <v>44561.208333333336</v>
      </c>
      <c r="E86" s="484" t="s">
        <v>1450</v>
      </c>
      <c r="F86" s="484" t="s">
        <v>1451</v>
      </c>
      <c r="G86" s="484" t="s">
        <v>1481</v>
      </c>
      <c r="H86" s="484" t="s">
        <v>1453</v>
      </c>
      <c r="I86" s="484" t="s">
        <v>1409</v>
      </c>
      <c r="J86" s="484" t="s">
        <v>1482</v>
      </c>
      <c r="K86" s="484" t="s">
        <v>1483</v>
      </c>
      <c r="L86" s="484" t="s">
        <v>1322</v>
      </c>
      <c r="M86" s="484" t="s">
        <v>1305</v>
      </c>
      <c r="N86" s="484" t="s">
        <v>996</v>
      </c>
      <c r="O86" s="487" t="s">
        <v>996</v>
      </c>
      <c r="P86" s="484" t="s">
        <v>1281</v>
      </c>
      <c r="Q86" s="484" t="s">
        <v>1484</v>
      </c>
      <c r="R86" s="496" t="s">
        <v>946</v>
      </c>
      <c r="S86" s="492" t="s">
        <v>1283</v>
      </c>
      <c r="T86" s="492" t="s">
        <v>1284</v>
      </c>
      <c r="U86" s="492" t="s">
        <v>1285</v>
      </c>
      <c r="V86" s="494" t="s">
        <v>1286</v>
      </c>
      <c r="W86" s="484">
        <v>24</v>
      </c>
      <c r="X86" s="484">
        <v>60</v>
      </c>
      <c r="Y86" s="251" t="s">
        <v>1287</v>
      </c>
      <c r="Z86" s="254">
        <v>44802</v>
      </c>
      <c r="AA86" s="251" t="s">
        <v>1287</v>
      </c>
      <c r="AB86" s="254">
        <v>44805</v>
      </c>
      <c r="AC86" s="251" t="s">
        <v>1287</v>
      </c>
      <c r="AD86" s="254">
        <v>44813</v>
      </c>
      <c r="AE86" s="484" t="s">
        <v>1305</v>
      </c>
      <c r="AF86" s="484" t="s">
        <v>996</v>
      </c>
      <c r="AG86" s="487" t="s">
        <v>996</v>
      </c>
      <c r="AH86" s="484" t="s">
        <v>1281</v>
      </c>
      <c r="AI86" s="255" t="s">
        <v>1485</v>
      </c>
    </row>
    <row r="87" spans="1:35" ht="178.5" x14ac:dyDescent="0.25">
      <c r="A87" s="485"/>
      <c r="B87" s="485"/>
      <c r="C87" s="485"/>
      <c r="D87" s="498"/>
      <c r="E87" s="485"/>
      <c r="F87" s="485"/>
      <c r="G87" s="485"/>
      <c r="H87" s="485"/>
      <c r="I87" s="485"/>
      <c r="J87" s="485"/>
      <c r="K87" s="485"/>
      <c r="L87" s="485"/>
      <c r="M87" s="485"/>
      <c r="N87" s="485"/>
      <c r="O87" s="488"/>
      <c r="P87" s="485"/>
      <c r="Q87" s="485"/>
      <c r="R87" s="496"/>
      <c r="S87" s="492"/>
      <c r="T87" s="492"/>
      <c r="U87" s="492"/>
      <c r="V87" s="494"/>
      <c r="W87" s="485"/>
      <c r="X87" s="485"/>
      <c r="Y87" s="251" t="s">
        <v>1290</v>
      </c>
      <c r="Z87" s="251" t="s">
        <v>1486</v>
      </c>
      <c r="AA87" s="251" t="s">
        <v>1290</v>
      </c>
      <c r="AB87" s="251" t="s">
        <v>1487</v>
      </c>
      <c r="AC87" s="251" t="s">
        <v>1290</v>
      </c>
      <c r="AD87" s="251" t="s">
        <v>1488</v>
      </c>
      <c r="AE87" s="485"/>
      <c r="AF87" s="485"/>
      <c r="AG87" s="488"/>
      <c r="AH87" s="485"/>
      <c r="AI87" s="256"/>
    </row>
    <row r="88" spans="1:35" x14ac:dyDescent="0.25">
      <c r="A88" s="485"/>
      <c r="B88" s="485"/>
      <c r="C88" s="485"/>
      <c r="D88" s="498"/>
      <c r="E88" s="485"/>
      <c r="F88" s="485"/>
      <c r="G88" s="485"/>
      <c r="H88" s="485"/>
      <c r="I88" s="485"/>
      <c r="J88" s="485"/>
      <c r="K88" s="485"/>
      <c r="L88" s="485"/>
      <c r="M88" s="485"/>
      <c r="N88" s="485"/>
      <c r="O88" s="488"/>
      <c r="P88" s="485"/>
      <c r="Q88" s="485"/>
      <c r="R88" s="496"/>
      <c r="S88" s="492"/>
      <c r="T88" s="492"/>
      <c r="U88" s="492"/>
      <c r="V88" s="494"/>
      <c r="W88" s="485"/>
      <c r="X88" s="485"/>
      <c r="Y88" s="251" t="s">
        <v>1294</v>
      </c>
      <c r="Z88" s="251" t="s">
        <v>1489</v>
      </c>
      <c r="AA88" s="251" t="s">
        <v>1294</v>
      </c>
      <c r="AB88" s="251" t="s">
        <v>1353</v>
      </c>
      <c r="AC88" s="251" t="s">
        <v>1294</v>
      </c>
      <c r="AD88" s="251" t="s">
        <v>1462</v>
      </c>
      <c r="AE88" s="485"/>
      <c r="AF88" s="485"/>
      <c r="AG88" s="488"/>
      <c r="AH88" s="485"/>
      <c r="AI88" s="257"/>
    </row>
    <row r="89" spans="1:35" ht="15.75" thickBot="1" x14ac:dyDescent="0.3">
      <c r="A89" s="486"/>
      <c r="B89" s="486"/>
      <c r="C89" s="486"/>
      <c r="D89" s="499"/>
      <c r="E89" s="486"/>
      <c r="F89" s="486"/>
      <c r="G89" s="486"/>
      <c r="H89" s="486"/>
      <c r="I89" s="486"/>
      <c r="J89" s="486"/>
      <c r="K89" s="486"/>
      <c r="L89" s="486"/>
      <c r="M89" s="486"/>
      <c r="N89" s="486"/>
      <c r="O89" s="489"/>
      <c r="P89" s="486"/>
      <c r="Q89" s="486"/>
      <c r="R89" s="496"/>
      <c r="S89" s="492"/>
      <c r="T89" s="492"/>
      <c r="U89" s="492"/>
      <c r="V89" s="494"/>
      <c r="W89" s="486"/>
      <c r="X89" s="486"/>
      <c r="Y89" s="490"/>
      <c r="Z89" s="482"/>
      <c r="AA89" s="482"/>
      <c r="AB89" s="482"/>
      <c r="AC89" s="482"/>
      <c r="AD89" s="483"/>
      <c r="AE89" s="486"/>
      <c r="AF89" s="486"/>
      <c r="AG89" s="489"/>
      <c r="AH89" s="486"/>
      <c r="AI89" s="258" t="s">
        <v>1490</v>
      </c>
    </row>
    <row r="90" spans="1:35" x14ac:dyDescent="0.25">
      <c r="A90" s="484" t="s">
        <v>1491</v>
      </c>
      <c r="B90" s="484">
        <v>7</v>
      </c>
      <c r="C90" s="484">
        <v>1</v>
      </c>
      <c r="D90" s="497">
        <v>44561.208333333336</v>
      </c>
      <c r="E90" s="484" t="s">
        <v>1492</v>
      </c>
      <c r="F90" s="484" t="s">
        <v>1493</v>
      </c>
      <c r="G90" s="484" t="s">
        <v>1494</v>
      </c>
      <c r="H90" s="484" t="s">
        <v>1495</v>
      </c>
      <c r="I90" s="484" t="s">
        <v>1276</v>
      </c>
      <c r="J90" s="484" t="s">
        <v>1496</v>
      </c>
      <c r="K90" s="484" t="s">
        <v>1497</v>
      </c>
      <c r="L90" s="484" t="s">
        <v>1279</v>
      </c>
      <c r="M90" s="484" t="s">
        <v>977</v>
      </c>
      <c r="N90" s="484" t="s">
        <v>996</v>
      </c>
      <c r="O90" s="503" t="s">
        <v>1280</v>
      </c>
      <c r="P90" s="484" t="s">
        <v>1281</v>
      </c>
      <c r="Q90" s="484" t="s">
        <v>1498</v>
      </c>
      <c r="R90" s="496" t="s">
        <v>946</v>
      </c>
      <c r="S90" s="492" t="s">
        <v>1283</v>
      </c>
      <c r="T90" s="492" t="s">
        <v>1284</v>
      </c>
      <c r="U90" s="492" t="s">
        <v>1285</v>
      </c>
      <c r="V90" s="494" t="s">
        <v>1286</v>
      </c>
      <c r="W90" s="484">
        <v>48</v>
      </c>
      <c r="X90" s="484">
        <v>60</v>
      </c>
      <c r="Y90" s="251" t="s">
        <v>1287</v>
      </c>
      <c r="Z90" s="254">
        <v>44802</v>
      </c>
      <c r="AA90" s="251" t="s">
        <v>1287</v>
      </c>
      <c r="AB90" s="254">
        <v>44804</v>
      </c>
      <c r="AC90" s="251" t="s">
        <v>1287</v>
      </c>
      <c r="AD90" s="254">
        <v>44814</v>
      </c>
      <c r="AE90" s="484" t="s">
        <v>1288</v>
      </c>
      <c r="AF90" s="484" t="s">
        <v>996</v>
      </c>
      <c r="AG90" s="487" t="s">
        <v>996</v>
      </c>
      <c r="AH90" s="484" t="s">
        <v>1281</v>
      </c>
      <c r="AI90" s="255" t="s">
        <v>1499</v>
      </c>
    </row>
    <row r="91" spans="1:35" ht="204" x14ac:dyDescent="0.25">
      <c r="A91" s="485"/>
      <c r="B91" s="485"/>
      <c r="C91" s="485"/>
      <c r="D91" s="498"/>
      <c r="E91" s="485"/>
      <c r="F91" s="485"/>
      <c r="G91" s="485"/>
      <c r="H91" s="485"/>
      <c r="I91" s="485"/>
      <c r="J91" s="485"/>
      <c r="K91" s="485"/>
      <c r="L91" s="485"/>
      <c r="M91" s="485"/>
      <c r="N91" s="485"/>
      <c r="O91" s="504"/>
      <c r="P91" s="485"/>
      <c r="Q91" s="485"/>
      <c r="R91" s="496"/>
      <c r="S91" s="492"/>
      <c r="T91" s="492"/>
      <c r="U91" s="492"/>
      <c r="V91" s="494"/>
      <c r="W91" s="485"/>
      <c r="X91" s="485"/>
      <c r="Y91" s="251" t="s">
        <v>1290</v>
      </c>
      <c r="Z91" s="251" t="s">
        <v>1500</v>
      </c>
      <c r="AA91" s="251" t="s">
        <v>1290</v>
      </c>
      <c r="AB91" s="251" t="s">
        <v>1501</v>
      </c>
      <c r="AC91" s="251" t="s">
        <v>1290</v>
      </c>
      <c r="AD91" s="251" t="s">
        <v>1502</v>
      </c>
      <c r="AE91" s="485"/>
      <c r="AF91" s="485"/>
      <c r="AG91" s="488"/>
      <c r="AH91" s="485"/>
      <c r="AI91" s="256"/>
    </row>
    <row r="92" spans="1:35" x14ac:dyDescent="0.25">
      <c r="A92" s="485"/>
      <c r="B92" s="485"/>
      <c r="C92" s="485"/>
      <c r="D92" s="498"/>
      <c r="E92" s="485"/>
      <c r="F92" s="485"/>
      <c r="G92" s="485"/>
      <c r="H92" s="485"/>
      <c r="I92" s="485"/>
      <c r="J92" s="485"/>
      <c r="K92" s="485"/>
      <c r="L92" s="485"/>
      <c r="M92" s="485"/>
      <c r="N92" s="485"/>
      <c r="O92" s="504"/>
      <c r="P92" s="485"/>
      <c r="Q92" s="485"/>
      <c r="R92" s="496"/>
      <c r="S92" s="492"/>
      <c r="T92" s="492"/>
      <c r="U92" s="492"/>
      <c r="V92" s="494"/>
      <c r="W92" s="485"/>
      <c r="X92" s="485"/>
      <c r="Y92" s="251" t="s">
        <v>1294</v>
      </c>
      <c r="Z92" s="251" t="s">
        <v>1503</v>
      </c>
      <c r="AA92" s="251" t="s">
        <v>1294</v>
      </c>
      <c r="AB92" s="251" t="s">
        <v>1504</v>
      </c>
      <c r="AC92" s="251" t="s">
        <v>1294</v>
      </c>
      <c r="AD92" s="251" t="s">
        <v>1462</v>
      </c>
      <c r="AE92" s="485"/>
      <c r="AF92" s="485"/>
      <c r="AG92" s="488"/>
      <c r="AH92" s="485"/>
      <c r="AI92" s="257"/>
    </row>
    <row r="93" spans="1:35" ht="15.75" thickBot="1" x14ac:dyDescent="0.3">
      <c r="A93" s="486"/>
      <c r="B93" s="486"/>
      <c r="C93" s="486"/>
      <c r="D93" s="499"/>
      <c r="E93" s="486"/>
      <c r="F93" s="486"/>
      <c r="G93" s="486"/>
      <c r="H93" s="486"/>
      <c r="I93" s="486"/>
      <c r="J93" s="486"/>
      <c r="K93" s="486"/>
      <c r="L93" s="486"/>
      <c r="M93" s="486"/>
      <c r="N93" s="486"/>
      <c r="O93" s="505"/>
      <c r="P93" s="486"/>
      <c r="Q93" s="486"/>
      <c r="R93" s="496"/>
      <c r="S93" s="492"/>
      <c r="T93" s="492"/>
      <c r="U93" s="492"/>
      <c r="V93" s="494"/>
      <c r="W93" s="486"/>
      <c r="X93" s="486"/>
      <c r="Y93" s="490"/>
      <c r="Z93" s="482"/>
      <c r="AA93" s="482"/>
      <c r="AB93" s="482"/>
      <c r="AC93" s="482"/>
      <c r="AD93" s="483"/>
      <c r="AE93" s="486"/>
      <c r="AF93" s="486"/>
      <c r="AG93" s="489"/>
      <c r="AH93" s="486"/>
      <c r="AI93" s="258" t="s">
        <v>1505</v>
      </c>
    </row>
    <row r="94" spans="1:35" x14ac:dyDescent="0.25">
      <c r="A94" s="484" t="s">
        <v>1491</v>
      </c>
      <c r="B94" s="484">
        <v>8</v>
      </c>
      <c r="C94" s="484">
        <v>1</v>
      </c>
      <c r="D94" s="497">
        <v>44561.208333333336</v>
      </c>
      <c r="E94" s="484" t="s">
        <v>1492</v>
      </c>
      <c r="F94" s="484" t="s">
        <v>1493</v>
      </c>
      <c r="G94" s="484" t="s">
        <v>1506</v>
      </c>
      <c r="H94" s="484" t="s">
        <v>1495</v>
      </c>
      <c r="I94" s="484" t="s">
        <v>1276</v>
      </c>
      <c r="J94" s="484" t="s">
        <v>1507</v>
      </c>
      <c r="K94" s="484" t="s">
        <v>1508</v>
      </c>
      <c r="L94" s="484" t="s">
        <v>1279</v>
      </c>
      <c r="M94" s="484" t="s">
        <v>977</v>
      </c>
      <c r="N94" s="484" t="s">
        <v>996</v>
      </c>
      <c r="O94" s="503" t="s">
        <v>1280</v>
      </c>
      <c r="P94" s="484" t="s">
        <v>1281</v>
      </c>
      <c r="Q94" s="484" t="s">
        <v>1509</v>
      </c>
      <c r="R94" s="496" t="s">
        <v>946</v>
      </c>
      <c r="S94" s="492" t="s">
        <v>1283</v>
      </c>
      <c r="T94" s="492" t="s">
        <v>1284</v>
      </c>
      <c r="U94" s="492" t="s">
        <v>1285</v>
      </c>
      <c r="V94" s="494" t="s">
        <v>1286</v>
      </c>
      <c r="W94" s="484">
        <v>48</v>
      </c>
      <c r="X94" s="484">
        <v>60</v>
      </c>
      <c r="Y94" s="251" t="s">
        <v>1287</v>
      </c>
      <c r="Z94" s="254">
        <v>44802</v>
      </c>
      <c r="AA94" s="251" t="s">
        <v>1287</v>
      </c>
      <c r="AB94" s="254">
        <v>44804</v>
      </c>
      <c r="AC94" s="251" t="s">
        <v>1287</v>
      </c>
      <c r="AD94" s="254">
        <v>44813</v>
      </c>
      <c r="AE94" s="484" t="s">
        <v>1288</v>
      </c>
      <c r="AF94" s="484" t="s">
        <v>996</v>
      </c>
      <c r="AG94" s="487" t="s">
        <v>996</v>
      </c>
      <c r="AH94" s="484" t="s">
        <v>1281</v>
      </c>
      <c r="AI94" s="255" t="s">
        <v>1510</v>
      </c>
    </row>
    <row r="95" spans="1:35" ht="280.5" x14ac:dyDescent="0.25">
      <c r="A95" s="485"/>
      <c r="B95" s="485"/>
      <c r="C95" s="485"/>
      <c r="D95" s="498"/>
      <c r="E95" s="485"/>
      <c r="F95" s="485"/>
      <c r="G95" s="485"/>
      <c r="H95" s="485"/>
      <c r="I95" s="485"/>
      <c r="J95" s="485"/>
      <c r="K95" s="485"/>
      <c r="L95" s="485"/>
      <c r="M95" s="485"/>
      <c r="N95" s="485"/>
      <c r="O95" s="504"/>
      <c r="P95" s="485"/>
      <c r="Q95" s="485"/>
      <c r="R95" s="496"/>
      <c r="S95" s="492"/>
      <c r="T95" s="492"/>
      <c r="U95" s="492"/>
      <c r="V95" s="494"/>
      <c r="W95" s="485"/>
      <c r="X95" s="485"/>
      <c r="Y95" s="251" t="s">
        <v>1290</v>
      </c>
      <c r="Z95" s="251" t="s">
        <v>1511</v>
      </c>
      <c r="AA95" s="251" t="s">
        <v>1290</v>
      </c>
      <c r="AB95" s="251" t="s">
        <v>1512</v>
      </c>
      <c r="AC95" s="251" t="s">
        <v>1290</v>
      </c>
      <c r="AD95" s="251" t="s">
        <v>1513</v>
      </c>
      <c r="AE95" s="485"/>
      <c r="AF95" s="485"/>
      <c r="AG95" s="488"/>
      <c r="AH95" s="485"/>
      <c r="AI95" s="256"/>
    </row>
    <row r="96" spans="1:35" x14ac:dyDescent="0.25">
      <c r="A96" s="485"/>
      <c r="B96" s="485"/>
      <c r="C96" s="485"/>
      <c r="D96" s="498"/>
      <c r="E96" s="485"/>
      <c r="F96" s="485"/>
      <c r="G96" s="485"/>
      <c r="H96" s="485"/>
      <c r="I96" s="485"/>
      <c r="J96" s="485"/>
      <c r="K96" s="485"/>
      <c r="L96" s="485"/>
      <c r="M96" s="485"/>
      <c r="N96" s="485"/>
      <c r="O96" s="504"/>
      <c r="P96" s="485"/>
      <c r="Q96" s="485"/>
      <c r="R96" s="496"/>
      <c r="S96" s="492"/>
      <c r="T96" s="492"/>
      <c r="U96" s="492"/>
      <c r="V96" s="494"/>
      <c r="W96" s="485"/>
      <c r="X96" s="485"/>
      <c r="Y96" s="251" t="s">
        <v>1294</v>
      </c>
      <c r="Z96" s="251" t="s">
        <v>1503</v>
      </c>
      <c r="AA96" s="251" t="s">
        <v>1294</v>
      </c>
      <c r="AB96" s="251" t="s">
        <v>1504</v>
      </c>
      <c r="AC96" s="251" t="s">
        <v>1294</v>
      </c>
      <c r="AD96" s="251" t="s">
        <v>1462</v>
      </c>
      <c r="AE96" s="485"/>
      <c r="AF96" s="485"/>
      <c r="AG96" s="488"/>
      <c r="AH96" s="485"/>
      <c r="AI96" s="257"/>
    </row>
    <row r="97" spans="1:35" ht="15.75" thickBot="1" x14ac:dyDescent="0.3">
      <c r="A97" s="486"/>
      <c r="B97" s="486"/>
      <c r="C97" s="486"/>
      <c r="D97" s="499"/>
      <c r="E97" s="486"/>
      <c r="F97" s="486"/>
      <c r="G97" s="486"/>
      <c r="H97" s="486"/>
      <c r="I97" s="486"/>
      <c r="J97" s="486"/>
      <c r="K97" s="486"/>
      <c r="L97" s="486"/>
      <c r="M97" s="486"/>
      <c r="N97" s="486"/>
      <c r="O97" s="505"/>
      <c r="P97" s="486"/>
      <c r="Q97" s="486"/>
      <c r="R97" s="496"/>
      <c r="S97" s="492"/>
      <c r="T97" s="492"/>
      <c r="U97" s="492"/>
      <c r="V97" s="494"/>
      <c r="W97" s="486"/>
      <c r="X97" s="486"/>
      <c r="Y97" s="490"/>
      <c r="Z97" s="482"/>
      <c r="AA97" s="482"/>
      <c r="AB97" s="482"/>
      <c r="AC97" s="482"/>
      <c r="AD97" s="483"/>
      <c r="AE97" s="486"/>
      <c r="AF97" s="486"/>
      <c r="AG97" s="489"/>
      <c r="AH97" s="486"/>
      <c r="AI97" s="258" t="s">
        <v>1514</v>
      </c>
    </row>
    <row r="98" spans="1:35" x14ac:dyDescent="0.25">
      <c r="A98" s="484" t="s">
        <v>1515</v>
      </c>
      <c r="B98" s="484">
        <v>8</v>
      </c>
      <c r="C98" s="484">
        <v>1</v>
      </c>
      <c r="D98" s="497">
        <v>44561.208333333336</v>
      </c>
      <c r="E98" s="484" t="s">
        <v>1516</v>
      </c>
      <c r="F98" s="484" t="s">
        <v>1517</v>
      </c>
      <c r="G98" s="484" t="s">
        <v>1518</v>
      </c>
      <c r="H98" s="484" t="s">
        <v>1519</v>
      </c>
      <c r="I98" s="484" t="s">
        <v>1300</v>
      </c>
      <c r="J98" s="484" t="s">
        <v>1520</v>
      </c>
      <c r="K98" s="484" t="s">
        <v>1521</v>
      </c>
      <c r="L98" s="484" t="s">
        <v>1322</v>
      </c>
      <c r="M98" s="484" t="s">
        <v>1288</v>
      </c>
      <c r="N98" s="484" t="s">
        <v>1323</v>
      </c>
      <c r="O98" s="487" t="s">
        <v>996</v>
      </c>
      <c r="P98" s="484" t="s">
        <v>1281</v>
      </c>
      <c r="Q98" s="484" t="s">
        <v>1522</v>
      </c>
      <c r="R98" s="496" t="s">
        <v>946</v>
      </c>
      <c r="S98" s="492" t="s">
        <v>1283</v>
      </c>
      <c r="T98" s="492" t="s">
        <v>1523</v>
      </c>
      <c r="U98" s="492" t="s">
        <v>1285</v>
      </c>
      <c r="V98" s="494" t="s">
        <v>1386</v>
      </c>
      <c r="W98" s="484">
        <v>36</v>
      </c>
      <c r="X98" s="484">
        <v>40</v>
      </c>
      <c r="Y98" s="251" t="s">
        <v>1287</v>
      </c>
      <c r="Z98" s="254">
        <v>44803</v>
      </c>
      <c r="AA98" s="251" t="s">
        <v>1287</v>
      </c>
      <c r="AB98" s="254">
        <v>44803</v>
      </c>
      <c r="AC98" s="251" t="s">
        <v>1287</v>
      </c>
      <c r="AD98" s="254">
        <v>44811</v>
      </c>
      <c r="AE98" s="484" t="s">
        <v>1305</v>
      </c>
      <c r="AF98" s="484" t="s">
        <v>1323</v>
      </c>
      <c r="AG98" s="487" t="s">
        <v>996</v>
      </c>
      <c r="AH98" s="484" t="s">
        <v>1281</v>
      </c>
      <c r="AI98" s="255" t="s">
        <v>1524</v>
      </c>
    </row>
    <row r="99" spans="1:35" ht="102" x14ac:dyDescent="0.25">
      <c r="A99" s="485"/>
      <c r="B99" s="485"/>
      <c r="C99" s="485"/>
      <c r="D99" s="498"/>
      <c r="E99" s="485"/>
      <c r="F99" s="485"/>
      <c r="G99" s="485"/>
      <c r="H99" s="485"/>
      <c r="I99" s="485"/>
      <c r="J99" s="485"/>
      <c r="K99" s="485"/>
      <c r="L99" s="485"/>
      <c r="M99" s="485"/>
      <c r="N99" s="485"/>
      <c r="O99" s="488"/>
      <c r="P99" s="485"/>
      <c r="Q99" s="485"/>
      <c r="R99" s="496"/>
      <c r="S99" s="492"/>
      <c r="T99" s="492"/>
      <c r="U99" s="492"/>
      <c r="V99" s="494"/>
      <c r="W99" s="485"/>
      <c r="X99" s="485"/>
      <c r="Y99" s="251" t="s">
        <v>1290</v>
      </c>
      <c r="Z99" s="251" t="s">
        <v>1525</v>
      </c>
      <c r="AA99" s="251" t="s">
        <v>1290</v>
      </c>
      <c r="AB99" s="251" t="s">
        <v>1526</v>
      </c>
      <c r="AC99" s="251" t="s">
        <v>1290</v>
      </c>
      <c r="AD99" s="251" t="s">
        <v>1527</v>
      </c>
      <c r="AE99" s="485"/>
      <c r="AF99" s="485"/>
      <c r="AG99" s="488"/>
      <c r="AH99" s="485"/>
      <c r="AI99" s="256"/>
    </row>
    <row r="100" spans="1:35" x14ac:dyDescent="0.25">
      <c r="A100" s="485"/>
      <c r="B100" s="485"/>
      <c r="C100" s="485"/>
      <c r="D100" s="498"/>
      <c r="E100" s="485"/>
      <c r="F100" s="485"/>
      <c r="G100" s="485"/>
      <c r="H100" s="485"/>
      <c r="I100" s="485"/>
      <c r="J100" s="485"/>
      <c r="K100" s="485"/>
      <c r="L100" s="485"/>
      <c r="M100" s="485"/>
      <c r="N100" s="485"/>
      <c r="O100" s="488"/>
      <c r="P100" s="485"/>
      <c r="Q100" s="485"/>
      <c r="R100" s="496"/>
      <c r="S100" s="492"/>
      <c r="T100" s="492"/>
      <c r="U100" s="492"/>
      <c r="V100" s="494"/>
      <c r="W100" s="485"/>
      <c r="X100" s="485"/>
      <c r="Y100" s="251" t="s">
        <v>1294</v>
      </c>
      <c r="Z100" s="251" t="s">
        <v>1528</v>
      </c>
      <c r="AA100" s="251" t="s">
        <v>1294</v>
      </c>
      <c r="AB100" s="251" t="s">
        <v>1504</v>
      </c>
      <c r="AC100" s="251" t="s">
        <v>1294</v>
      </c>
      <c r="AD100" s="251" t="s">
        <v>1367</v>
      </c>
      <c r="AE100" s="485"/>
      <c r="AF100" s="485"/>
      <c r="AG100" s="488"/>
      <c r="AH100" s="485"/>
      <c r="AI100" s="257"/>
    </row>
    <row r="101" spans="1:35" x14ac:dyDescent="0.25">
      <c r="A101" s="485"/>
      <c r="B101" s="485"/>
      <c r="C101" s="485"/>
      <c r="D101" s="498"/>
      <c r="E101" s="485"/>
      <c r="F101" s="485"/>
      <c r="G101" s="485"/>
      <c r="H101" s="485"/>
      <c r="I101" s="485"/>
      <c r="J101" s="485"/>
      <c r="K101" s="485"/>
      <c r="L101" s="485"/>
      <c r="M101" s="485"/>
      <c r="N101" s="485"/>
      <c r="O101" s="488"/>
      <c r="P101" s="485"/>
      <c r="Q101" s="485"/>
      <c r="R101" s="496"/>
      <c r="S101" s="492"/>
      <c r="T101" s="492"/>
      <c r="U101" s="492"/>
      <c r="V101" s="494"/>
      <c r="W101" s="485"/>
      <c r="X101" s="485"/>
      <c r="Y101" s="261"/>
      <c r="Z101" s="261"/>
      <c r="AA101" s="482"/>
      <c r="AB101" s="482"/>
      <c r="AC101" s="482"/>
      <c r="AD101" s="483"/>
      <c r="AE101" s="485"/>
      <c r="AF101" s="485"/>
      <c r="AG101" s="488"/>
      <c r="AH101" s="485"/>
      <c r="AI101" s="259" t="s">
        <v>1529</v>
      </c>
    </row>
    <row r="102" spans="1:35" x14ac:dyDescent="0.25">
      <c r="A102" s="485"/>
      <c r="B102" s="485"/>
      <c r="C102" s="485"/>
      <c r="D102" s="498"/>
      <c r="E102" s="485"/>
      <c r="F102" s="485"/>
      <c r="G102" s="485"/>
      <c r="H102" s="485"/>
      <c r="I102" s="485"/>
      <c r="J102" s="485"/>
      <c r="K102" s="485"/>
      <c r="L102" s="485"/>
      <c r="M102" s="485"/>
      <c r="N102" s="485"/>
      <c r="O102" s="488"/>
      <c r="P102" s="485"/>
      <c r="Q102" s="485"/>
      <c r="R102" s="496"/>
      <c r="S102" s="492"/>
      <c r="T102" s="492"/>
      <c r="U102" s="492"/>
      <c r="V102" s="494"/>
      <c r="W102" s="485"/>
      <c r="X102" s="485"/>
      <c r="Y102" s="506"/>
      <c r="Z102" s="507"/>
      <c r="AA102" s="482"/>
      <c r="AB102" s="482"/>
      <c r="AC102" s="482"/>
      <c r="AD102" s="483"/>
      <c r="AE102" s="485"/>
      <c r="AF102" s="485"/>
      <c r="AG102" s="488"/>
      <c r="AH102" s="485"/>
      <c r="AI102" s="257"/>
    </row>
    <row r="103" spans="1:35" x14ac:dyDescent="0.25">
      <c r="A103" s="485"/>
      <c r="B103" s="485"/>
      <c r="C103" s="485"/>
      <c r="D103" s="498"/>
      <c r="E103" s="485"/>
      <c r="F103" s="485"/>
      <c r="G103" s="485"/>
      <c r="H103" s="485"/>
      <c r="I103" s="485"/>
      <c r="J103" s="485"/>
      <c r="K103" s="485"/>
      <c r="L103" s="485"/>
      <c r="M103" s="485"/>
      <c r="N103" s="485"/>
      <c r="O103" s="488"/>
      <c r="P103" s="485"/>
      <c r="Q103" s="485"/>
      <c r="R103" s="496"/>
      <c r="S103" s="492"/>
      <c r="T103" s="492"/>
      <c r="U103" s="492"/>
      <c r="V103" s="494"/>
      <c r="W103" s="485"/>
      <c r="X103" s="485"/>
      <c r="Y103" s="251" t="s">
        <v>1287</v>
      </c>
      <c r="Z103" s="254">
        <v>44803</v>
      </c>
      <c r="AA103" s="482"/>
      <c r="AB103" s="482"/>
      <c r="AC103" s="482"/>
      <c r="AD103" s="483"/>
      <c r="AE103" s="485"/>
      <c r="AF103" s="485"/>
      <c r="AG103" s="488"/>
      <c r="AH103" s="485"/>
      <c r="AI103" s="257"/>
    </row>
    <row r="104" spans="1:35" x14ac:dyDescent="0.25">
      <c r="A104" s="485"/>
      <c r="B104" s="485"/>
      <c r="C104" s="485"/>
      <c r="D104" s="498"/>
      <c r="E104" s="485"/>
      <c r="F104" s="485"/>
      <c r="G104" s="485"/>
      <c r="H104" s="485"/>
      <c r="I104" s="485"/>
      <c r="J104" s="485"/>
      <c r="K104" s="485"/>
      <c r="L104" s="485"/>
      <c r="M104" s="485"/>
      <c r="N104" s="485"/>
      <c r="O104" s="488"/>
      <c r="P104" s="485"/>
      <c r="Q104" s="485"/>
      <c r="R104" s="496"/>
      <c r="S104" s="492"/>
      <c r="T104" s="492"/>
      <c r="U104" s="492"/>
      <c r="V104" s="494"/>
      <c r="W104" s="485"/>
      <c r="X104" s="485"/>
      <c r="Y104" s="251" t="s">
        <v>1290</v>
      </c>
      <c r="Z104" s="251" t="s">
        <v>1530</v>
      </c>
      <c r="AA104" s="482"/>
      <c r="AB104" s="482"/>
      <c r="AC104" s="482"/>
      <c r="AD104" s="483"/>
      <c r="AE104" s="485"/>
      <c r="AF104" s="485"/>
      <c r="AG104" s="488"/>
      <c r="AH104" s="485"/>
      <c r="AI104" s="257"/>
    </row>
    <row r="105" spans="1:35" ht="15.75" thickBot="1" x14ac:dyDescent="0.3">
      <c r="A105" s="485"/>
      <c r="B105" s="485"/>
      <c r="C105" s="485"/>
      <c r="D105" s="498"/>
      <c r="E105" s="485"/>
      <c r="F105" s="485"/>
      <c r="G105" s="485"/>
      <c r="H105" s="485"/>
      <c r="I105" s="485"/>
      <c r="J105" s="485"/>
      <c r="K105" s="485"/>
      <c r="L105" s="485"/>
      <c r="M105" s="485"/>
      <c r="N105" s="485"/>
      <c r="O105" s="488"/>
      <c r="P105" s="485"/>
      <c r="Q105" s="486"/>
      <c r="R105" s="502"/>
      <c r="S105" s="500"/>
      <c r="T105" s="500"/>
      <c r="U105" s="500"/>
      <c r="V105" s="501"/>
      <c r="W105" s="486"/>
      <c r="X105" s="486"/>
      <c r="Y105" s="251" t="s">
        <v>1294</v>
      </c>
      <c r="Z105" s="251" t="s">
        <v>1528</v>
      </c>
      <c r="AA105" s="482"/>
      <c r="AB105" s="482"/>
      <c r="AC105" s="482"/>
      <c r="AD105" s="483"/>
      <c r="AE105" s="485"/>
      <c r="AF105" s="485"/>
      <c r="AG105" s="488"/>
      <c r="AH105" s="485"/>
      <c r="AI105" s="257"/>
    </row>
    <row r="106" spans="1:35" x14ac:dyDescent="0.25">
      <c r="A106" s="485"/>
      <c r="B106" s="485"/>
      <c r="C106" s="485"/>
      <c r="D106" s="498"/>
      <c r="E106" s="485"/>
      <c r="F106" s="485"/>
      <c r="G106" s="485"/>
      <c r="H106" s="485"/>
      <c r="I106" s="485"/>
      <c r="J106" s="485"/>
      <c r="K106" s="485"/>
      <c r="L106" s="485"/>
      <c r="M106" s="485"/>
      <c r="N106" s="485"/>
      <c r="O106" s="488"/>
      <c r="P106" s="485"/>
      <c r="Q106" s="484" t="s">
        <v>1531</v>
      </c>
      <c r="R106" s="484" t="s">
        <v>946</v>
      </c>
      <c r="S106" s="484" t="s">
        <v>1283</v>
      </c>
      <c r="T106" s="484" t="s">
        <v>1523</v>
      </c>
      <c r="U106" s="484" t="s">
        <v>1285</v>
      </c>
      <c r="V106" s="484" t="s">
        <v>1386</v>
      </c>
      <c r="W106" s="484">
        <v>21.6</v>
      </c>
      <c r="X106" s="484">
        <v>40</v>
      </c>
      <c r="Y106" s="251" t="s">
        <v>1287</v>
      </c>
      <c r="Z106" s="254">
        <v>44803</v>
      </c>
      <c r="AA106" s="251" t="s">
        <v>1287</v>
      </c>
      <c r="AB106" s="254">
        <v>44803</v>
      </c>
      <c r="AC106" s="251" t="s">
        <v>1287</v>
      </c>
      <c r="AD106" s="254">
        <v>44811</v>
      </c>
      <c r="AE106" s="485"/>
      <c r="AF106" s="485"/>
      <c r="AG106" s="488"/>
      <c r="AH106" s="485"/>
      <c r="AI106" s="257"/>
    </row>
    <row r="107" spans="1:35" ht="102" x14ac:dyDescent="0.25">
      <c r="A107" s="485"/>
      <c r="B107" s="485"/>
      <c r="C107" s="485"/>
      <c r="D107" s="498"/>
      <c r="E107" s="485"/>
      <c r="F107" s="485"/>
      <c r="G107" s="485"/>
      <c r="H107" s="485"/>
      <c r="I107" s="485"/>
      <c r="J107" s="485"/>
      <c r="K107" s="485"/>
      <c r="L107" s="485"/>
      <c r="M107" s="485"/>
      <c r="N107" s="485"/>
      <c r="O107" s="488"/>
      <c r="P107" s="485"/>
      <c r="Q107" s="485"/>
      <c r="R107" s="485"/>
      <c r="S107" s="485"/>
      <c r="T107" s="485"/>
      <c r="U107" s="485"/>
      <c r="V107" s="485"/>
      <c r="W107" s="485"/>
      <c r="X107" s="485"/>
      <c r="Y107" s="251" t="s">
        <v>1290</v>
      </c>
      <c r="Z107" s="251" t="s">
        <v>1532</v>
      </c>
      <c r="AA107" s="251" t="s">
        <v>1290</v>
      </c>
      <c r="AB107" s="251" t="s">
        <v>1533</v>
      </c>
      <c r="AC107" s="251" t="s">
        <v>1290</v>
      </c>
      <c r="AD107" s="251" t="s">
        <v>1534</v>
      </c>
      <c r="AE107" s="485"/>
      <c r="AF107" s="485"/>
      <c r="AG107" s="488"/>
      <c r="AH107" s="485"/>
      <c r="AI107" s="257"/>
    </row>
    <row r="108" spans="1:35" ht="15.75" thickBot="1" x14ac:dyDescent="0.3">
      <c r="A108" s="486"/>
      <c r="B108" s="486"/>
      <c r="C108" s="486"/>
      <c r="D108" s="499"/>
      <c r="E108" s="486"/>
      <c r="F108" s="486"/>
      <c r="G108" s="486"/>
      <c r="H108" s="486"/>
      <c r="I108" s="486"/>
      <c r="J108" s="486"/>
      <c r="K108" s="486"/>
      <c r="L108" s="486"/>
      <c r="M108" s="486"/>
      <c r="N108" s="486"/>
      <c r="O108" s="489"/>
      <c r="P108" s="486"/>
      <c r="Q108" s="486"/>
      <c r="R108" s="486"/>
      <c r="S108" s="486"/>
      <c r="T108" s="486"/>
      <c r="U108" s="486"/>
      <c r="V108" s="486"/>
      <c r="W108" s="486"/>
      <c r="X108" s="486"/>
      <c r="Y108" s="251" t="s">
        <v>1294</v>
      </c>
      <c r="Z108" s="251" t="s">
        <v>1528</v>
      </c>
      <c r="AA108" s="251" t="s">
        <v>1294</v>
      </c>
      <c r="AB108" s="251" t="s">
        <v>1504</v>
      </c>
      <c r="AC108" s="251" t="s">
        <v>1294</v>
      </c>
      <c r="AD108" s="251" t="s">
        <v>1367</v>
      </c>
      <c r="AE108" s="486"/>
      <c r="AF108" s="486"/>
      <c r="AG108" s="489"/>
      <c r="AH108" s="486"/>
      <c r="AI108" s="260"/>
    </row>
    <row r="109" spans="1:35" x14ac:dyDescent="0.25">
      <c r="A109" s="484" t="s">
        <v>1515</v>
      </c>
      <c r="B109" s="484">
        <v>9</v>
      </c>
      <c r="C109" s="484">
        <v>1</v>
      </c>
      <c r="D109" s="497">
        <v>44561.208333333336</v>
      </c>
      <c r="E109" s="484" t="s">
        <v>1516</v>
      </c>
      <c r="F109" s="484" t="s">
        <v>1517</v>
      </c>
      <c r="G109" s="484" t="s">
        <v>1535</v>
      </c>
      <c r="H109" s="484" t="s">
        <v>1519</v>
      </c>
      <c r="I109" s="484" t="s">
        <v>1536</v>
      </c>
      <c r="J109" s="484" t="s">
        <v>1537</v>
      </c>
      <c r="K109" s="484" t="s">
        <v>1538</v>
      </c>
      <c r="L109" s="484" t="s">
        <v>1322</v>
      </c>
      <c r="M109" s="484" t="s">
        <v>977</v>
      </c>
      <c r="N109" s="484" t="s">
        <v>1323</v>
      </c>
      <c r="O109" s="487" t="s">
        <v>996</v>
      </c>
      <c r="P109" s="484" t="s">
        <v>1281</v>
      </c>
      <c r="Q109" s="484" t="s">
        <v>1539</v>
      </c>
      <c r="R109" s="495" t="s">
        <v>946</v>
      </c>
      <c r="S109" s="491" t="s">
        <v>1283</v>
      </c>
      <c r="T109" s="491" t="s">
        <v>1284</v>
      </c>
      <c r="U109" s="491" t="s">
        <v>1285</v>
      </c>
      <c r="V109" s="493" t="s">
        <v>1286</v>
      </c>
      <c r="W109" s="484">
        <v>48</v>
      </c>
      <c r="X109" s="484">
        <v>40</v>
      </c>
      <c r="Y109" s="251" t="s">
        <v>1287</v>
      </c>
      <c r="Z109" s="254">
        <v>44803</v>
      </c>
      <c r="AA109" s="251" t="s">
        <v>1287</v>
      </c>
      <c r="AB109" s="254">
        <v>44803</v>
      </c>
      <c r="AC109" s="251" t="s">
        <v>1287</v>
      </c>
      <c r="AD109" s="254">
        <v>44811</v>
      </c>
      <c r="AE109" s="484" t="s">
        <v>1305</v>
      </c>
      <c r="AF109" s="484" t="s">
        <v>1323</v>
      </c>
      <c r="AG109" s="487" t="s">
        <v>996</v>
      </c>
      <c r="AH109" s="484" t="s">
        <v>1281</v>
      </c>
      <c r="AI109" s="255" t="s">
        <v>1540</v>
      </c>
    </row>
    <row r="110" spans="1:35" ht="140.25" x14ac:dyDescent="0.25">
      <c r="A110" s="485"/>
      <c r="B110" s="485"/>
      <c r="C110" s="485"/>
      <c r="D110" s="498"/>
      <c r="E110" s="485"/>
      <c r="F110" s="485"/>
      <c r="G110" s="485"/>
      <c r="H110" s="485"/>
      <c r="I110" s="485"/>
      <c r="J110" s="485"/>
      <c r="K110" s="485"/>
      <c r="L110" s="485"/>
      <c r="M110" s="485"/>
      <c r="N110" s="485"/>
      <c r="O110" s="488"/>
      <c r="P110" s="485"/>
      <c r="Q110" s="485"/>
      <c r="R110" s="496"/>
      <c r="S110" s="492"/>
      <c r="T110" s="492"/>
      <c r="U110" s="492"/>
      <c r="V110" s="494"/>
      <c r="W110" s="485"/>
      <c r="X110" s="485"/>
      <c r="Y110" s="251" t="s">
        <v>1290</v>
      </c>
      <c r="Z110" s="251" t="s">
        <v>1541</v>
      </c>
      <c r="AA110" s="251" t="s">
        <v>1290</v>
      </c>
      <c r="AB110" s="251" t="s">
        <v>1542</v>
      </c>
      <c r="AC110" s="251" t="s">
        <v>1290</v>
      </c>
      <c r="AD110" s="251" t="s">
        <v>1543</v>
      </c>
      <c r="AE110" s="485"/>
      <c r="AF110" s="485"/>
      <c r="AG110" s="488"/>
      <c r="AH110" s="485"/>
      <c r="AI110" s="256"/>
    </row>
    <row r="111" spans="1:35" x14ac:dyDescent="0.25">
      <c r="A111" s="485"/>
      <c r="B111" s="485"/>
      <c r="C111" s="485"/>
      <c r="D111" s="498"/>
      <c r="E111" s="485"/>
      <c r="F111" s="485"/>
      <c r="G111" s="485"/>
      <c r="H111" s="485"/>
      <c r="I111" s="485"/>
      <c r="J111" s="485"/>
      <c r="K111" s="485"/>
      <c r="L111" s="485"/>
      <c r="M111" s="485"/>
      <c r="N111" s="485"/>
      <c r="O111" s="488"/>
      <c r="P111" s="485"/>
      <c r="Q111" s="485"/>
      <c r="R111" s="496"/>
      <c r="S111" s="492"/>
      <c r="T111" s="492"/>
      <c r="U111" s="492"/>
      <c r="V111" s="494"/>
      <c r="W111" s="485"/>
      <c r="X111" s="485"/>
      <c r="Y111" s="251" t="s">
        <v>1294</v>
      </c>
      <c r="Z111" s="251" t="s">
        <v>1528</v>
      </c>
      <c r="AA111" s="251" t="s">
        <v>1294</v>
      </c>
      <c r="AB111" s="251" t="s">
        <v>1504</v>
      </c>
      <c r="AC111" s="251" t="s">
        <v>1294</v>
      </c>
      <c r="AD111" s="251" t="s">
        <v>1367</v>
      </c>
      <c r="AE111" s="485"/>
      <c r="AF111" s="485"/>
      <c r="AG111" s="488"/>
      <c r="AH111" s="485"/>
      <c r="AI111" s="257"/>
    </row>
    <row r="112" spans="1:35" x14ac:dyDescent="0.25">
      <c r="A112" s="485"/>
      <c r="B112" s="485"/>
      <c r="C112" s="485"/>
      <c r="D112" s="498"/>
      <c r="E112" s="485"/>
      <c r="F112" s="485"/>
      <c r="G112" s="485"/>
      <c r="H112" s="485"/>
      <c r="I112" s="485"/>
      <c r="J112" s="485"/>
      <c r="K112" s="485"/>
      <c r="L112" s="485"/>
      <c r="M112" s="485"/>
      <c r="N112" s="485"/>
      <c r="O112" s="488"/>
      <c r="P112" s="485"/>
      <c r="Q112" s="485"/>
      <c r="R112" s="496"/>
      <c r="S112" s="492"/>
      <c r="T112" s="492"/>
      <c r="U112" s="492"/>
      <c r="V112" s="494"/>
      <c r="W112" s="485"/>
      <c r="X112" s="485"/>
      <c r="Y112" s="490"/>
      <c r="Z112" s="482"/>
      <c r="AA112" s="482"/>
      <c r="AB112" s="482"/>
      <c r="AC112" s="261"/>
      <c r="AD112" s="261"/>
      <c r="AE112" s="485"/>
      <c r="AF112" s="485"/>
      <c r="AG112" s="488"/>
      <c r="AH112" s="485"/>
      <c r="AI112" s="259" t="s">
        <v>1544</v>
      </c>
    </row>
    <row r="113" spans="1:35" x14ac:dyDescent="0.25">
      <c r="A113" s="485"/>
      <c r="B113" s="485"/>
      <c r="C113" s="485"/>
      <c r="D113" s="498"/>
      <c r="E113" s="485"/>
      <c r="F113" s="485"/>
      <c r="G113" s="485"/>
      <c r="H113" s="485"/>
      <c r="I113" s="485"/>
      <c r="J113" s="485"/>
      <c r="K113" s="485"/>
      <c r="L113" s="485"/>
      <c r="M113" s="485"/>
      <c r="N113" s="485"/>
      <c r="O113" s="488"/>
      <c r="P113" s="485"/>
      <c r="Q113" s="485"/>
      <c r="R113" s="496"/>
      <c r="S113" s="492"/>
      <c r="T113" s="492"/>
      <c r="U113" s="492"/>
      <c r="V113" s="494"/>
      <c r="W113" s="485"/>
      <c r="X113" s="485"/>
      <c r="Y113" s="490"/>
      <c r="Z113" s="482"/>
      <c r="AA113" s="482"/>
      <c r="AB113" s="482"/>
      <c r="AC113" s="507"/>
      <c r="AD113" s="514"/>
      <c r="AE113" s="485"/>
      <c r="AF113" s="485"/>
      <c r="AG113" s="488"/>
      <c r="AH113" s="485"/>
      <c r="AI113" s="257"/>
    </row>
    <row r="114" spans="1:35" x14ac:dyDescent="0.25">
      <c r="A114" s="485"/>
      <c r="B114" s="485"/>
      <c r="C114" s="485"/>
      <c r="D114" s="498"/>
      <c r="E114" s="485"/>
      <c r="F114" s="485"/>
      <c r="G114" s="485"/>
      <c r="H114" s="485"/>
      <c r="I114" s="485"/>
      <c r="J114" s="485"/>
      <c r="K114" s="485"/>
      <c r="L114" s="485"/>
      <c r="M114" s="485"/>
      <c r="N114" s="485"/>
      <c r="O114" s="488"/>
      <c r="P114" s="485"/>
      <c r="Q114" s="485"/>
      <c r="R114" s="496"/>
      <c r="S114" s="492"/>
      <c r="T114" s="492"/>
      <c r="U114" s="492"/>
      <c r="V114" s="494"/>
      <c r="W114" s="485"/>
      <c r="X114" s="485"/>
      <c r="Y114" s="490"/>
      <c r="Z114" s="482"/>
      <c r="AA114" s="482"/>
      <c r="AB114" s="482"/>
      <c r="AC114" s="251" t="s">
        <v>1287</v>
      </c>
      <c r="AD114" s="254">
        <v>44811</v>
      </c>
      <c r="AE114" s="485"/>
      <c r="AF114" s="485"/>
      <c r="AG114" s="488"/>
      <c r="AH114" s="485"/>
      <c r="AI114" s="257"/>
    </row>
    <row r="115" spans="1:35" ht="127.5" x14ac:dyDescent="0.25">
      <c r="A115" s="485"/>
      <c r="B115" s="485"/>
      <c r="C115" s="485"/>
      <c r="D115" s="498"/>
      <c r="E115" s="485"/>
      <c r="F115" s="485"/>
      <c r="G115" s="485"/>
      <c r="H115" s="485"/>
      <c r="I115" s="485"/>
      <c r="J115" s="485"/>
      <c r="K115" s="485"/>
      <c r="L115" s="485"/>
      <c r="M115" s="485"/>
      <c r="N115" s="485"/>
      <c r="O115" s="488"/>
      <c r="P115" s="485"/>
      <c r="Q115" s="485"/>
      <c r="R115" s="496"/>
      <c r="S115" s="492"/>
      <c r="T115" s="492"/>
      <c r="U115" s="492"/>
      <c r="V115" s="494"/>
      <c r="W115" s="485"/>
      <c r="X115" s="485"/>
      <c r="Y115" s="490"/>
      <c r="Z115" s="482"/>
      <c r="AA115" s="482"/>
      <c r="AB115" s="482"/>
      <c r="AC115" s="251" t="s">
        <v>1290</v>
      </c>
      <c r="AD115" s="251" t="s">
        <v>1543</v>
      </c>
      <c r="AE115" s="485"/>
      <c r="AF115" s="485"/>
      <c r="AG115" s="488"/>
      <c r="AH115" s="485"/>
      <c r="AI115" s="257"/>
    </row>
    <row r="116" spans="1:35" ht="15.75" thickBot="1" x14ac:dyDescent="0.3">
      <c r="A116" s="485"/>
      <c r="B116" s="485"/>
      <c r="C116" s="485"/>
      <c r="D116" s="498"/>
      <c r="E116" s="485"/>
      <c r="F116" s="485"/>
      <c r="G116" s="485"/>
      <c r="H116" s="485"/>
      <c r="I116" s="485"/>
      <c r="J116" s="485"/>
      <c r="K116" s="485"/>
      <c r="L116" s="485"/>
      <c r="M116" s="485"/>
      <c r="N116" s="485"/>
      <c r="O116" s="488"/>
      <c r="P116" s="485"/>
      <c r="Q116" s="486"/>
      <c r="R116" s="502"/>
      <c r="S116" s="500"/>
      <c r="T116" s="500"/>
      <c r="U116" s="500"/>
      <c r="V116" s="501"/>
      <c r="W116" s="486"/>
      <c r="X116" s="486"/>
      <c r="Y116" s="490"/>
      <c r="Z116" s="482"/>
      <c r="AA116" s="482"/>
      <c r="AB116" s="482"/>
      <c r="AC116" s="251" t="s">
        <v>1294</v>
      </c>
      <c r="AD116" s="251" t="s">
        <v>1367</v>
      </c>
      <c r="AE116" s="485"/>
      <c r="AF116" s="485"/>
      <c r="AG116" s="488"/>
      <c r="AH116" s="485"/>
      <c r="AI116" s="257"/>
    </row>
    <row r="117" spans="1:35" x14ac:dyDescent="0.25">
      <c r="A117" s="485"/>
      <c r="B117" s="485"/>
      <c r="C117" s="485"/>
      <c r="D117" s="498"/>
      <c r="E117" s="485"/>
      <c r="F117" s="485"/>
      <c r="G117" s="485"/>
      <c r="H117" s="485"/>
      <c r="I117" s="485"/>
      <c r="J117" s="485"/>
      <c r="K117" s="485"/>
      <c r="L117" s="485"/>
      <c r="M117" s="485"/>
      <c r="N117" s="485"/>
      <c r="O117" s="488"/>
      <c r="P117" s="485"/>
      <c r="Q117" s="484" t="s">
        <v>1545</v>
      </c>
      <c r="R117" s="484" t="s">
        <v>946</v>
      </c>
      <c r="S117" s="484" t="s">
        <v>1283</v>
      </c>
      <c r="T117" s="484" t="s">
        <v>1284</v>
      </c>
      <c r="U117" s="484" t="s">
        <v>1285</v>
      </c>
      <c r="V117" s="484" t="s">
        <v>1286</v>
      </c>
      <c r="W117" s="484">
        <v>28.8</v>
      </c>
      <c r="X117" s="484">
        <v>40</v>
      </c>
      <c r="Y117" s="251" t="s">
        <v>1287</v>
      </c>
      <c r="Z117" s="254">
        <v>44803</v>
      </c>
      <c r="AA117" s="251" t="s">
        <v>1287</v>
      </c>
      <c r="AB117" s="254">
        <v>44803</v>
      </c>
      <c r="AC117" s="251" t="s">
        <v>1287</v>
      </c>
      <c r="AD117" s="254">
        <v>44811</v>
      </c>
      <c r="AE117" s="485"/>
      <c r="AF117" s="485"/>
      <c r="AG117" s="488"/>
      <c r="AH117" s="485"/>
      <c r="AI117" s="257"/>
    </row>
    <row r="118" spans="1:35" ht="102" x14ac:dyDescent="0.25">
      <c r="A118" s="485"/>
      <c r="B118" s="485"/>
      <c r="C118" s="485"/>
      <c r="D118" s="498"/>
      <c r="E118" s="485"/>
      <c r="F118" s="485"/>
      <c r="G118" s="485"/>
      <c r="H118" s="485"/>
      <c r="I118" s="485"/>
      <c r="J118" s="485"/>
      <c r="K118" s="485"/>
      <c r="L118" s="485"/>
      <c r="M118" s="485"/>
      <c r="N118" s="485"/>
      <c r="O118" s="488"/>
      <c r="P118" s="485"/>
      <c r="Q118" s="485"/>
      <c r="R118" s="485"/>
      <c r="S118" s="485"/>
      <c r="T118" s="485"/>
      <c r="U118" s="485"/>
      <c r="V118" s="485"/>
      <c r="W118" s="485"/>
      <c r="X118" s="485"/>
      <c r="Y118" s="251" t="s">
        <v>1290</v>
      </c>
      <c r="Z118" s="251" t="s">
        <v>1546</v>
      </c>
      <c r="AA118" s="251" t="s">
        <v>1290</v>
      </c>
      <c r="AB118" s="251" t="s">
        <v>1547</v>
      </c>
      <c r="AC118" s="251" t="s">
        <v>1290</v>
      </c>
      <c r="AD118" s="251" t="s">
        <v>1548</v>
      </c>
      <c r="AE118" s="485"/>
      <c r="AF118" s="485"/>
      <c r="AG118" s="488"/>
      <c r="AH118" s="485"/>
      <c r="AI118" s="257"/>
    </row>
    <row r="119" spans="1:35" ht="15.75" thickBot="1" x14ac:dyDescent="0.3">
      <c r="A119" s="486"/>
      <c r="B119" s="486"/>
      <c r="C119" s="486"/>
      <c r="D119" s="499"/>
      <c r="E119" s="486"/>
      <c r="F119" s="486"/>
      <c r="G119" s="486"/>
      <c r="H119" s="486"/>
      <c r="I119" s="486"/>
      <c r="J119" s="486"/>
      <c r="K119" s="486"/>
      <c r="L119" s="486"/>
      <c r="M119" s="486"/>
      <c r="N119" s="486"/>
      <c r="O119" s="489"/>
      <c r="P119" s="486"/>
      <c r="Q119" s="486"/>
      <c r="R119" s="486"/>
      <c r="S119" s="486"/>
      <c r="T119" s="486"/>
      <c r="U119" s="486"/>
      <c r="V119" s="486"/>
      <c r="W119" s="486"/>
      <c r="X119" s="486"/>
      <c r="Y119" s="251" t="s">
        <v>1294</v>
      </c>
      <c r="Z119" s="251" t="s">
        <v>1528</v>
      </c>
      <c r="AA119" s="251" t="s">
        <v>1294</v>
      </c>
      <c r="AB119" s="251" t="s">
        <v>1504</v>
      </c>
      <c r="AC119" s="251" t="s">
        <v>1294</v>
      </c>
      <c r="AD119" s="251" t="s">
        <v>1367</v>
      </c>
      <c r="AE119" s="486"/>
      <c r="AF119" s="486"/>
      <c r="AG119" s="489"/>
      <c r="AH119" s="486"/>
      <c r="AI119" s="260"/>
    </row>
    <row r="120" spans="1:35" x14ac:dyDescent="0.25">
      <c r="A120" s="484" t="s">
        <v>1549</v>
      </c>
      <c r="B120" s="484">
        <v>6</v>
      </c>
      <c r="C120" s="484">
        <v>1</v>
      </c>
      <c r="D120" s="497">
        <v>44561.208333333336</v>
      </c>
      <c r="E120" s="484" t="s">
        <v>1550</v>
      </c>
      <c r="F120" s="484" t="s">
        <v>1551</v>
      </c>
      <c r="G120" s="484" t="s">
        <v>1552</v>
      </c>
      <c r="H120" s="484" t="s">
        <v>1553</v>
      </c>
      <c r="I120" s="484" t="s">
        <v>1399</v>
      </c>
      <c r="J120" s="484" t="s">
        <v>1554</v>
      </c>
      <c r="K120" s="484" t="s">
        <v>1555</v>
      </c>
      <c r="L120" s="484" t="s">
        <v>1322</v>
      </c>
      <c r="M120" s="484" t="s">
        <v>1288</v>
      </c>
      <c r="N120" s="484" t="s">
        <v>1303</v>
      </c>
      <c r="O120" s="503" t="s">
        <v>1280</v>
      </c>
      <c r="P120" s="484" t="s">
        <v>1281</v>
      </c>
      <c r="Q120" s="484" t="s">
        <v>1556</v>
      </c>
      <c r="R120" s="495" t="s">
        <v>946</v>
      </c>
      <c r="S120" s="491" t="s">
        <v>1283</v>
      </c>
      <c r="T120" s="491" t="s">
        <v>1284</v>
      </c>
      <c r="U120" s="491" t="s">
        <v>1285</v>
      </c>
      <c r="V120" s="493" t="s">
        <v>1286</v>
      </c>
      <c r="W120" s="484">
        <v>36</v>
      </c>
      <c r="X120" s="484">
        <v>80</v>
      </c>
      <c r="Y120" s="251" t="s">
        <v>1287</v>
      </c>
      <c r="Z120" s="254">
        <v>44803</v>
      </c>
      <c r="AA120" s="251" t="s">
        <v>1287</v>
      </c>
      <c r="AB120" s="254">
        <v>44804</v>
      </c>
      <c r="AC120" s="251" t="s">
        <v>1287</v>
      </c>
      <c r="AD120" s="254">
        <v>44814</v>
      </c>
      <c r="AE120" s="484" t="s">
        <v>1305</v>
      </c>
      <c r="AF120" s="484" t="s">
        <v>1303</v>
      </c>
      <c r="AG120" s="503" t="s">
        <v>1280</v>
      </c>
      <c r="AH120" s="484" t="s">
        <v>1281</v>
      </c>
      <c r="AI120" s="255" t="s">
        <v>1557</v>
      </c>
    </row>
    <row r="121" spans="1:35" ht="409.5" x14ac:dyDescent="0.25">
      <c r="A121" s="485"/>
      <c r="B121" s="485"/>
      <c r="C121" s="485"/>
      <c r="D121" s="498"/>
      <c r="E121" s="485"/>
      <c r="F121" s="485"/>
      <c r="G121" s="485"/>
      <c r="H121" s="485"/>
      <c r="I121" s="485"/>
      <c r="J121" s="485"/>
      <c r="K121" s="485"/>
      <c r="L121" s="485"/>
      <c r="M121" s="485"/>
      <c r="N121" s="485"/>
      <c r="O121" s="504"/>
      <c r="P121" s="485"/>
      <c r="Q121" s="485"/>
      <c r="R121" s="496"/>
      <c r="S121" s="492"/>
      <c r="T121" s="492"/>
      <c r="U121" s="492"/>
      <c r="V121" s="494"/>
      <c r="W121" s="485"/>
      <c r="X121" s="485"/>
      <c r="Y121" s="251" t="s">
        <v>1290</v>
      </c>
      <c r="Z121" s="251" t="s">
        <v>1558</v>
      </c>
      <c r="AA121" s="251" t="s">
        <v>1290</v>
      </c>
      <c r="AB121" s="251" t="s">
        <v>1559</v>
      </c>
      <c r="AC121" s="251" t="s">
        <v>1290</v>
      </c>
      <c r="AD121" s="251" t="s">
        <v>1560</v>
      </c>
      <c r="AE121" s="485"/>
      <c r="AF121" s="485"/>
      <c r="AG121" s="504"/>
      <c r="AH121" s="485"/>
      <c r="AI121" s="256"/>
    </row>
    <row r="122" spans="1:35" x14ac:dyDescent="0.25">
      <c r="A122" s="485"/>
      <c r="B122" s="485"/>
      <c r="C122" s="485"/>
      <c r="D122" s="498"/>
      <c r="E122" s="485"/>
      <c r="F122" s="485"/>
      <c r="G122" s="485"/>
      <c r="H122" s="485"/>
      <c r="I122" s="485"/>
      <c r="J122" s="485"/>
      <c r="K122" s="485"/>
      <c r="L122" s="485"/>
      <c r="M122" s="485"/>
      <c r="N122" s="485"/>
      <c r="O122" s="504"/>
      <c r="P122" s="485"/>
      <c r="Q122" s="485"/>
      <c r="R122" s="496"/>
      <c r="S122" s="492"/>
      <c r="T122" s="492"/>
      <c r="U122" s="492"/>
      <c r="V122" s="494"/>
      <c r="W122" s="485"/>
      <c r="X122" s="485"/>
      <c r="Y122" s="251" t="s">
        <v>1294</v>
      </c>
      <c r="Z122" s="251" t="s">
        <v>1561</v>
      </c>
      <c r="AA122" s="251" t="s">
        <v>1294</v>
      </c>
      <c r="AB122" s="251" t="s">
        <v>1562</v>
      </c>
      <c r="AC122" s="251" t="s">
        <v>1294</v>
      </c>
      <c r="AD122" s="251" t="s">
        <v>1563</v>
      </c>
      <c r="AE122" s="485"/>
      <c r="AF122" s="485"/>
      <c r="AG122" s="504"/>
      <c r="AH122" s="485"/>
      <c r="AI122" s="257"/>
    </row>
    <row r="123" spans="1:35" ht="15.75" thickBot="1" x14ac:dyDescent="0.3">
      <c r="A123" s="486"/>
      <c r="B123" s="486"/>
      <c r="C123" s="486"/>
      <c r="D123" s="499"/>
      <c r="E123" s="486"/>
      <c r="F123" s="486"/>
      <c r="G123" s="486"/>
      <c r="H123" s="486"/>
      <c r="I123" s="486"/>
      <c r="J123" s="486"/>
      <c r="K123" s="486"/>
      <c r="L123" s="486"/>
      <c r="M123" s="486"/>
      <c r="N123" s="486"/>
      <c r="O123" s="505"/>
      <c r="P123" s="486"/>
      <c r="Q123" s="486"/>
      <c r="R123" s="496"/>
      <c r="S123" s="492"/>
      <c r="T123" s="492"/>
      <c r="U123" s="492"/>
      <c r="V123" s="494"/>
      <c r="W123" s="486"/>
      <c r="X123" s="486"/>
      <c r="Y123" s="490"/>
      <c r="Z123" s="482"/>
      <c r="AA123" s="482"/>
      <c r="AB123" s="482"/>
      <c r="AC123" s="482"/>
      <c r="AD123" s="483"/>
      <c r="AE123" s="486"/>
      <c r="AF123" s="486"/>
      <c r="AG123" s="505"/>
      <c r="AH123" s="486"/>
      <c r="AI123" s="258" t="s">
        <v>1564</v>
      </c>
    </row>
    <row r="124" spans="1:35" x14ac:dyDescent="0.25">
      <c r="A124" s="484" t="s">
        <v>1549</v>
      </c>
      <c r="B124" s="484">
        <v>7</v>
      </c>
      <c r="C124" s="484">
        <v>1</v>
      </c>
      <c r="D124" s="497">
        <v>44561.208333333336</v>
      </c>
      <c r="E124" s="484" t="s">
        <v>1550</v>
      </c>
      <c r="F124" s="484" t="s">
        <v>1551</v>
      </c>
      <c r="G124" s="484" t="s">
        <v>1565</v>
      </c>
      <c r="H124" s="484" t="s">
        <v>1553</v>
      </c>
      <c r="I124" s="484" t="s">
        <v>1276</v>
      </c>
      <c r="J124" s="484" t="s">
        <v>1566</v>
      </c>
      <c r="K124" s="484" t="s">
        <v>1567</v>
      </c>
      <c r="L124" s="484" t="s">
        <v>1322</v>
      </c>
      <c r="M124" s="484" t="s">
        <v>1288</v>
      </c>
      <c r="N124" s="484" t="s">
        <v>1303</v>
      </c>
      <c r="O124" s="503" t="s">
        <v>1280</v>
      </c>
      <c r="P124" s="484" t="s">
        <v>1281</v>
      </c>
      <c r="Q124" s="484" t="s">
        <v>1568</v>
      </c>
      <c r="R124" s="496" t="s">
        <v>946</v>
      </c>
      <c r="S124" s="492" t="s">
        <v>1283</v>
      </c>
      <c r="T124" s="492" t="s">
        <v>1284</v>
      </c>
      <c r="U124" s="492" t="s">
        <v>1285</v>
      </c>
      <c r="V124" s="494" t="s">
        <v>1286</v>
      </c>
      <c r="W124" s="484">
        <v>36</v>
      </c>
      <c r="X124" s="484">
        <v>80</v>
      </c>
      <c r="Y124" s="251" t="s">
        <v>1287</v>
      </c>
      <c r="Z124" s="254">
        <v>44802</v>
      </c>
      <c r="AA124" s="251" t="s">
        <v>1287</v>
      </c>
      <c r="AB124" s="254">
        <v>44804</v>
      </c>
      <c r="AC124" s="251" t="s">
        <v>1287</v>
      </c>
      <c r="AD124" s="254">
        <v>44814</v>
      </c>
      <c r="AE124" s="484" t="s">
        <v>1305</v>
      </c>
      <c r="AF124" s="484" t="s">
        <v>996</v>
      </c>
      <c r="AG124" s="487" t="s">
        <v>996</v>
      </c>
      <c r="AH124" s="484" t="s">
        <v>1281</v>
      </c>
      <c r="AI124" s="255" t="s">
        <v>1569</v>
      </c>
    </row>
    <row r="125" spans="1:35" ht="409.5" x14ac:dyDescent="0.25">
      <c r="A125" s="485"/>
      <c r="B125" s="485"/>
      <c r="C125" s="485"/>
      <c r="D125" s="498"/>
      <c r="E125" s="485"/>
      <c r="F125" s="485"/>
      <c r="G125" s="485"/>
      <c r="H125" s="485"/>
      <c r="I125" s="485"/>
      <c r="J125" s="485"/>
      <c r="K125" s="485"/>
      <c r="L125" s="485"/>
      <c r="M125" s="485"/>
      <c r="N125" s="485"/>
      <c r="O125" s="504"/>
      <c r="P125" s="485"/>
      <c r="Q125" s="485"/>
      <c r="R125" s="496"/>
      <c r="S125" s="492"/>
      <c r="T125" s="492"/>
      <c r="U125" s="492"/>
      <c r="V125" s="494"/>
      <c r="W125" s="485"/>
      <c r="X125" s="485"/>
      <c r="Y125" s="251" t="s">
        <v>1290</v>
      </c>
      <c r="Z125" s="251" t="s">
        <v>1570</v>
      </c>
      <c r="AA125" s="251" t="s">
        <v>1290</v>
      </c>
      <c r="AB125" s="251" t="s">
        <v>1571</v>
      </c>
      <c r="AC125" s="251" t="s">
        <v>1290</v>
      </c>
      <c r="AD125" s="251" t="s">
        <v>1572</v>
      </c>
      <c r="AE125" s="485"/>
      <c r="AF125" s="485"/>
      <c r="AG125" s="488"/>
      <c r="AH125" s="485"/>
      <c r="AI125" s="256"/>
    </row>
    <row r="126" spans="1:35" ht="15.75" thickBot="1" x14ac:dyDescent="0.3">
      <c r="A126" s="485"/>
      <c r="B126" s="485"/>
      <c r="C126" s="485"/>
      <c r="D126" s="498"/>
      <c r="E126" s="485"/>
      <c r="F126" s="485"/>
      <c r="G126" s="485"/>
      <c r="H126" s="485"/>
      <c r="I126" s="485"/>
      <c r="J126" s="485"/>
      <c r="K126" s="485"/>
      <c r="L126" s="485"/>
      <c r="M126" s="485"/>
      <c r="N126" s="485"/>
      <c r="O126" s="504"/>
      <c r="P126" s="485"/>
      <c r="Q126" s="486"/>
      <c r="R126" s="502"/>
      <c r="S126" s="500"/>
      <c r="T126" s="500"/>
      <c r="U126" s="500"/>
      <c r="V126" s="501"/>
      <c r="W126" s="486"/>
      <c r="X126" s="486"/>
      <c r="Y126" s="251" t="s">
        <v>1294</v>
      </c>
      <c r="Z126" s="251" t="s">
        <v>1573</v>
      </c>
      <c r="AA126" s="251" t="s">
        <v>1294</v>
      </c>
      <c r="AB126" s="251" t="s">
        <v>1562</v>
      </c>
      <c r="AC126" s="251" t="s">
        <v>1294</v>
      </c>
      <c r="AD126" s="251" t="s">
        <v>1563</v>
      </c>
      <c r="AE126" s="485"/>
      <c r="AF126" s="485"/>
      <c r="AG126" s="488"/>
      <c r="AH126" s="485"/>
      <c r="AI126" s="257"/>
    </row>
    <row r="127" spans="1:35" x14ac:dyDescent="0.25">
      <c r="A127" s="485"/>
      <c r="B127" s="485"/>
      <c r="C127" s="485"/>
      <c r="D127" s="498"/>
      <c r="E127" s="485"/>
      <c r="F127" s="485"/>
      <c r="G127" s="485"/>
      <c r="H127" s="485"/>
      <c r="I127" s="485"/>
      <c r="J127" s="485"/>
      <c r="K127" s="485"/>
      <c r="L127" s="485"/>
      <c r="M127" s="485"/>
      <c r="N127" s="485"/>
      <c r="O127" s="504"/>
      <c r="P127" s="485"/>
      <c r="Q127" s="484" t="s">
        <v>1574</v>
      </c>
      <c r="R127" s="484" t="s">
        <v>1393</v>
      </c>
      <c r="S127" s="484" t="s">
        <v>1283</v>
      </c>
      <c r="T127" s="484" t="s">
        <v>1284</v>
      </c>
      <c r="U127" s="484" t="s">
        <v>1285</v>
      </c>
      <c r="V127" s="484" t="s">
        <v>1286</v>
      </c>
      <c r="W127" s="484">
        <v>36</v>
      </c>
      <c r="X127" s="484">
        <v>60</v>
      </c>
      <c r="Y127" s="251" t="s">
        <v>1287</v>
      </c>
      <c r="Z127" s="254">
        <v>44802</v>
      </c>
      <c r="AA127" s="251" t="s">
        <v>1287</v>
      </c>
      <c r="AB127" s="254">
        <v>44804</v>
      </c>
      <c r="AC127" s="251" t="s">
        <v>1287</v>
      </c>
      <c r="AD127" s="254">
        <v>44814</v>
      </c>
      <c r="AE127" s="485"/>
      <c r="AF127" s="485"/>
      <c r="AG127" s="488"/>
      <c r="AH127" s="485"/>
      <c r="AI127" s="259" t="s">
        <v>1575</v>
      </c>
    </row>
    <row r="128" spans="1:35" ht="409.5" x14ac:dyDescent="0.25">
      <c r="A128" s="485"/>
      <c r="B128" s="485"/>
      <c r="C128" s="485"/>
      <c r="D128" s="498"/>
      <c r="E128" s="485"/>
      <c r="F128" s="485"/>
      <c r="G128" s="485"/>
      <c r="H128" s="485"/>
      <c r="I128" s="485"/>
      <c r="J128" s="485"/>
      <c r="K128" s="485"/>
      <c r="L128" s="485"/>
      <c r="M128" s="485"/>
      <c r="N128" s="485"/>
      <c r="O128" s="504"/>
      <c r="P128" s="485"/>
      <c r="Q128" s="485"/>
      <c r="R128" s="485"/>
      <c r="S128" s="485"/>
      <c r="T128" s="485"/>
      <c r="U128" s="485"/>
      <c r="V128" s="485"/>
      <c r="W128" s="485"/>
      <c r="X128" s="485"/>
      <c r="Y128" s="251" t="s">
        <v>1290</v>
      </c>
      <c r="Z128" s="251" t="s">
        <v>1576</v>
      </c>
      <c r="AA128" s="251" t="s">
        <v>1290</v>
      </c>
      <c r="AB128" s="251" t="s">
        <v>1577</v>
      </c>
      <c r="AC128" s="251" t="s">
        <v>1290</v>
      </c>
      <c r="AD128" s="251" t="s">
        <v>1578</v>
      </c>
      <c r="AE128" s="485"/>
      <c r="AF128" s="485"/>
      <c r="AG128" s="488"/>
      <c r="AH128" s="485"/>
      <c r="AI128" s="257"/>
    </row>
    <row r="129" spans="1:35" ht="15.75" thickBot="1" x14ac:dyDescent="0.3">
      <c r="A129" s="486"/>
      <c r="B129" s="486"/>
      <c r="C129" s="486"/>
      <c r="D129" s="499"/>
      <c r="E129" s="486"/>
      <c r="F129" s="486"/>
      <c r="G129" s="486"/>
      <c r="H129" s="486"/>
      <c r="I129" s="486"/>
      <c r="J129" s="486"/>
      <c r="K129" s="486"/>
      <c r="L129" s="486"/>
      <c r="M129" s="486"/>
      <c r="N129" s="486"/>
      <c r="O129" s="505"/>
      <c r="P129" s="486"/>
      <c r="Q129" s="486"/>
      <c r="R129" s="486"/>
      <c r="S129" s="486"/>
      <c r="T129" s="486"/>
      <c r="U129" s="486"/>
      <c r="V129" s="486"/>
      <c r="W129" s="486"/>
      <c r="X129" s="486"/>
      <c r="Y129" s="251" t="s">
        <v>1294</v>
      </c>
      <c r="Z129" s="251" t="s">
        <v>1573</v>
      </c>
      <c r="AA129" s="251" t="s">
        <v>1294</v>
      </c>
      <c r="AB129" s="251" t="s">
        <v>1562</v>
      </c>
      <c r="AC129" s="251" t="s">
        <v>1294</v>
      </c>
      <c r="AD129" s="251" t="s">
        <v>1563</v>
      </c>
      <c r="AE129" s="486"/>
      <c r="AF129" s="486"/>
      <c r="AG129" s="489"/>
      <c r="AH129" s="486"/>
      <c r="AI129" s="260"/>
    </row>
    <row r="130" spans="1:35" x14ac:dyDescent="0.25">
      <c r="A130" s="484" t="s">
        <v>1579</v>
      </c>
      <c r="B130" s="484">
        <v>4</v>
      </c>
      <c r="C130" s="484">
        <v>1</v>
      </c>
      <c r="D130" s="497">
        <v>44561.208333333336</v>
      </c>
      <c r="E130" s="484" t="s">
        <v>1580</v>
      </c>
      <c r="F130" s="484" t="s">
        <v>1581</v>
      </c>
      <c r="G130" s="484" t="s">
        <v>1582</v>
      </c>
      <c r="H130" s="484" t="s">
        <v>1583</v>
      </c>
      <c r="I130" s="484" t="s">
        <v>1276</v>
      </c>
      <c r="J130" s="484" t="s">
        <v>1584</v>
      </c>
      <c r="K130" s="484" t="s">
        <v>1585</v>
      </c>
      <c r="L130" s="484" t="s">
        <v>1322</v>
      </c>
      <c r="M130" s="484" t="s">
        <v>977</v>
      </c>
      <c r="N130" s="484" t="s">
        <v>1303</v>
      </c>
      <c r="O130" s="503" t="s">
        <v>1280</v>
      </c>
      <c r="P130" s="484" t="s">
        <v>1281</v>
      </c>
      <c r="Q130" s="484" t="s">
        <v>1586</v>
      </c>
      <c r="R130" s="495" t="s">
        <v>946</v>
      </c>
      <c r="S130" s="491" t="s">
        <v>1283</v>
      </c>
      <c r="T130" s="491" t="s">
        <v>1284</v>
      </c>
      <c r="U130" s="491" t="s">
        <v>1285</v>
      </c>
      <c r="V130" s="493" t="s">
        <v>1286</v>
      </c>
      <c r="W130" s="484">
        <v>48</v>
      </c>
      <c r="X130" s="484">
        <v>80</v>
      </c>
      <c r="Y130" s="251" t="s">
        <v>1287</v>
      </c>
      <c r="Z130" s="254">
        <v>44803</v>
      </c>
      <c r="AA130" s="251" t="s">
        <v>1287</v>
      </c>
      <c r="AB130" s="254">
        <v>44805</v>
      </c>
      <c r="AC130" s="251" t="s">
        <v>1287</v>
      </c>
      <c r="AD130" s="254">
        <v>44815</v>
      </c>
      <c r="AE130" s="484" t="s">
        <v>1288</v>
      </c>
      <c r="AF130" s="484" t="s">
        <v>1303</v>
      </c>
      <c r="AG130" s="503" t="s">
        <v>1280</v>
      </c>
      <c r="AH130" s="484" t="s">
        <v>1281</v>
      </c>
      <c r="AI130" s="255" t="s">
        <v>1587</v>
      </c>
    </row>
    <row r="131" spans="1:35" ht="409.5" x14ac:dyDescent="0.25">
      <c r="A131" s="485"/>
      <c r="B131" s="485"/>
      <c r="C131" s="485"/>
      <c r="D131" s="498"/>
      <c r="E131" s="485"/>
      <c r="F131" s="485"/>
      <c r="G131" s="485"/>
      <c r="H131" s="485"/>
      <c r="I131" s="485"/>
      <c r="J131" s="485"/>
      <c r="K131" s="485"/>
      <c r="L131" s="485"/>
      <c r="M131" s="485"/>
      <c r="N131" s="485"/>
      <c r="O131" s="504"/>
      <c r="P131" s="485"/>
      <c r="Q131" s="485"/>
      <c r="R131" s="496"/>
      <c r="S131" s="492"/>
      <c r="T131" s="492"/>
      <c r="U131" s="492"/>
      <c r="V131" s="494"/>
      <c r="W131" s="485"/>
      <c r="X131" s="485"/>
      <c r="Y131" s="251" t="s">
        <v>1290</v>
      </c>
      <c r="Z131" s="251" t="s">
        <v>1588</v>
      </c>
      <c r="AA131" s="251" t="s">
        <v>1290</v>
      </c>
      <c r="AB131" s="251" t="s">
        <v>1589</v>
      </c>
      <c r="AC131" s="251" t="s">
        <v>1290</v>
      </c>
      <c r="AD131" s="251" t="s">
        <v>1590</v>
      </c>
      <c r="AE131" s="485"/>
      <c r="AF131" s="485"/>
      <c r="AG131" s="504"/>
      <c r="AH131" s="485"/>
      <c r="AI131" s="256"/>
    </row>
    <row r="132" spans="1:35" x14ac:dyDescent="0.25">
      <c r="A132" s="485"/>
      <c r="B132" s="485"/>
      <c r="C132" s="485"/>
      <c r="D132" s="498"/>
      <c r="E132" s="485"/>
      <c r="F132" s="485"/>
      <c r="G132" s="485"/>
      <c r="H132" s="485"/>
      <c r="I132" s="485"/>
      <c r="J132" s="485"/>
      <c r="K132" s="485"/>
      <c r="L132" s="485"/>
      <c r="M132" s="485"/>
      <c r="N132" s="485"/>
      <c r="O132" s="504"/>
      <c r="P132" s="485"/>
      <c r="Q132" s="485"/>
      <c r="R132" s="496"/>
      <c r="S132" s="492"/>
      <c r="T132" s="492"/>
      <c r="U132" s="492"/>
      <c r="V132" s="494"/>
      <c r="W132" s="485"/>
      <c r="X132" s="485"/>
      <c r="Y132" s="251" t="s">
        <v>1294</v>
      </c>
      <c r="Z132" s="251" t="s">
        <v>1591</v>
      </c>
      <c r="AA132" s="251" t="s">
        <v>1294</v>
      </c>
      <c r="AB132" s="251" t="s">
        <v>1562</v>
      </c>
      <c r="AC132" s="251" t="s">
        <v>1294</v>
      </c>
      <c r="AD132" s="251" t="s">
        <v>1330</v>
      </c>
      <c r="AE132" s="485"/>
      <c r="AF132" s="485"/>
      <c r="AG132" s="504"/>
      <c r="AH132" s="485"/>
      <c r="AI132" s="257"/>
    </row>
    <row r="133" spans="1:35" x14ac:dyDescent="0.25">
      <c r="A133" s="485"/>
      <c r="B133" s="485"/>
      <c r="C133" s="485"/>
      <c r="D133" s="498"/>
      <c r="E133" s="485"/>
      <c r="F133" s="485"/>
      <c r="G133" s="485"/>
      <c r="H133" s="485"/>
      <c r="I133" s="485"/>
      <c r="J133" s="485"/>
      <c r="K133" s="485"/>
      <c r="L133" s="485"/>
      <c r="M133" s="485"/>
      <c r="N133" s="485"/>
      <c r="O133" s="504"/>
      <c r="P133" s="485"/>
      <c r="Q133" s="485"/>
      <c r="R133" s="496"/>
      <c r="S133" s="492"/>
      <c r="T133" s="492"/>
      <c r="U133" s="492"/>
      <c r="V133" s="494"/>
      <c r="W133" s="485"/>
      <c r="X133" s="485"/>
      <c r="Y133" s="490"/>
      <c r="Z133" s="482"/>
      <c r="AA133" s="261"/>
      <c r="AB133" s="261"/>
      <c r="AC133" s="482"/>
      <c r="AD133" s="483"/>
      <c r="AE133" s="485"/>
      <c r="AF133" s="485"/>
      <c r="AG133" s="504"/>
      <c r="AH133" s="485"/>
      <c r="AI133" s="259" t="s">
        <v>1592</v>
      </c>
    </row>
    <row r="134" spans="1:35" x14ac:dyDescent="0.25">
      <c r="A134" s="485"/>
      <c r="B134" s="485"/>
      <c r="C134" s="485"/>
      <c r="D134" s="498"/>
      <c r="E134" s="485"/>
      <c r="F134" s="485"/>
      <c r="G134" s="485"/>
      <c r="H134" s="485"/>
      <c r="I134" s="485"/>
      <c r="J134" s="485"/>
      <c r="K134" s="485"/>
      <c r="L134" s="485"/>
      <c r="M134" s="485"/>
      <c r="N134" s="485"/>
      <c r="O134" s="504"/>
      <c r="P134" s="485"/>
      <c r="Q134" s="485"/>
      <c r="R134" s="496"/>
      <c r="S134" s="492"/>
      <c r="T134" s="492"/>
      <c r="U134" s="492"/>
      <c r="V134" s="494"/>
      <c r="W134" s="485"/>
      <c r="X134" s="485"/>
      <c r="Y134" s="490"/>
      <c r="Z134" s="482"/>
      <c r="AA134" s="507"/>
      <c r="AB134" s="507"/>
      <c r="AC134" s="482"/>
      <c r="AD134" s="483"/>
      <c r="AE134" s="485"/>
      <c r="AF134" s="485"/>
      <c r="AG134" s="504"/>
      <c r="AH134" s="485"/>
      <c r="AI134" s="257"/>
    </row>
    <row r="135" spans="1:35" x14ac:dyDescent="0.25">
      <c r="A135" s="485"/>
      <c r="B135" s="485"/>
      <c r="C135" s="485"/>
      <c r="D135" s="498"/>
      <c r="E135" s="485"/>
      <c r="F135" s="485"/>
      <c r="G135" s="485"/>
      <c r="H135" s="485"/>
      <c r="I135" s="485"/>
      <c r="J135" s="485"/>
      <c r="K135" s="485"/>
      <c r="L135" s="485"/>
      <c r="M135" s="485"/>
      <c r="N135" s="485"/>
      <c r="O135" s="504"/>
      <c r="P135" s="485"/>
      <c r="Q135" s="485"/>
      <c r="R135" s="496"/>
      <c r="S135" s="492"/>
      <c r="T135" s="492"/>
      <c r="U135" s="492"/>
      <c r="V135" s="494"/>
      <c r="W135" s="485"/>
      <c r="X135" s="485"/>
      <c r="Y135" s="490"/>
      <c r="Z135" s="482"/>
      <c r="AA135" s="251" t="s">
        <v>1287</v>
      </c>
      <c r="AB135" s="254">
        <v>44805</v>
      </c>
      <c r="AC135" s="482"/>
      <c r="AD135" s="483"/>
      <c r="AE135" s="485"/>
      <c r="AF135" s="485"/>
      <c r="AG135" s="504"/>
      <c r="AH135" s="485"/>
      <c r="AI135" s="257"/>
    </row>
    <row r="136" spans="1:35" ht="318.75" x14ac:dyDescent="0.25">
      <c r="A136" s="485"/>
      <c r="B136" s="485"/>
      <c r="C136" s="485"/>
      <c r="D136" s="498"/>
      <c r="E136" s="485"/>
      <c r="F136" s="485"/>
      <c r="G136" s="485"/>
      <c r="H136" s="485"/>
      <c r="I136" s="485"/>
      <c r="J136" s="485"/>
      <c r="K136" s="485"/>
      <c r="L136" s="485"/>
      <c r="M136" s="485"/>
      <c r="N136" s="485"/>
      <c r="O136" s="504"/>
      <c r="P136" s="485"/>
      <c r="Q136" s="485"/>
      <c r="R136" s="496"/>
      <c r="S136" s="492"/>
      <c r="T136" s="492"/>
      <c r="U136" s="492"/>
      <c r="V136" s="494"/>
      <c r="W136" s="485"/>
      <c r="X136" s="485"/>
      <c r="Y136" s="490"/>
      <c r="Z136" s="482"/>
      <c r="AA136" s="251" t="s">
        <v>1290</v>
      </c>
      <c r="AB136" s="251" t="s">
        <v>1589</v>
      </c>
      <c r="AC136" s="482"/>
      <c r="AD136" s="483"/>
      <c r="AE136" s="485"/>
      <c r="AF136" s="485"/>
      <c r="AG136" s="504"/>
      <c r="AH136" s="485"/>
      <c r="AI136" s="257"/>
    </row>
    <row r="137" spans="1:35" ht="15.75" thickBot="1" x14ac:dyDescent="0.3">
      <c r="A137" s="486"/>
      <c r="B137" s="486"/>
      <c r="C137" s="486"/>
      <c r="D137" s="499"/>
      <c r="E137" s="486"/>
      <c r="F137" s="486"/>
      <c r="G137" s="486"/>
      <c r="H137" s="486"/>
      <c r="I137" s="486"/>
      <c r="J137" s="486"/>
      <c r="K137" s="486"/>
      <c r="L137" s="486"/>
      <c r="M137" s="486"/>
      <c r="N137" s="486"/>
      <c r="O137" s="505"/>
      <c r="P137" s="486"/>
      <c r="Q137" s="486"/>
      <c r="R137" s="496"/>
      <c r="S137" s="492"/>
      <c r="T137" s="492"/>
      <c r="U137" s="492"/>
      <c r="V137" s="494"/>
      <c r="W137" s="486"/>
      <c r="X137" s="486"/>
      <c r="Y137" s="490"/>
      <c r="Z137" s="482"/>
      <c r="AA137" s="251" t="s">
        <v>1294</v>
      </c>
      <c r="AB137" s="251" t="s">
        <v>1562</v>
      </c>
      <c r="AC137" s="482"/>
      <c r="AD137" s="483"/>
      <c r="AE137" s="486"/>
      <c r="AF137" s="486"/>
      <c r="AG137" s="505"/>
      <c r="AH137" s="486"/>
      <c r="AI137" s="260"/>
    </row>
    <row r="138" spans="1:35" x14ac:dyDescent="0.25">
      <c r="A138" s="484" t="s">
        <v>1515</v>
      </c>
      <c r="B138" s="484">
        <v>10</v>
      </c>
      <c r="C138" s="484">
        <v>1</v>
      </c>
      <c r="D138" s="497">
        <v>44561.208333333336</v>
      </c>
      <c r="E138" s="484" t="s">
        <v>1516</v>
      </c>
      <c r="F138" s="484" t="s">
        <v>1517</v>
      </c>
      <c r="G138" s="484" t="s">
        <v>1593</v>
      </c>
      <c r="H138" s="484" t="s">
        <v>1519</v>
      </c>
      <c r="I138" s="484" t="s">
        <v>1300</v>
      </c>
      <c r="J138" s="484" t="s">
        <v>1594</v>
      </c>
      <c r="K138" s="484" t="s">
        <v>1595</v>
      </c>
      <c r="L138" s="484" t="s">
        <v>1322</v>
      </c>
      <c r="M138" s="484" t="s">
        <v>977</v>
      </c>
      <c r="N138" s="484" t="s">
        <v>1323</v>
      </c>
      <c r="O138" s="487" t="s">
        <v>996</v>
      </c>
      <c r="P138" s="484" t="s">
        <v>1281</v>
      </c>
      <c r="Q138" s="484" t="s">
        <v>1596</v>
      </c>
      <c r="R138" s="496" t="s">
        <v>1038</v>
      </c>
      <c r="S138" s="492" t="s">
        <v>1283</v>
      </c>
      <c r="T138" s="492" t="s">
        <v>1284</v>
      </c>
      <c r="U138" s="492" t="s">
        <v>1285</v>
      </c>
      <c r="V138" s="494" t="s">
        <v>1286</v>
      </c>
      <c r="W138" s="484">
        <v>56</v>
      </c>
      <c r="X138" s="484">
        <v>40</v>
      </c>
      <c r="Y138" s="251" t="s">
        <v>1287</v>
      </c>
      <c r="Z138" s="254">
        <v>44803</v>
      </c>
      <c r="AA138" s="251" t="s">
        <v>1287</v>
      </c>
      <c r="AB138" s="254">
        <v>44804</v>
      </c>
      <c r="AC138" s="251" t="s">
        <v>1287</v>
      </c>
      <c r="AD138" s="254">
        <v>44811</v>
      </c>
      <c r="AE138" s="484" t="s">
        <v>1288</v>
      </c>
      <c r="AF138" s="484" t="s">
        <v>1323</v>
      </c>
      <c r="AG138" s="487" t="s">
        <v>996</v>
      </c>
      <c r="AH138" s="484" t="s">
        <v>1281</v>
      </c>
      <c r="AI138" s="255" t="s">
        <v>1597</v>
      </c>
    </row>
    <row r="139" spans="1:35" ht="76.5" x14ac:dyDescent="0.25">
      <c r="A139" s="485"/>
      <c r="B139" s="485"/>
      <c r="C139" s="485"/>
      <c r="D139" s="498"/>
      <c r="E139" s="485"/>
      <c r="F139" s="485"/>
      <c r="G139" s="485"/>
      <c r="H139" s="485"/>
      <c r="I139" s="485"/>
      <c r="J139" s="485"/>
      <c r="K139" s="485"/>
      <c r="L139" s="485"/>
      <c r="M139" s="485"/>
      <c r="N139" s="485"/>
      <c r="O139" s="488"/>
      <c r="P139" s="485"/>
      <c r="Q139" s="485"/>
      <c r="R139" s="496"/>
      <c r="S139" s="492"/>
      <c r="T139" s="492"/>
      <c r="U139" s="492"/>
      <c r="V139" s="494"/>
      <c r="W139" s="485"/>
      <c r="X139" s="485"/>
      <c r="Y139" s="251" t="s">
        <v>1290</v>
      </c>
      <c r="Z139" s="251" t="s">
        <v>1598</v>
      </c>
      <c r="AA139" s="251" t="s">
        <v>1290</v>
      </c>
      <c r="AB139" s="251" t="s">
        <v>1599</v>
      </c>
      <c r="AC139" s="251" t="s">
        <v>1290</v>
      </c>
      <c r="AD139" s="251" t="s">
        <v>1600</v>
      </c>
      <c r="AE139" s="485"/>
      <c r="AF139" s="485"/>
      <c r="AG139" s="488"/>
      <c r="AH139" s="485"/>
      <c r="AI139" s="256"/>
    </row>
    <row r="140" spans="1:35" x14ac:dyDescent="0.25">
      <c r="A140" s="485"/>
      <c r="B140" s="485"/>
      <c r="C140" s="485"/>
      <c r="D140" s="498"/>
      <c r="E140" s="485"/>
      <c r="F140" s="485"/>
      <c r="G140" s="485"/>
      <c r="H140" s="485"/>
      <c r="I140" s="485"/>
      <c r="J140" s="485"/>
      <c r="K140" s="485"/>
      <c r="L140" s="485"/>
      <c r="M140" s="485"/>
      <c r="N140" s="485"/>
      <c r="O140" s="488"/>
      <c r="P140" s="485"/>
      <c r="Q140" s="485"/>
      <c r="R140" s="496"/>
      <c r="S140" s="492"/>
      <c r="T140" s="492"/>
      <c r="U140" s="492"/>
      <c r="V140" s="494"/>
      <c r="W140" s="485"/>
      <c r="X140" s="485"/>
      <c r="Y140" s="251" t="s">
        <v>1294</v>
      </c>
      <c r="Z140" s="251" t="s">
        <v>1528</v>
      </c>
      <c r="AA140" s="251" t="s">
        <v>1294</v>
      </c>
      <c r="AB140" s="251" t="s">
        <v>1504</v>
      </c>
      <c r="AC140" s="251" t="s">
        <v>1294</v>
      </c>
      <c r="AD140" s="251" t="s">
        <v>1367</v>
      </c>
      <c r="AE140" s="485"/>
      <c r="AF140" s="485"/>
      <c r="AG140" s="488"/>
      <c r="AH140" s="485"/>
      <c r="AI140" s="257"/>
    </row>
    <row r="141" spans="1:35" x14ac:dyDescent="0.25">
      <c r="A141" s="485"/>
      <c r="B141" s="485"/>
      <c r="C141" s="485"/>
      <c r="D141" s="498"/>
      <c r="E141" s="485"/>
      <c r="F141" s="485"/>
      <c r="G141" s="485"/>
      <c r="H141" s="485"/>
      <c r="I141" s="485"/>
      <c r="J141" s="485"/>
      <c r="K141" s="485"/>
      <c r="L141" s="485"/>
      <c r="M141" s="485"/>
      <c r="N141" s="485"/>
      <c r="O141" s="488"/>
      <c r="P141" s="485"/>
      <c r="Q141" s="485"/>
      <c r="R141" s="496"/>
      <c r="S141" s="492"/>
      <c r="T141" s="492"/>
      <c r="U141" s="492"/>
      <c r="V141" s="494"/>
      <c r="W141" s="485"/>
      <c r="X141" s="485"/>
      <c r="Y141" s="261"/>
      <c r="Z141" s="261"/>
      <c r="AA141" s="482"/>
      <c r="AB141" s="482"/>
      <c r="AC141" s="482"/>
      <c r="AD141" s="483"/>
      <c r="AE141" s="485"/>
      <c r="AF141" s="485"/>
      <c r="AG141" s="488"/>
      <c r="AH141" s="485"/>
      <c r="AI141" s="259" t="s">
        <v>1601</v>
      </c>
    </row>
    <row r="142" spans="1:35" x14ac:dyDescent="0.25">
      <c r="A142" s="485"/>
      <c r="B142" s="485"/>
      <c r="C142" s="485"/>
      <c r="D142" s="498"/>
      <c r="E142" s="485"/>
      <c r="F142" s="485"/>
      <c r="G142" s="485"/>
      <c r="H142" s="485"/>
      <c r="I142" s="485"/>
      <c r="J142" s="485"/>
      <c r="K142" s="485"/>
      <c r="L142" s="485"/>
      <c r="M142" s="485"/>
      <c r="N142" s="485"/>
      <c r="O142" s="488"/>
      <c r="P142" s="485"/>
      <c r="Q142" s="485"/>
      <c r="R142" s="496"/>
      <c r="S142" s="492"/>
      <c r="T142" s="492"/>
      <c r="U142" s="492"/>
      <c r="V142" s="494"/>
      <c r="W142" s="485"/>
      <c r="X142" s="485"/>
      <c r="Y142" s="506"/>
      <c r="Z142" s="507"/>
      <c r="AA142" s="482"/>
      <c r="AB142" s="482"/>
      <c r="AC142" s="482"/>
      <c r="AD142" s="483"/>
      <c r="AE142" s="485"/>
      <c r="AF142" s="485"/>
      <c r="AG142" s="488"/>
      <c r="AH142" s="485"/>
      <c r="AI142" s="257"/>
    </row>
    <row r="143" spans="1:35" x14ac:dyDescent="0.25">
      <c r="A143" s="485"/>
      <c r="B143" s="485"/>
      <c r="C143" s="485"/>
      <c r="D143" s="498"/>
      <c r="E143" s="485"/>
      <c r="F143" s="485"/>
      <c r="G143" s="485"/>
      <c r="H143" s="485"/>
      <c r="I143" s="485"/>
      <c r="J143" s="485"/>
      <c r="K143" s="485"/>
      <c r="L143" s="485"/>
      <c r="M143" s="485"/>
      <c r="N143" s="485"/>
      <c r="O143" s="488"/>
      <c r="P143" s="485"/>
      <c r="Q143" s="485"/>
      <c r="R143" s="496"/>
      <c r="S143" s="492"/>
      <c r="T143" s="492"/>
      <c r="U143" s="492"/>
      <c r="V143" s="494"/>
      <c r="W143" s="485"/>
      <c r="X143" s="485"/>
      <c r="Y143" s="251" t="s">
        <v>1287</v>
      </c>
      <c r="Z143" s="254">
        <v>44803</v>
      </c>
      <c r="AA143" s="482"/>
      <c r="AB143" s="482"/>
      <c r="AC143" s="482"/>
      <c r="AD143" s="483"/>
      <c r="AE143" s="485"/>
      <c r="AF143" s="485"/>
      <c r="AG143" s="488"/>
      <c r="AH143" s="485"/>
      <c r="AI143" s="257"/>
    </row>
    <row r="144" spans="1:35" x14ac:dyDescent="0.25">
      <c r="A144" s="485"/>
      <c r="B144" s="485"/>
      <c r="C144" s="485"/>
      <c r="D144" s="498"/>
      <c r="E144" s="485"/>
      <c r="F144" s="485"/>
      <c r="G144" s="485"/>
      <c r="H144" s="485"/>
      <c r="I144" s="485"/>
      <c r="J144" s="485"/>
      <c r="K144" s="485"/>
      <c r="L144" s="485"/>
      <c r="M144" s="485"/>
      <c r="N144" s="485"/>
      <c r="O144" s="488"/>
      <c r="P144" s="485"/>
      <c r="Q144" s="485"/>
      <c r="R144" s="496"/>
      <c r="S144" s="492"/>
      <c r="T144" s="492"/>
      <c r="U144" s="492"/>
      <c r="V144" s="494"/>
      <c r="W144" s="485"/>
      <c r="X144" s="485"/>
      <c r="Y144" s="251" t="s">
        <v>1290</v>
      </c>
      <c r="Z144" s="251" t="s">
        <v>1530</v>
      </c>
      <c r="AA144" s="482"/>
      <c r="AB144" s="482"/>
      <c r="AC144" s="482"/>
      <c r="AD144" s="483"/>
      <c r="AE144" s="485"/>
      <c r="AF144" s="485"/>
      <c r="AG144" s="488"/>
      <c r="AH144" s="485"/>
      <c r="AI144" s="257"/>
    </row>
    <row r="145" spans="1:35" ht="15.75" thickBot="1" x14ac:dyDescent="0.3">
      <c r="A145" s="486"/>
      <c r="B145" s="486"/>
      <c r="C145" s="486"/>
      <c r="D145" s="499"/>
      <c r="E145" s="486"/>
      <c r="F145" s="486"/>
      <c r="G145" s="486"/>
      <c r="H145" s="486"/>
      <c r="I145" s="486"/>
      <c r="J145" s="486"/>
      <c r="K145" s="486"/>
      <c r="L145" s="486"/>
      <c r="M145" s="486"/>
      <c r="N145" s="486"/>
      <c r="O145" s="489"/>
      <c r="P145" s="486"/>
      <c r="Q145" s="486"/>
      <c r="R145" s="496"/>
      <c r="S145" s="492"/>
      <c r="T145" s="492"/>
      <c r="U145" s="492"/>
      <c r="V145" s="494"/>
      <c r="W145" s="486"/>
      <c r="X145" s="486"/>
      <c r="Y145" s="251" t="s">
        <v>1294</v>
      </c>
      <c r="Z145" s="251" t="s">
        <v>1528</v>
      </c>
      <c r="AA145" s="482"/>
      <c r="AB145" s="482"/>
      <c r="AC145" s="482"/>
      <c r="AD145" s="483"/>
      <c r="AE145" s="486"/>
      <c r="AF145" s="486"/>
      <c r="AG145" s="489"/>
      <c r="AH145" s="486"/>
      <c r="AI145" s="260"/>
    </row>
    <row r="146" spans="1:35" x14ac:dyDescent="0.25">
      <c r="A146" s="484" t="s">
        <v>1602</v>
      </c>
      <c r="B146" s="484">
        <v>5</v>
      </c>
      <c r="C146" s="484">
        <v>1</v>
      </c>
      <c r="D146" s="497">
        <v>44561.208333333336</v>
      </c>
      <c r="E146" s="484" t="s">
        <v>1603</v>
      </c>
      <c r="F146" s="484" t="s">
        <v>1604</v>
      </c>
      <c r="G146" s="484" t="s">
        <v>1605</v>
      </c>
      <c r="H146" s="484" t="s">
        <v>1606</v>
      </c>
      <c r="I146" s="484" t="s">
        <v>1409</v>
      </c>
      <c r="J146" s="484" t="s">
        <v>1607</v>
      </c>
      <c r="K146" s="484" t="s">
        <v>1608</v>
      </c>
      <c r="L146" s="484" t="s">
        <v>1322</v>
      </c>
      <c r="M146" s="484" t="s">
        <v>1402</v>
      </c>
      <c r="N146" s="484" t="s">
        <v>996</v>
      </c>
      <c r="O146" s="487" t="s">
        <v>996</v>
      </c>
      <c r="P146" s="484" t="s">
        <v>1281</v>
      </c>
      <c r="Q146" s="484" t="s">
        <v>1223</v>
      </c>
      <c r="R146" s="496" t="s">
        <v>946</v>
      </c>
      <c r="S146" s="492" t="s">
        <v>1283</v>
      </c>
      <c r="T146" s="492" t="s">
        <v>1284</v>
      </c>
      <c r="U146" s="492" t="s">
        <v>1285</v>
      </c>
      <c r="V146" s="494" t="s">
        <v>1286</v>
      </c>
      <c r="W146" s="484">
        <v>12</v>
      </c>
      <c r="X146" s="484">
        <v>60</v>
      </c>
      <c r="Y146" s="251" t="s">
        <v>1287</v>
      </c>
      <c r="Z146" s="254">
        <v>44802</v>
      </c>
      <c r="AA146" s="251" t="s">
        <v>1287</v>
      </c>
      <c r="AB146" s="254">
        <v>44804</v>
      </c>
      <c r="AC146" s="251" t="s">
        <v>1287</v>
      </c>
      <c r="AD146" s="254">
        <v>44813</v>
      </c>
      <c r="AE146" s="484" t="s">
        <v>1402</v>
      </c>
      <c r="AF146" s="484" t="s">
        <v>996</v>
      </c>
      <c r="AG146" s="487" t="s">
        <v>996</v>
      </c>
      <c r="AH146" s="484" t="s">
        <v>1281</v>
      </c>
      <c r="AI146" s="255" t="s">
        <v>1609</v>
      </c>
    </row>
    <row r="147" spans="1:35" ht="293.25" x14ac:dyDescent="0.25">
      <c r="A147" s="485"/>
      <c r="B147" s="485"/>
      <c r="C147" s="485"/>
      <c r="D147" s="498"/>
      <c r="E147" s="485"/>
      <c r="F147" s="485"/>
      <c r="G147" s="485"/>
      <c r="H147" s="485"/>
      <c r="I147" s="485"/>
      <c r="J147" s="485"/>
      <c r="K147" s="485"/>
      <c r="L147" s="485"/>
      <c r="M147" s="485"/>
      <c r="N147" s="485"/>
      <c r="O147" s="488"/>
      <c r="P147" s="485"/>
      <c r="Q147" s="485"/>
      <c r="R147" s="496"/>
      <c r="S147" s="492"/>
      <c r="T147" s="492"/>
      <c r="U147" s="492"/>
      <c r="V147" s="494"/>
      <c r="W147" s="485"/>
      <c r="X147" s="485"/>
      <c r="Y147" s="251" t="s">
        <v>1290</v>
      </c>
      <c r="Z147" s="251" t="s">
        <v>1610</v>
      </c>
      <c r="AA147" s="251" t="s">
        <v>1290</v>
      </c>
      <c r="AB147" s="251" t="s">
        <v>1611</v>
      </c>
      <c r="AC147" s="251" t="s">
        <v>1290</v>
      </c>
      <c r="AD147" s="251" t="s">
        <v>1612</v>
      </c>
      <c r="AE147" s="485"/>
      <c r="AF147" s="485"/>
      <c r="AG147" s="488"/>
      <c r="AH147" s="485"/>
      <c r="AI147" s="256"/>
    </row>
    <row r="148" spans="1:35" x14ac:dyDescent="0.25">
      <c r="A148" s="485"/>
      <c r="B148" s="485"/>
      <c r="C148" s="485"/>
      <c r="D148" s="498"/>
      <c r="E148" s="485"/>
      <c r="F148" s="485"/>
      <c r="G148" s="485"/>
      <c r="H148" s="485"/>
      <c r="I148" s="485"/>
      <c r="J148" s="485"/>
      <c r="K148" s="485"/>
      <c r="L148" s="485"/>
      <c r="M148" s="485"/>
      <c r="N148" s="485"/>
      <c r="O148" s="488"/>
      <c r="P148" s="485"/>
      <c r="Q148" s="485"/>
      <c r="R148" s="496"/>
      <c r="S148" s="492"/>
      <c r="T148" s="492"/>
      <c r="U148" s="492"/>
      <c r="V148" s="494"/>
      <c r="W148" s="485"/>
      <c r="X148" s="485"/>
      <c r="Y148" s="251" t="s">
        <v>1294</v>
      </c>
      <c r="Z148" s="251" t="s">
        <v>1352</v>
      </c>
      <c r="AA148" s="251" t="s">
        <v>1294</v>
      </c>
      <c r="AB148" s="251" t="s">
        <v>1504</v>
      </c>
      <c r="AC148" s="251" t="s">
        <v>1294</v>
      </c>
      <c r="AD148" s="251" t="s">
        <v>1462</v>
      </c>
      <c r="AE148" s="485"/>
      <c r="AF148" s="485"/>
      <c r="AG148" s="488"/>
      <c r="AH148" s="485"/>
      <c r="AI148" s="257"/>
    </row>
    <row r="149" spans="1:35" ht="15.75" thickBot="1" x14ac:dyDescent="0.3">
      <c r="A149" s="486"/>
      <c r="B149" s="486"/>
      <c r="C149" s="486"/>
      <c r="D149" s="499"/>
      <c r="E149" s="486"/>
      <c r="F149" s="486"/>
      <c r="G149" s="486"/>
      <c r="H149" s="486"/>
      <c r="I149" s="486"/>
      <c r="J149" s="486"/>
      <c r="K149" s="486"/>
      <c r="L149" s="486"/>
      <c r="M149" s="486"/>
      <c r="N149" s="486"/>
      <c r="O149" s="489"/>
      <c r="P149" s="486"/>
      <c r="Q149" s="486"/>
      <c r="R149" s="496"/>
      <c r="S149" s="492"/>
      <c r="T149" s="492"/>
      <c r="U149" s="492"/>
      <c r="V149" s="494"/>
      <c r="W149" s="486"/>
      <c r="X149" s="486"/>
      <c r="Y149" s="490"/>
      <c r="Z149" s="482"/>
      <c r="AA149" s="482"/>
      <c r="AB149" s="482"/>
      <c r="AC149" s="482"/>
      <c r="AD149" s="483"/>
      <c r="AE149" s="486"/>
      <c r="AF149" s="486"/>
      <c r="AG149" s="489"/>
      <c r="AH149" s="486"/>
      <c r="AI149" s="258" t="s">
        <v>1613</v>
      </c>
    </row>
    <row r="150" spans="1:35" x14ac:dyDescent="0.25">
      <c r="A150" s="484" t="s">
        <v>1614</v>
      </c>
      <c r="B150" s="484">
        <v>12</v>
      </c>
      <c r="C150" s="484">
        <v>1</v>
      </c>
      <c r="D150" s="497">
        <v>44561.208333333336</v>
      </c>
      <c r="E150" s="484" t="s">
        <v>1615</v>
      </c>
      <c r="F150" s="484" t="s">
        <v>1616</v>
      </c>
      <c r="G150" s="484" t="s">
        <v>1617</v>
      </c>
      <c r="H150" s="484" t="s">
        <v>1618</v>
      </c>
      <c r="I150" s="484" t="s">
        <v>1276</v>
      </c>
      <c r="J150" s="484" t="s">
        <v>1619</v>
      </c>
      <c r="K150" s="484" t="s">
        <v>1620</v>
      </c>
      <c r="L150" s="484" t="s">
        <v>1621</v>
      </c>
      <c r="M150" s="484" t="s">
        <v>1622</v>
      </c>
      <c r="N150" s="484" t="s">
        <v>996</v>
      </c>
      <c r="O150" s="503" t="s">
        <v>1280</v>
      </c>
      <c r="P150" s="484" t="s">
        <v>1281</v>
      </c>
      <c r="Q150" s="484" t="s">
        <v>1623</v>
      </c>
      <c r="R150" s="496" t="s">
        <v>1038</v>
      </c>
      <c r="S150" s="492" t="s">
        <v>1624</v>
      </c>
      <c r="T150" s="492" t="s">
        <v>1284</v>
      </c>
      <c r="U150" s="492" t="s">
        <v>1285</v>
      </c>
      <c r="V150" s="494" t="s">
        <v>1286</v>
      </c>
      <c r="W150" s="484">
        <v>60</v>
      </c>
      <c r="X150" s="484">
        <v>60</v>
      </c>
      <c r="Y150" s="251" t="s">
        <v>1287</v>
      </c>
      <c r="Z150" s="254">
        <v>44799</v>
      </c>
      <c r="AA150" s="251" t="s">
        <v>1287</v>
      </c>
      <c r="AB150" s="254">
        <v>44805</v>
      </c>
      <c r="AC150" s="251" t="s">
        <v>1287</v>
      </c>
      <c r="AD150" s="254">
        <v>44813</v>
      </c>
      <c r="AE150" s="484" t="s">
        <v>1305</v>
      </c>
      <c r="AF150" s="484" t="s">
        <v>996</v>
      </c>
      <c r="AG150" s="487" t="s">
        <v>996</v>
      </c>
      <c r="AH150" s="484" t="s">
        <v>1281</v>
      </c>
      <c r="AI150" s="255" t="s">
        <v>1625</v>
      </c>
    </row>
    <row r="151" spans="1:35" ht="409.5" x14ac:dyDescent="0.25">
      <c r="A151" s="485"/>
      <c r="B151" s="485"/>
      <c r="C151" s="485"/>
      <c r="D151" s="498"/>
      <c r="E151" s="485"/>
      <c r="F151" s="485"/>
      <c r="G151" s="485"/>
      <c r="H151" s="485"/>
      <c r="I151" s="485"/>
      <c r="J151" s="485"/>
      <c r="K151" s="485"/>
      <c r="L151" s="485"/>
      <c r="M151" s="485"/>
      <c r="N151" s="485"/>
      <c r="O151" s="504"/>
      <c r="P151" s="485"/>
      <c r="Q151" s="485"/>
      <c r="R151" s="496"/>
      <c r="S151" s="492"/>
      <c r="T151" s="492"/>
      <c r="U151" s="492"/>
      <c r="V151" s="494"/>
      <c r="W151" s="485"/>
      <c r="X151" s="485"/>
      <c r="Y151" s="251" t="s">
        <v>1290</v>
      </c>
      <c r="Z151" s="251" t="s">
        <v>1626</v>
      </c>
      <c r="AA151" s="251" t="s">
        <v>1290</v>
      </c>
      <c r="AB151" s="251" t="s">
        <v>1627</v>
      </c>
      <c r="AC151" s="251" t="s">
        <v>1290</v>
      </c>
      <c r="AD151" s="251" t="s">
        <v>1628</v>
      </c>
      <c r="AE151" s="485"/>
      <c r="AF151" s="485"/>
      <c r="AG151" s="488"/>
      <c r="AH151" s="485"/>
      <c r="AI151" s="256"/>
    </row>
    <row r="152" spans="1:35" ht="15.75" thickBot="1" x14ac:dyDescent="0.3">
      <c r="A152" s="485"/>
      <c r="B152" s="485"/>
      <c r="C152" s="485"/>
      <c r="D152" s="498"/>
      <c r="E152" s="485"/>
      <c r="F152" s="485"/>
      <c r="G152" s="485"/>
      <c r="H152" s="485"/>
      <c r="I152" s="485"/>
      <c r="J152" s="485"/>
      <c r="K152" s="485"/>
      <c r="L152" s="485"/>
      <c r="M152" s="485"/>
      <c r="N152" s="485"/>
      <c r="O152" s="504"/>
      <c r="P152" s="485"/>
      <c r="Q152" s="486"/>
      <c r="R152" s="502"/>
      <c r="S152" s="500"/>
      <c r="T152" s="500"/>
      <c r="U152" s="500"/>
      <c r="V152" s="501"/>
      <c r="W152" s="486"/>
      <c r="X152" s="486"/>
      <c r="Y152" s="251" t="s">
        <v>1294</v>
      </c>
      <c r="Z152" s="251" t="s">
        <v>1629</v>
      </c>
      <c r="AA152" s="251" t="s">
        <v>1294</v>
      </c>
      <c r="AB152" s="251" t="s">
        <v>1329</v>
      </c>
      <c r="AC152" s="251" t="s">
        <v>1294</v>
      </c>
      <c r="AD152" s="251" t="s">
        <v>1630</v>
      </c>
      <c r="AE152" s="485"/>
      <c r="AF152" s="485"/>
      <c r="AG152" s="488"/>
      <c r="AH152" s="485"/>
      <c r="AI152" s="257"/>
    </row>
    <row r="153" spans="1:35" x14ac:dyDescent="0.25">
      <c r="A153" s="485"/>
      <c r="B153" s="485"/>
      <c r="C153" s="485"/>
      <c r="D153" s="498"/>
      <c r="E153" s="485"/>
      <c r="F153" s="485"/>
      <c r="G153" s="485"/>
      <c r="H153" s="485"/>
      <c r="I153" s="485"/>
      <c r="J153" s="485"/>
      <c r="K153" s="485"/>
      <c r="L153" s="485"/>
      <c r="M153" s="485"/>
      <c r="N153" s="485"/>
      <c r="O153" s="504"/>
      <c r="P153" s="485"/>
      <c r="Q153" s="484" t="s">
        <v>1631</v>
      </c>
      <c r="R153" s="484" t="s">
        <v>946</v>
      </c>
      <c r="S153" s="484" t="s">
        <v>1624</v>
      </c>
      <c r="T153" s="484" t="s">
        <v>1284</v>
      </c>
      <c r="U153" s="484" t="s">
        <v>1285</v>
      </c>
      <c r="V153" s="484" t="s">
        <v>1286</v>
      </c>
      <c r="W153" s="484">
        <v>30</v>
      </c>
      <c r="X153" s="484">
        <v>60</v>
      </c>
      <c r="Y153" s="251" t="s">
        <v>1287</v>
      </c>
      <c r="Z153" s="254">
        <v>44799</v>
      </c>
      <c r="AA153" s="251" t="s">
        <v>1287</v>
      </c>
      <c r="AB153" s="254">
        <v>44805</v>
      </c>
      <c r="AC153" s="251" t="s">
        <v>1287</v>
      </c>
      <c r="AD153" s="254">
        <v>44813</v>
      </c>
      <c r="AE153" s="485"/>
      <c r="AF153" s="485"/>
      <c r="AG153" s="488"/>
      <c r="AH153" s="485"/>
      <c r="AI153" s="259" t="s">
        <v>1632</v>
      </c>
    </row>
    <row r="154" spans="1:35" ht="293.25" x14ac:dyDescent="0.25">
      <c r="A154" s="485"/>
      <c r="B154" s="485"/>
      <c r="C154" s="485"/>
      <c r="D154" s="498"/>
      <c r="E154" s="485"/>
      <c r="F154" s="485"/>
      <c r="G154" s="485"/>
      <c r="H154" s="485"/>
      <c r="I154" s="485"/>
      <c r="J154" s="485"/>
      <c r="K154" s="485"/>
      <c r="L154" s="485"/>
      <c r="M154" s="485"/>
      <c r="N154" s="485"/>
      <c r="O154" s="504"/>
      <c r="P154" s="485"/>
      <c r="Q154" s="485"/>
      <c r="R154" s="485"/>
      <c r="S154" s="485"/>
      <c r="T154" s="485"/>
      <c r="U154" s="485"/>
      <c r="V154" s="485"/>
      <c r="W154" s="485"/>
      <c r="X154" s="485"/>
      <c r="Y154" s="251" t="s">
        <v>1290</v>
      </c>
      <c r="Z154" s="251" t="s">
        <v>1633</v>
      </c>
      <c r="AA154" s="251" t="s">
        <v>1290</v>
      </c>
      <c r="AB154" s="251" t="s">
        <v>1634</v>
      </c>
      <c r="AC154" s="251" t="s">
        <v>1290</v>
      </c>
      <c r="AD154" s="251" t="s">
        <v>1635</v>
      </c>
      <c r="AE154" s="485"/>
      <c r="AF154" s="485"/>
      <c r="AG154" s="488"/>
      <c r="AH154" s="485"/>
      <c r="AI154" s="257"/>
    </row>
    <row r="155" spans="1:35" x14ac:dyDescent="0.25">
      <c r="A155" s="485"/>
      <c r="B155" s="485"/>
      <c r="C155" s="485"/>
      <c r="D155" s="498"/>
      <c r="E155" s="485"/>
      <c r="F155" s="485"/>
      <c r="G155" s="485"/>
      <c r="H155" s="485"/>
      <c r="I155" s="485"/>
      <c r="J155" s="485"/>
      <c r="K155" s="485"/>
      <c r="L155" s="485"/>
      <c r="M155" s="485"/>
      <c r="N155" s="485"/>
      <c r="O155" s="504"/>
      <c r="P155" s="485"/>
      <c r="Q155" s="485"/>
      <c r="R155" s="485"/>
      <c r="S155" s="485"/>
      <c r="T155" s="485"/>
      <c r="U155" s="485"/>
      <c r="V155" s="485"/>
      <c r="W155" s="485"/>
      <c r="X155" s="485"/>
      <c r="Y155" s="251" t="s">
        <v>1294</v>
      </c>
      <c r="Z155" s="251" t="s">
        <v>1629</v>
      </c>
      <c r="AA155" s="251" t="s">
        <v>1294</v>
      </c>
      <c r="AB155" s="251" t="s">
        <v>1329</v>
      </c>
      <c r="AC155" s="251" t="s">
        <v>1294</v>
      </c>
      <c r="AD155" s="251" t="s">
        <v>1630</v>
      </c>
      <c r="AE155" s="485"/>
      <c r="AF155" s="485"/>
      <c r="AG155" s="488"/>
      <c r="AH155" s="485"/>
      <c r="AI155" s="257"/>
    </row>
    <row r="156" spans="1:35" x14ac:dyDescent="0.25">
      <c r="A156" s="485"/>
      <c r="B156" s="485"/>
      <c r="C156" s="485"/>
      <c r="D156" s="498"/>
      <c r="E156" s="485"/>
      <c r="F156" s="485"/>
      <c r="G156" s="485"/>
      <c r="H156" s="485"/>
      <c r="I156" s="485"/>
      <c r="J156" s="485"/>
      <c r="K156" s="485"/>
      <c r="L156" s="485"/>
      <c r="M156" s="485"/>
      <c r="N156" s="485"/>
      <c r="O156" s="504"/>
      <c r="P156" s="485"/>
      <c r="Q156" s="485"/>
      <c r="R156" s="485"/>
      <c r="S156" s="485"/>
      <c r="T156" s="485"/>
      <c r="U156" s="485"/>
      <c r="V156" s="485"/>
      <c r="W156" s="485"/>
      <c r="X156" s="485"/>
      <c r="Y156" s="490"/>
      <c r="Z156" s="482"/>
      <c r="AA156" s="261"/>
      <c r="AB156" s="261"/>
      <c r="AC156" s="482"/>
      <c r="AD156" s="483"/>
      <c r="AE156" s="485"/>
      <c r="AF156" s="485"/>
      <c r="AG156" s="488"/>
      <c r="AH156" s="485"/>
      <c r="AI156" s="257"/>
    </row>
    <row r="157" spans="1:35" x14ac:dyDescent="0.25">
      <c r="A157" s="485"/>
      <c r="B157" s="485"/>
      <c r="C157" s="485"/>
      <c r="D157" s="498"/>
      <c r="E157" s="485"/>
      <c r="F157" s="485"/>
      <c r="G157" s="485"/>
      <c r="H157" s="485"/>
      <c r="I157" s="485"/>
      <c r="J157" s="485"/>
      <c r="K157" s="485"/>
      <c r="L157" s="485"/>
      <c r="M157" s="485"/>
      <c r="N157" s="485"/>
      <c r="O157" s="504"/>
      <c r="P157" s="485"/>
      <c r="Q157" s="485"/>
      <c r="R157" s="485"/>
      <c r="S157" s="485"/>
      <c r="T157" s="485"/>
      <c r="U157" s="485"/>
      <c r="V157" s="485"/>
      <c r="W157" s="485"/>
      <c r="X157" s="485"/>
      <c r="Y157" s="490"/>
      <c r="Z157" s="482"/>
      <c r="AA157" s="507"/>
      <c r="AB157" s="507"/>
      <c r="AC157" s="482"/>
      <c r="AD157" s="483"/>
      <c r="AE157" s="485"/>
      <c r="AF157" s="485"/>
      <c r="AG157" s="488"/>
      <c r="AH157" s="485"/>
      <c r="AI157" s="257"/>
    </row>
    <row r="158" spans="1:35" x14ac:dyDescent="0.25">
      <c r="A158" s="485"/>
      <c r="B158" s="485"/>
      <c r="C158" s="485"/>
      <c r="D158" s="498"/>
      <c r="E158" s="485"/>
      <c r="F158" s="485"/>
      <c r="G158" s="485"/>
      <c r="H158" s="485"/>
      <c r="I158" s="485"/>
      <c r="J158" s="485"/>
      <c r="K158" s="485"/>
      <c r="L158" s="485"/>
      <c r="M158" s="485"/>
      <c r="N158" s="485"/>
      <c r="O158" s="504"/>
      <c r="P158" s="485"/>
      <c r="Q158" s="485"/>
      <c r="R158" s="485"/>
      <c r="S158" s="485"/>
      <c r="T158" s="485"/>
      <c r="U158" s="485"/>
      <c r="V158" s="485"/>
      <c r="W158" s="485"/>
      <c r="X158" s="485"/>
      <c r="Y158" s="490"/>
      <c r="Z158" s="482"/>
      <c r="AA158" s="251" t="s">
        <v>1287</v>
      </c>
      <c r="AB158" s="254">
        <v>44805</v>
      </c>
      <c r="AC158" s="482"/>
      <c r="AD158" s="483"/>
      <c r="AE158" s="485"/>
      <c r="AF158" s="485"/>
      <c r="AG158" s="488"/>
      <c r="AH158" s="485"/>
      <c r="AI158" s="257"/>
    </row>
    <row r="159" spans="1:35" ht="165.75" x14ac:dyDescent="0.25">
      <c r="A159" s="485"/>
      <c r="B159" s="485"/>
      <c r="C159" s="485"/>
      <c r="D159" s="498"/>
      <c r="E159" s="485"/>
      <c r="F159" s="485"/>
      <c r="G159" s="485"/>
      <c r="H159" s="485"/>
      <c r="I159" s="485"/>
      <c r="J159" s="485"/>
      <c r="K159" s="485"/>
      <c r="L159" s="485"/>
      <c r="M159" s="485"/>
      <c r="N159" s="485"/>
      <c r="O159" s="504"/>
      <c r="P159" s="485"/>
      <c r="Q159" s="485"/>
      <c r="R159" s="485"/>
      <c r="S159" s="485"/>
      <c r="T159" s="485"/>
      <c r="U159" s="485"/>
      <c r="V159" s="485"/>
      <c r="W159" s="485"/>
      <c r="X159" s="485"/>
      <c r="Y159" s="490"/>
      <c r="Z159" s="482"/>
      <c r="AA159" s="251" t="s">
        <v>1290</v>
      </c>
      <c r="AB159" s="251" t="s">
        <v>1636</v>
      </c>
      <c r="AC159" s="482"/>
      <c r="AD159" s="483"/>
      <c r="AE159" s="485"/>
      <c r="AF159" s="485"/>
      <c r="AG159" s="488"/>
      <c r="AH159" s="485"/>
      <c r="AI159" s="257"/>
    </row>
    <row r="160" spans="1:35" ht="15.75" thickBot="1" x14ac:dyDescent="0.3">
      <c r="A160" s="486"/>
      <c r="B160" s="486"/>
      <c r="C160" s="486"/>
      <c r="D160" s="499"/>
      <c r="E160" s="486"/>
      <c r="F160" s="486"/>
      <c r="G160" s="486"/>
      <c r="H160" s="486"/>
      <c r="I160" s="486"/>
      <c r="J160" s="486"/>
      <c r="K160" s="486"/>
      <c r="L160" s="486"/>
      <c r="M160" s="486"/>
      <c r="N160" s="486"/>
      <c r="O160" s="505"/>
      <c r="P160" s="486"/>
      <c r="Q160" s="486"/>
      <c r="R160" s="486"/>
      <c r="S160" s="486"/>
      <c r="T160" s="486"/>
      <c r="U160" s="486"/>
      <c r="V160" s="486"/>
      <c r="W160" s="486"/>
      <c r="X160" s="486"/>
      <c r="Y160" s="490"/>
      <c r="Z160" s="482"/>
      <c r="AA160" s="251" t="s">
        <v>1294</v>
      </c>
      <c r="AB160" s="251" t="s">
        <v>1329</v>
      </c>
      <c r="AC160" s="482"/>
      <c r="AD160" s="483"/>
      <c r="AE160" s="486"/>
      <c r="AF160" s="486"/>
      <c r="AG160" s="489"/>
      <c r="AH160" s="486"/>
      <c r="AI160" s="260"/>
    </row>
    <row r="161" spans="1:35" x14ac:dyDescent="0.25">
      <c r="A161" s="484" t="s">
        <v>1614</v>
      </c>
      <c r="B161" s="484">
        <v>13</v>
      </c>
      <c r="C161" s="484">
        <v>1</v>
      </c>
      <c r="D161" s="497">
        <v>44561.208333333336</v>
      </c>
      <c r="E161" s="484" t="s">
        <v>1615</v>
      </c>
      <c r="F161" s="484" t="s">
        <v>1616</v>
      </c>
      <c r="G161" s="484" t="s">
        <v>1637</v>
      </c>
      <c r="H161" s="484" t="s">
        <v>1638</v>
      </c>
      <c r="I161" s="484" t="s">
        <v>1276</v>
      </c>
      <c r="J161" s="484" t="s">
        <v>1639</v>
      </c>
      <c r="K161" s="484" t="s">
        <v>1640</v>
      </c>
      <c r="L161" s="484" t="s">
        <v>1279</v>
      </c>
      <c r="M161" s="484" t="s">
        <v>1622</v>
      </c>
      <c r="N161" s="484" t="s">
        <v>996</v>
      </c>
      <c r="O161" s="503" t="s">
        <v>1280</v>
      </c>
      <c r="P161" s="484" t="s">
        <v>1281</v>
      </c>
      <c r="Q161" s="484" t="s">
        <v>1641</v>
      </c>
      <c r="R161" s="495" t="s">
        <v>946</v>
      </c>
      <c r="S161" s="491" t="s">
        <v>1624</v>
      </c>
      <c r="T161" s="491" t="s">
        <v>1284</v>
      </c>
      <c r="U161" s="491" t="s">
        <v>1285</v>
      </c>
      <c r="V161" s="493" t="s">
        <v>1286</v>
      </c>
      <c r="W161" s="484">
        <v>50</v>
      </c>
      <c r="X161" s="484">
        <v>60</v>
      </c>
      <c r="Y161" s="251" t="s">
        <v>1287</v>
      </c>
      <c r="Z161" s="254">
        <v>44799</v>
      </c>
      <c r="AA161" s="251" t="s">
        <v>1287</v>
      </c>
      <c r="AB161" s="254">
        <v>44805</v>
      </c>
      <c r="AC161" s="251" t="s">
        <v>1287</v>
      </c>
      <c r="AD161" s="254">
        <v>44813</v>
      </c>
      <c r="AE161" s="484" t="s">
        <v>1288</v>
      </c>
      <c r="AF161" s="484" t="s">
        <v>996</v>
      </c>
      <c r="AG161" s="487" t="s">
        <v>996</v>
      </c>
      <c r="AH161" s="484" t="s">
        <v>1281</v>
      </c>
      <c r="AI161" s="255" t="s">
        <v>1642</v>
      </c>
    </row>
    <row r="162" spans="1:35" ht="191.25" x14ac:dyDescent="0.25">
      <c r="A162" s="485"/>
      <c r="B162" s="485"/>
      <c r="C162" s="485"/>
      <c r="D162" s="498"/>
      <c r="E162" s="485"/>
      <c r="F162" s="485"/>
      <c r="G162" s="485"/>
      <c r="H162" s="485"/>
      <c r="I162" s="485"/>
      <c r="J162" s="485"/>
      <c r="K162" s="485"/>
      <c r="L162" s="485"/>
      <c r="M162" s="485"/>
      <c r="N162" s="485"/>
      <c r="O162" s="504"/>
      <c r="P162" s="485"/>
      <c r="Q162" s="485"/>
      <c r="R162" s="496"/>
      <c r="S162" s="492"/>
      <c r="T162" s="492"/>
      <c r="U162" s="492"/>
      <c r="V162" s="494"/>
      <c r="W162" s="485"/>
      <c r="X162" s="485"/>
      <c r="Y162" s="251" t="s">
        <v>1290</v>
      </c>
      <c r="Z162" s="251" t="s">
        <v>1643</v>
      </c>
      <c r="AA162" s="251" t="s">
        <v>1290</v>
      </c>
      <c r="AB162" s="251" t="s">
        <v>1644</v>
      </c>
      <c r="AC162" s="251" t="s">
        <v>1290</v>
      </c>
      <c r="AD162" s="251" t="s">
        <v>1645</v>
      </c>
      <c r="AE162" s="485"/>
      <c r="AF162" s="485"/>
      <c r="AG162" s="488"/>
      <c r="AH162" s="485"/>
      <c r="AI162" s="256"/>
    </row>
    <row r="163" spans="1:35" x14ac:dyDescent="0.25">
      <c r="A163" s="485"/>
      <c r="B163" s="485"/>
      <c r="C163" s="485"/>
      <c r="D163" s="498"/>
      <c r="E163" s="485"/>
      <c r="F163" s="485"/>
      <c r="G163" s="485"/>
      <c r="H163" s="485"/>
      <c r="I163" s="485"/>
      <c r="J163" s="485"/>
      <c r="K163" s="485"/>
      <c r="L163" s="485"/>
      <c r="M163" s="485"/>
      <c r="N163" s="485"/>
      <c r="O163" s="504"/>
      <c r="P163" s="485"/>
      <c r="Q163" s="485"/>
      <c r="R163" s="496"/>
      <c r="S163" s="492"/>
      <c r="T163" s="492"/>
      <c r="U163" s="492"/>
      <c r="V163" s="494"/>
      <c r="W163" s="485"/>
      <c r="X163" s="485"/>
      <c r="Y163" s="251" t="s">
        <v>1294</v>
      </c>
      <c r="Z163" s="251" t="s">
        <v>1629</v>
      </c>
      <c r="AA163" s="251" t="s">
        <v>1294</v>
      </c>
      <c r="AB163" s="251" t="s">
        <v>1329</v>
      </c>
      <c r="AC163" s="251" t="s">
        <v>1294</v>
      </c>
      <c r="AD163" s="251" t="s">
        <v>1630</v>
      </c>
      <c r="AE163" s="485"/>
      <c r="AF163" s="485"/>
      <c r="AG163" s="488"/>
      <c r="AH163" s="485"/>
      <c r="AI163" s="257"/>
    </row>
    <row r="164" spans="1:35" ht="15.75" thickBot="1" x14ac:dyDescent="0.3">
      <c r="A164" s="486"/>
      <c r="B164" s="486"/>
      <c r="C164" s="486"/>
      <c r="D164" s="499"/>
      <c r="E164" s="486"/>
      <c r="F164" s="486"/>
      <c r="G164" s="486"/>
      <c r="H164" s="486"/>
      <c r="I164" s="486"/>
      <c r="J164" s="486"/>
      <c r="K164" s="486"/>
      <c r="L164" s="486"/>
      <c r="M164" s="486"/>
      <c r="N164" s="486"/>
      <c r="O164" s="505"/>
      <c r="P164" s="486"/>
      <c r="Q164" s="486"/>
      <c r="R164" s="496"/>
      <c r="S164" s="492"/>
      <c r="T164" s="492"/>
      <c r="U164" s="492"/>
      <c r="V164" s="494"/>
      <c r="W164" s="486"/>
      <c r="X164" s="486"/>
      <c r="Y164" s="490"/>
      <c r="Z164" s="482"/>
      <c r="AA164" s="482"/>
      <c r="AB164" s="482"/>
      <c r="AC164" s="482"/>
      <c r="AD164" s="483"/>
      <c r="AE164" s="486"/>
      <c r="AF164" s="486"/>
      <c r="AG164" s="489"/>
      <c r="AH164" s="486"/>
      <c r="AI164" s="258" t="s">
        <v>1646</v>
      </c>
    </row>
    <row r="165" spans="1:35" x14ac:dyDescent="0.25">
      <c r="A165" s="484" t="s">
        <v>1614</v>
      </c>
      <c r="B165" s="484">
        <v>14</v>
      </c>
      <c r="C165" s="484">
        <v>1</v>
      </c>
      <c r="D165" s="497">
        <v>44561.208333333336</v>
      </c>
      <c r="E165" s="484" t="s">
        <v>1615</v>
      </c>
      <c r="F165" s="484" t="s">
        <v>1616</v>
      </c>
      <c r="G165" s="484" t="s">
        <v>1647</v>
      </c>
      <c r="H165" s="484" t="s">
        <v>1638</v>
      </c>
      <c r="I165" s="484" t="s">
        <v>1399</v>
      </c>
      <c r="J165" s="484" t="s">
        <v>1648</v>
      </c>
      <c r="K165" s="484" t="s">
        <v>1649</v>
      </c>
      <c r="L165" s="484" t="s">
        <v>1279</v>
      </c>
      <c r="M165" s="484" t="s">
        <v>1305</v>
      </c>
      <c r="N165" s="484" t="s">
        <v>1303</v>
      </c>
      <c r="O165" s="503" t="s">
        <v>1280</v>
      </c>
      <c r="P165" s="484" t="s">
        <v>1281</v>
      </c>
      <c r="Q165" s="484" t="s">
        <v>1650</v>
      </c>
      <c r="R165" s="496" t="s">
        <v>946</v>
      </c>
      <c r="S165" s="492" t="s">
        <v>1283</v>
      </c>
      <c r="T165" s="492" t="s">
        <v>1284</v>
      </c>
      <c r="U165" s="492" t="s">
        <v>1651</v>
      </c>
      <c r="V165" s="494" t="s">
        <v>1286</v>
      </c>
      <c r="W165" s="484">
        <v>24</v>
      </c>
      <c r="X165" s="484">
        <v>80</v>
      </c>
      <c r="Y165" s="251" t="s">
        <v>1287</v>
      </c>
      <c r="Z165" s="254">
        <v>44799</v>
      </c>
      <c r="AA165" s="251" t="s">
        <v>1287</v>
      </c>
      <c r="AB165" s="254">
        <v>44805</v>
      </c>
      <c r="AC165" s="251" t="s">
        <v>1287</v>
      </c>
      <c r="AD165" s="254">
        <v>44813</v>
      </c>
      <c r="AE165" s="484" t="s">
        <v>1402</v>
      </c>
      <c r="AF165" s="484" t="s">
        <v>1303</v>
      </c>
      <c r="AG165" s="503" t="s">
        <v>1280</v>
      </c>
      <c r="AH165" s="484" t="s">
        <v>1281</v>
      </c>
      <c r="AI165" s="255" t="s">
        <v>1652</v>
      </c>
    </row>
    <row r="166" spans="1:35" ht="178.5" x14ac:dyDescent="0.25">
      <c r="A166" s="485"/>
      <c r="B166" s="485"/>
      <c r="C166" s="485"/>
      <c r="D166" s="498"/>
      <c r="E166" s="485"/>
      <c r="F166" s="485"/>
      <c r="G166" s="485"/>
      <c r="H166" s="485"/>
      <c r="I166" s="485"/>
      <c r="J166" s="485"/>
      <c r="K166" s="485"/>
      <c r="L166" s="485"/>
      <c r="M166" s="485"/>
      <c r="N166" s="485"/>
      <c r="O166" s="504"/>
      <c r="P166" s="485"/>
      <c r="Q166" s="485"/>
      <c r="R166" s="496"/>
      <c r="S166" s="492"/>
      <c r="T166" s="492"/>
      <c r="U166" s="492"/>
      <c r="V166" s="494"/>
      <c r="W166" s="485"/>
      <c r="X166" s="485"/>
      <c r="Y166" s="251" t="s">
        <v>1290</v>
      </c>
      <c r="Z166" s="251" t="s">
        <v>1653</v>
      </c>
      <c r="AA166" s="251" t="s">
        <v>1290</v>
      </c>
      <c r="AB166" s="251" t="s">
        <v>1654</v>
      </c>
      <c r="AC166" s="251" t="s">
        <v>1290</v>
      </c>
      <c r="AD166" s="251" t="s">
        <v>1655</v>
      </c>
      <c r="AE166" s="485"/>
      <c r="AF166" s="485"/>
      <c r="AG166" s="504"/>
      <c r="AH166" s="485"/>
      <c r="AI166" s="256"/>
    </row>
    <row r="167" spans="1:35" ht="15.75" thickBot="1" x14ac:dyDescent="0.3">
      <c r="A167" s="485"/>
      <c r="B167" s="485"/>
      <c r="C167" s="485"/>
      <c r="D167" s="498"/>
      <c r="E167" s="485"/>
      <c r="F167" s="485"/>
      <c r="G167" s="485"/>
      <c r="H167" s="485"/>
      <c r="I167" s="485"/>
      <c r="J167" s="485"/>
      <c r="K167" s="485"/>
      <c r="L167" s="485"/>
      <c r="M167" s="485"/>
      <c r="N167" s="485"/>
      <c r="O167" s="504"/>
      <c r="P167" s="485"/>
      <c r="Q167" s="486"/>
      <c r="R167" s="502"/>
      <c r="S167" s="500"/>
      <c r="T167" s="500"/>
      <c r="U167" s="500"/>
      <c r="V167" s="501"/>
      <c r="W167" s="486"/>
      <c r="X167" s="486"/>
      <c r="Y167" s="251" t="s">
        <v>1294</v>
      </c>
      <c r="Z167" s="251" t="s">
        <v>1629</v>
      </c>
      <c r="AA167" s="251" t="s">
        <v>1294</v>
      </c>
      <c r="AB167" s="251" t="s">
        <v>1329</v>
      </c>
      <c r="AC167" s="251" t="s">
        <v>1294</v>
      </c>
      <c r="AD167" s="251" t="s">
        <v>1630</v>
      </c>
      <c r="AE167" s="485"/>
      <c r="AF167" s="485"/>
      <c r="AG167" s="504"/>
      <c r="AH167" s="485"/>
      <c r="AI167" s="257"/>
    </row>
    <row r="168" spans="1:35" ht="47.25" customHeight="1" x14ac:dyDescent="0.25">
      <c r="A168" s="485"/>
      <c r="B168" s="485"/>
      <c r="C168" s="485"/>
      <c r="D168" s="498"/>
      <c r="E168" s="485"/>
      <c r="F168" s="485"/>
      <c r="G168" s="485"/>
      <c r="H168" s="485"/>
      <c r="I168" s="485"/>
      <c r="J168" s="485"/>
      <c r="K168" s="485"/>
      <c r="L168" s="485"/>
      <c r="M168" s="485"/>
      <c r="N168" s="485"/>
      <c r="O168" s="504"/>
      <c r="P168" s="485"/>
      <c r="Q168" s="484" t="s">
        <v>1656</v>
      </c>
      <c r="R168" s="484" t="s">
        <v>946</v>
      </c>
      <c r="S168" s="484" t="s">
        <v>1283</v>
      </c>
      <c r="T168" s="484" t="s">
        <v>1284</v>
      </c>
      <c r="U168" s="484" t="s">
        <v>1651</v>
      </c>
      <c r="V168" s="484" t="s">
        <v>1286</v>
      </c>
      <c r="W168" s="484">
        <v>14.4</v>
      </c>
      <c r="X168" s="484">
        <v>80</v>
      </c>
      <c r="Y168" s="251" t="s">
        <v>1287</v>
      </c>
      <c r="Z168" s="254">
        <v>44799</v>
      </c>
      <c r="AA168" s="251" t="s">
        <v>1287</v>
      </c>
      <c r="AB168" s="254">
        <v>44805</v>
      </c>
      <c r="AC168" s="251" t="s">
        <v>1287</v>
      </c>
      <c r="AD168" s="254">
        <v>44813</v>
      </c>
      <c r="AE168" s="485"/>
      <c r="AF168" s="485"/>
      <c r="AG168" s="504"/>
      <c r="AH168" s="485"/>
      <c r="AI168" s="259" t="s">
        <v>1657</v>
      </c>
    </row>
    <row r="169" spans="1:35" ht="178.5" x14ac:dyDescent="0.25">
      <c r="A169" s="485"/>
      <c r="B169" s="485"/>
      <c r="C169" s="485"/>
      <c r="D169" s="498"/>
      <c r="E169" s="485"/>
      <c r="F169" s="485"/>
      <c r="G169" s="485"/>
      <c r="H169" s="485"/>
      <c r="I169" s="485"/>
      <c r="J169" s="485"/>
      <c r="K169" s="485"/>
      <c r="L169" s="485"/>
      <c r="M169" s="485"/>
      <c r="N169" s="485"/>
      <c r="O169" s="504"/>
      <c r="P169" s="485"/>
      <c r="Q169" s="485"/>
      <c r="R169" s="485"/>
      <c r="S169" s="485"/>
      <c r="T169" s="485"/>
      <c r="U169" s="485"/>
      <c r="V169" s="485"/>
      <c r="W169" s="485"/>
      <c r="X169" s="485"/>
      <c r="Y169" s="251" t="s">
        <v>1290</v>
      </c>
      <c r="Z169" s="251" t="s">
        <v>1658</v>
      </c>
      <c r="AA169" s="251" t="s">
        <v>1290</v>
      </c>
      <c r="AB169" s="251" t="s">
        <v>1659</v>
      </c>
      <c r="AC169" s="251" t="s">
        <v>1290</v>
      </c>
      <c r="AD169" s="251" t="s">
        <v>1660</v>
      </c>
      <c r="AE169" s="485"/>
      <c r="AF169" s="485"/>
      <c r="AG169" s="504"/>
      <c r="AH169" s="485"/>
      <c r="AI169" s="257"/>
    </row>
    <row r="170" spans="1:35" ht="15.75" thickBot="1" x14ac:dyDescent="0.3">
      <c r="A170" s="486"/>
      <c r="B170" s="486"/>
      <c r="C170" s="486"/>
      <c r="D170" s="499"/>
      <c r="E170" s="486"/>
      <c r="F170" s="486"/>
      <c r="G170" s="486"/>
      <c r="H170" s="486"/>
      <c r="I170" s="486"/>
      <c r="J170" s="486"/>
      <c r="K170" s="486"/>
      <c r="L170" s="486"/>
      <c r="M170" s="486"/>
      <c r="N170" s="486"/>
      <c r="O170" s="505"/>
      <c r="P170" s="486"/>
      <c r="Q170" s="486"/>
      <c r="R170" s="486"/>
      <c r="S170" s="486"/>
      <c r="T170" s="486"/>
      <c r="U170" s="486"/>
      <c r="V170" s="486"/>
      <c r="W170" s="486"/>
      <c r="X170" s="486"/>
      <c r="Y170" s="251" t="s">
        <v>1294</v>
      </c>
      <c r="Z170" s="251" t="s">
        <v>1629</v>
      </c>
      <c r="AA170" s="251" t="s">
        <v>1294</v>
      </c>
      <c r="AB170" s="251" t="s">
        <v>1329</v>
      </c>
      <c r="AC170" s="251" t="s">
        <v>1294</v>
      </c>
      <c r="AD170" s="251" t="s">
        <v>1630</v>
      </c>
      <c r="AE170" s="486"/>
      <c r="AF170" s="486"/>
      <c r="AG170" s="505"/>
      <c r="AH170" s="486"/>
      <c r="AI170" s="260"/>
    </row>
    <row r="171" spans="1:35" x14ac:dyDescent="0.25">
      <c r="A171" s="484" t="s">
        <v>1614</v>
      </c>
      <c r="B171" s="484">
        <v>15</v>
      </c>
      <c r="C171" s="484">
        <v>1</v>
      </c>
      <c r="D171" s="497">
        <v>44561.208333333336</v>
      </c>
      <c r="E171" s="484" t="s">
        <v>1615</v>
      </c>
      <c r="F171" s="484" t="s">
        <v>1616</v>
      </c>
      <c r="G171" s="484" t="s">
        <v>1661</v>
      </c>
      <c r="H171" s="484" t="s">
        <v>1638</v>
      </c>
      <c r="I171" s="484" t="s">
        <v>1276</v>
      </c>
      <c r="J171" s="484" t="s">
        <v>1662</v>
      </c>
      <c r="K171" s="484" t="s">
        <v>1663</v>
      </c>
      <c r="L171" s="484" t="s">
        <v>1322</v>
      </c>
      <c r="M171" s="484" t="s">
        <v>1622</v>
      </c>
      <c r="N171" s="484" t="s">
        <v>1323</v>
      </c>
      <c r="O171" s="503" t="s">
        <v>1280</v>
      </c>
      <c r="P171" s="484" t="s">
        <v>1281</v>
      </c>
      <c r="Q171" s="484" t="s">
        <v>1664</v>
      </c>
      <c r="R171" s="495" t="s">
        <v>946</v>
      </c>
      <c r="S171" s="491" t="s">
        <v>1283</v>
      </c>
      <c r="T171" s="491" t="s">
        <v>1284</v>
      </c>
      <c r="U171" s="491" t="s">
        <v>1285</v>
      </c>
      <c r="V171" s="493" t="s">
        <v>1286</v>
      </c>
      <c r="W171" s="484">
        <v>60</v>
      </c>
      <c r="X171" s="484">
        <v>40</v>
      </c>
      <c r="Y171" s="251" t="s">
        <v>1287</v>
      </c>
      <c r="Z171" s="254">
        <v>44799</v>
      </c>
      <c r="AA171" s="251" t="s">
        <v>1287</v>
      </c>
      <c r="AB171" s="254">
        <v>44805</v>
      </c>
      <c r="AC171" s="251" t="s">
        <v>1287</v>
      </c>
      <c r="AD171" s="254">
        <v>44816</v>
      </c>
      <c r="AE171" s="484" t="s">
        <v>1305</v>
      </c>
      <c r="AF171" s="484" t="s">
        <v>1323</v>
      </c>
      <c r="AG171" s="487" t="s">
        <v>996</v>
      </c>
      <c r="AH171" s="484" t="s">
        <v>1281</v>
      </c>
      <c r="AI171" s="255" t="s">
        <v>1665</v>
      </c>
    </row>
    <row r="172" spans="1:35" ht="153" x14ac:dyDescent="0.25">
      <c r="A172" s="485"/>
      <c r="B172" s="485"/>
      <c r="C172" s="485"/>
      <c r="D172" s="498"/>
      <c r="E172" s="485"/>
      <c r="F172" s="485"/>
      <c r="G172" s="485"/>
      <c r="H172" s="485"/>
      <c r="I172" s="485"/>
      <c r="J172" s="485"/>
      <c r="K172" s="485"/>
      <c r="L172" s="485"/>
      <c r="M172" s="485"/>
      <c r="N172" s="485"/>
      <c r="O172" s="504"/>
      <c r="P172" s="485"/>
      <c r="Q172" s="485"/>
      <c r="R172" s="496"/>
      <c r="S172" s="492"/>
      <c r="T172" s="492"/>
      <c r="U172" s="492"/>
      <c r="V172" s="494"/>
      <c r="W172" s="485"/>
      <c r="X172" s="485"/>
      <c r="Y172" s="251" t="s">
        <v>1290</v>
      </c>
      <c r="Z172" s="251" t="s">
        <v>1666</v>
      </c>
      <c r="AA172" s="251" t="s">
        <v>1290</v>
      </c>
      <c r="AB172" s="251" t="s">
        <v>1667</v>
      </c>
      <c r="AC172" s="251" t="s">
        <v>1290</v>
      </c>
      <c r="AD172" s="251" t="s">
        <v>1668</v>
      </c>
      <c r="AE172" s="485"/>
      <c r="AF172" s="485"/>
      <c r="AG172" s="488"/>
      <c r="AH172" s="485"/>
      <c r="AI172" s="256"/>
    </row>
    <row r="173" spans="1:35" ht="15.75" thickBot="1" x14ac:dyDescent="0.3">
      <c r="A173" s="485"/>
      <c r="B173" s="485"/>
      <c r="C173" s="485"/>
      <c r="D173" s="498"/>
      <c r="E173" s="485"/>
      <c r="F173" s="485"/>
      <c r="G173" s="485"/>
      <c r="H173" s="485"/>
      <c r="I173" s="485"/>
      <c r="J173" s="485"/>
      <c r="K173" s="485"/>
      <c r="L173" s="485"/>
      <c r="M173" s="485"/>
      <c r="N173" s="485"/>
      <c r="O173" s="504"/>
      <c r="P173" s="485"/>
      <c r="Q173" s="486"/>
      <c r="R173" s="502"/>
      <c r="S173" s="500"/>
      <c r="T173" s="500"/>
      <c r="U173" s="500"/>
      <c r="V173" s="501"/>
      <c r="W173" s="486"/>
      <c r="X173" s="486"/>
      <c r="Y173" s="251" t="s">
        <v>1294</v>
      </c>
      <c r="Z173" s="251" t="s">
        <v>1629</v>
      </c>
      <c r="AA173" s="251" t="s">
        <v>1294</v>
      </c>
      <c r="AB173" s="251" t="s">
        <v>1329</v>
      </c>
      <c r="AC173" s="251" t="s">
        <v>1294</v>
      </c>
      <c r="AD173" s="251" t="s">
        <v>1630</v>
      </c>
      <c r="AE173" s="485"/>
      <c r="AF173" s="485"/>
      <c r="AG173" s="488"/>
      <c r="AH173" s="485"/>
      <c r="AI173" s="257"/>
    </row>
    <row r="174" spans="1:35" x14ac:dyDescent="0.25">
      <c r="A174" s="485"/>
      <c r="B174" s="485"/>
      <c r="C174" s="485"/>
      <c r="D174" s="498"/>
      <c r="E174" s="485"/>
      <c r="F174" s="485"/>
      <c r="G174" s="485"/>
      <c r="H174" s="485"/>
      <c r="I174" s="485"/>
      <c r="J174" s="485"/>
      <c r="K174" s="485"/>
      <c r="L174" s="485"/>
      <c r="M174" s="485"/>
      <c r="N174" s="485"/>
      <c r="O174" s="504"/>
      <c r="P174" s="485"/>
      <c r="Q174" s="484" t="s">
        <v>1669</v>
      </c>
      <c r="R174" s="484" t="s">
        <v>946</v>
      </c>
      <c r="S174" s="484" t="s">
        <v>1283</v>
      </c>
      <c r="T174" s="484" t="s">
        <v>1284</v>
      </c>
      <c r="U174" s="484" t="s">
        <v>1651</v>
      </c>
      <c r="V174" s="484" t="s">
        <v>1286</v>
      </c>
      <c r="W174" s="484">
        <v>36</v>
      </c>
      <c r="X174" s="484">
        <v>40</v>
      </c>
      <c r="Y174" s="251" t="s">
        <v>1287</v>
      </c>
      <c r="Z174" s="254">
        <v>44799</v>
      </c>
      <c r="AA174" s="251" t="s">
        <v>1287</v>
      </c>
      <c r="AB174" s="254">
        <v>44805</v>
      </c>
      <c r="AC174" s="251" t="s">
        <v>1287</v>
      </c>
      <c r="AD174" s="254">
        <v>44816</v>
      </c>
      <c r="AE174" s="485"/>
      <c r="AF174" s="485"/>
      <c r="AG174" s="488"/>
      <c r="AH174" s="485"/>
      <c r="AI174" s="259" t="s">
        <v>1670</v>
      </c>
    </row>
    <row r="175" spans="1:35" ht="153" x14ac:dyDescent="0.25">
      <c r="A175" s="485"/>
      <c r="B175" s="485"/>
      <c r="C175" s="485"/>
      <c r="D175" s="498"/>
      <c r="E175" s="485"/>
      <c r="F175" s="485"/>
      <c r="G175" s="485"/>
      <c r="H175" s="485"/>
      <c r="I175" s="485"/>
      <c r="J175" s="485"/>
      <c r="K175" s="485"/>
      <c r="L175" s="485"/>
      <c r="M175" s="485"/>
      <c r="N175" s="485"/>
      <c r="O175" s="504"/>
      <c r="P175" s="485"/>
      <c r="Q175" s="485"/>
      <c r="R175" s="485"/>
      <c r="S175" s="485"/>
      <c r="T175" s="485"/>
      <c r="U175" s="485"/>
      <c r="V175" s="485"/>
      <c r="W175" s="485"/>
      <c r="X175" s="485"/>
      <c r="Y175" s="251" t="s">
        <v>1290</v>
      </c>
      <c r="Z175" s="251" t="s">
        <v>1671</v>
      </c>
      <c r="AA175" s="251" t="s">
        <v>1290</v>
      </c>
      <c r="AB175" s="251" t="s">
        <v>1672</v>
      </c>
      <c r="AC175" s="251" t="s">
        <v>1290</v>
      </c>
      <c r="AD175" s="251" t="s">
        <v>1673</v>
      </c>
      <c r="AE175" s="485"/>
      <c r="AF175" s="485"/>
      <c r="AG175" s="488"/>
      <c r="AH175" s="485"/>
      <c r="AI175" s="257"/>
    </row>
    <row r="176" spans="1:35" ht="15.75" thickBot="1" x14ac:dyDescent="0.3">
      <c r="A176" s="486"/>
      <c r="B176" s="486"/>
      <c r="C176" s="486"/>
      <c r="D176" s="499"/>
      <c r="E176" s="486"/>
      <c r="F176" s="486"/>
      <c r="G176" s="486"/>
      <c r="H176" s="486"/>
      <c r="I176" s="486"/>
      <c r="J176" s="486"/>
      <c r="K176" s="486"/>
      <c r="L176" s="486"/>
      <c r="M176" s="486"/>
      <c r="N176" s="486"/>
      <c r="O176" s="505"/>
      <c r="P176" s="486"/>
      <c r="Q176" s="486"/>
      <c r="R176" s="486"/>
      <c r="S176" s="486"/>
      <c r="T176" s="486"/>
      <c r="U176" s="486"/>
      <c r="V176" s="486"/>
      <c r="W176" s="486"/>
      <c r="X176" s="486"/>
      <c r="Y176" s="251" t="s">
        <v>1294</v>
      </c>
      <c r="Z176" s="251" t="s">
        <v>1629</v>
      </c>
      <c r="AA176" s="251" t="s">
        <v>1294</v>
      </c>
      <c r="AB176" s="251" t="s">
        <v>1329</v>
      </c>
      <c r="AC176" s="251" t="s">
        <v>1294</v>
      </c>
      <c r="AD176" s="251" t="s">
        <v>1630</v>
      </c>
      <c r="AE176" s="486"/>
      <c r="AF176" s="486"/>
      <c r="AG176" s="489"/>
      <c r="AH176" s="486"/>
      <c r="AI176" s="260"/>
    </row>
    <row r="177" spans="1:35" x14ac:dyDescent="0.25">
      <c r="A177" s="484" t="s">
        <v>1674</v>
      </c>
      <c r="B177" s="484">
        <v>11</v>
      </c>
      <c r="C177" s="484">
        <v>1</v>
      </c>
      <c r="D177" s="497">
        <v>44561.208333333336</v>
      </c>
      <c r="E177" s="484" t="s">
        <v>1675</v>
      </c>
      <c r="F177" s="484" t="s">
        <v>1676</v>
      </c>
      <c r="G177" s="484" t="s">
        <v>1677</v>
      </c>
      <c r="H177" s="484" t="s">
        <v>1678</v>
      </c>
      <c r="I177" s="484" t="s">
        <v>1276</v>
      </c>
      <c r="J177" s="484" t="s">
        <v>1679</v>
      </c>
      <c r="K177" s="484" t="s">
        <v>1680</v>
      </c>
      <c r="L177" s="484" t="s">
        <v>1322</v>
      </c>
      <c r="M177" s="484" t="s">
        <v>977</v>
      </c>
      <c r="N177" s="484" t="s">
        <v>996</v>
      </c>
      <c r="O177" s="503" t="s">
        <v>1280</v>
      </c>
      <c r="P177" s="484" t="s">
        <v>1281</v>
      </c>
      <c r="Q177" s="484" t="s">
        <v>1681</v>
      </c>
      <c r="R177" s="495" t="s">
        <v>946</v>
      </c>
      <c r="S177" s="491" t="s">
        <v>1283</v>
      </c>
      <c r="T177" s="491" t="s">
        <v>1284</v>
      </c>
      <c r="U177" s="491" t="s">
        <v>1285</v>
      </c>
      <c r="V177" s="493" t="s">
        <v>1286</v>
      </c>
      <c r="W177" s="484">
        <v>48</v>
      </c>
      <c r="X177" s="484">
        <v>60</v>
      </c>
      <c r="Y177" s="251" t="s">
        <v>1287</v>
      </c>
      <c r="Z177" s="254">
        <v>44803</v>
      </c>
      <c r="AA177" s="251" t="s">
        <v>1287</v>
      </c>
      <c r="AB177" s="254">
        <v>44805</v>
      </c>
      <c r="AC177" s="251" t="s">
        <v>1287</v>
      </c>
      <c r="AD177" s="254">
        <v>44814</v>
      </c>
      <c r="AE177" s="484" t="s">
        <v>1288</v>
      </c>
      <c r="AF177" s="484" t="s">
        <v>996</v>
      </c>
      <c r="AG177" s="487" t="s">
        <v>996</v>
      </c>
      <c r="AH177" s="484" t="s">
        <v>1281</v>
      </c>
      <c r="AI177" s="255" t="s">
        <v>1682</v>
      </c>
    </row>
    <row r="178" spans="1:35" ht="382.5" x14ac:dyDescent="0.25">
      <c r="A178" s="485"/>
      <c r="B178" s="485"/>
      <c r="C178" s="485"/>
      <c r="D178" s="498"/>
      <c r="E178" s="485"/>
      <c r="F178" s="485"/>
      <c r="G178" s="485"/>
      <c r="H178" s="485"/>
      <c r="I178" s="485"/>
      <c r="J178" s="485"/>
      <c r="K178" s="485"/>
      <c r="L178" s="485"/>
      <c r="M178" s="485"/>
      <c r="N178" s="485"/>
      <c r="O178" s="504"/>
      <c r="P178" s="485"/>
      <c r="Q178" s="485"/>
      <c r="R178" s="496"/>
      <c r="S178" s="492"/>
      <c r="T178" s="492"/>
      <c r="U178" s="492"/>
      <c r="V178" s="494"/>
      <c r="W178" s="485"/>
      <c r="X178" s="485"/>
      <c r="Y178" s="251" t="s">
        <v>1290</v>
      </c>
      <c r="Z178" s="251" t="s">
        <v>1683</v>
      </c>
      <c r="AA178" s="251" t="s">
        <v>1290</v>
      </c>
      <c r="AB178" s="251" t="s">
        <v>1684</v>
      </c>
      <c r="AC178" s="251" t="s">
        <v>1290</v>
      </c>
      <c r="AD178" s="251" t="s">
        <v>1685</v>
      </c>
      <c r="AE178" s="485"/>
      <c r="AF178" s="485"/>
      <c r="AG178" s="488"/>
      <c r="AH178" s="485"/>
      <c r="AI178" s="256"/>
    </row>
    <row r="179" spans="1:35" x14ac:dyDescent="0.25">
      <c r="A179" s="485"/>
      <c r="B179" s="485"/>
      <c r="C179" s="485"/>
      <c r="D179" s="498"/>
      <c r="E179" s="485"/>
      <c r="F179" s="485"/>
      <c r="G179" s="485"/>
      <c r="H179" s="485"/>
      <c r="I179" s="485"/>
      <c r="J179" s="485"/>
      <c r="K179" s="485"/>
      <c r="L179" s="485"/>
      <c r="M179" s="485"/>
      <c r="N179" s="485"/>
      <c r="O179" s="504"/>
      <c r="P179" s="485"/>
      <c r="Q179" s="485"/>
      <c r="R179" s="496"/>
      <c r="S179" s="492"/>
      <c r="T179" s="492"/>
      <c r="U179" s="492"/>
      <c r="V179" s="494"/>
      <c r="W179" s="485"/>
      <c r="X179" s="485"/>
      <c r="Y179" s="251" t="s">
        <v>1294</v>
      </c>
      <c r="Z179" s="251" t="s">
        <v>1686</v>
      </c>
      <c r="AA179" s="251" t="s">
        <v>1294</v>
      </c>
      <c r="AB179" s="251" t="s">
        <v>1687</v>
      </c>
      <c r="AC179" s="251" t="s">
        <v>1294</v>
      </c>
      <c r="AD179" s="251" t="s">
        <v>1563</v>
      </c>
      <c r="AE179" s="485"/>
      <c r="AF179" s="485"/>
      <c r="AG179" s="488"/>
      <c r="AH179" s="485"/>
      <c r="AI179" s="257"/>
    </row>
    <row r="180" spans="1:35" ht="15.75" thickBot="1" x14ac:dyDescent="0.3">
      <c r="A180" s="486"/>
      <c r="B180" s="486"/>
      <c r="C180" s="486"/>
      <c r="D180" s="499"/>
      <c r="E180" s="486"/>
      <c r="F180" s="486"/>
      <c r="G180" s="486"/>
      <c r="H180" s="486"/>
      <c r="I180" s="486"/>
      <c r="J180" s="486"/>
      <c r="K180" s="486"/>
      <c r="L180" s="486"/>
      <c r="M180" s="486"/>
      <c r="N180" s="486"/>
      <c r="O180" s="505"/>
      <c r="P180" s="486"/>
      <c r="Q180" s="486"/>
      <c r="R180" s="496"/>
      <c r="S180" s="492"/>
      <c r="T180" s="492"/>
      <c r="U180" s="492"/>
      <c r="V180" s="494"/>
      <c r="W180" s="486"/>
      <c r="X180" s="486"/>
      <c r="Y180" s="490"/>
      <c r="Z180" s="482"/>
      <c r="AA180" s="482"/>
      <c r="AB180" s="482"/>
      <c r="AC180" s="482"/>
      <c r="AD180" s="483"/>
      <c r="AE180" s="486"/>
      <c r="AF180" s="486"/>
      <c r="AG180" s="489"/>
      <c r="AH180" s="486"/>
      <c r="AI180" s="258" t="s">
        <v>1688</v>
      </c>
    </row>
    <row r="181" spans="1:35" x14ac:dyDescent="0.25">
      <c r="A181" s="484" t="s">
        <v>1674</v>
      </c>
      <c r="B181" s="484">
        <v>12</v>
      </c>
      <c r="C181" s="484">
        <v>1</v>
      </c>
      <c r="D181" s="497">
        <v>44561.208333333336</v>
      </c>
      <c r="E181" s="484" t="s">
        <v>1675</v>
      </c>
      <c r="F181" s="484" t="s">
        <v>1676</v>
      </c>
      <c r="G181" s="484" t="s">
        <v>1689</v>
      </c>
      <c r="H181" s="484" t="s">
        <v>1678</v>
      </c>
      <c r="I181" s="484" t="s">
        <v>1276</v>
      </c>
      <c r="J181" s="484" t="s">
        <v>1690</v>
      </c>
      <c r="K181" s="484" t="s">
        <v>1691</v>
      </c>
      <c r="L181" s="484" t="s">
        <v>1322</v>
      </c>
      <c r="M181" s="484" t="s">
        <v>977</v>
      </c>
      <c r="N181" s="484" t="s">
        <v>996</v>
      </c>
      <c r="O181" s="503" t="s">
        <v>1280</v>
      </c>
      <c r="P181" s="484" t="s">
        <v>1281</v>
      </c>
      <c r="Q181" s="484" t="s">
        <v>1692</v>
      </c>
      <c r="R181" s="496" t="s">
        <v>946</v>
      </c>
      <c r="S181" s="492" t="s">
        <v>1283</v>
      </c>
      <c r="T181" s="492" t="s">
        <v>1284</v>
      </c>
      <c r="U181" s="492" t="s">
        <v>1285</v>
      </c>
      <c r="V181" s="494" t="s">
        <v>1286</v>
      </c>
      <c r="W181" s="484">
        <v>48</v>
      </c>
      <c r="X181" s="484">
        <v>60</v>
      </c>
      <c r="Y181" s="251" t="s">
        <v>1287</v>
      </c>
      <c r="Z181" s="254">
        <v>44803</v>
      </c>
      <c r="AA181" s="251" t="s">
        <v>1287</v>
      </c>
      <c r="AB181" s="254">
        <v>44805</v>
      </c>
      <c r="AC181" s="251" t="s">
        <v>1287</v>
      </c>
      <c r="AD181" s="254">
        <v>44814</v>
      </c>
      <c r="AE181" s="484" t="s">
        <v>1288</v>
      </c>
      <c r="AF181" s="484" t="s">
        <v>996</v>
      </c>
      <c r="AG181" s="487" t="s">
        <v>996</v>
      </c>
      <c r="AH181" s="484" t="s">
        <v>1281</v>
      </c>
      <c r="AI181" s="255" t="s">
        <v>1693</v>
      </c>
    </row>
    <row r="182" spans="1:35" ht="409.5" x14ac:dyDescent="0.25">
      <c r="A182" s="485"/>
      <c r="B182" s="485"/>
      <c r="C182" s="485"/>
      <c r="D182" s="498"/>
      <c r="E182" s="485"/>
      <c r="F182" s="485"/>
      <c r="G182" s="485"/>
      <c r="H182" s="485"/>
      <c r="I182" s="485"/>
      <c r="J182" s="485"/>
      <c r="K182" s="485"/>
      <c r="L182" s="485"/>
      <c r="M182" s="485"/>
      <c r="N182" s="485"/>
      <c r="O182" s="504"/>
      <c r="P182" s="485"/>
      <c r="Q182" s="485"/>
      <c r="R182" s="496"/>
      <c r="S182" s="492"/>
      <c r="T182" s="492"/>
      <c r="U182" s="492"/>
      <c r="V182" s="494"/>
      <c r="W182" s="485"/>
      <c r="X182" s="485"/>
      <c r="Y182" s="251" t="s">
        <v>1290</v>
      </c>
      <c r="Z182" s="251" t="s">
        <v>1694</v>
      </c>
      <c r="AA182" s="251" t="s">
        <v>1290</v>
      </c>
      <c r="AB182" s="251" t="s">
        <v>1695</v>
      </c>
      <c r="AC182" s="251" t="s">
        <v>1290</v>
      </c>
      <c r="AD182" s="251" t="s">
        <v>1696</v>
      </c>
      <c r="AE182" s="485"/>
      <c r="AF182" s="485"/>
      <c r="AG182" s="488"/>
      <c r="AH182" s="485"/>
      <c r="AI182" s="256"/>
    </row>
    <row r="183" spans="1:35" x14ac:dyDescent="0.25">
      <c r="A183" s="485"/>
      <c r="B183" s="485"/>
      <c r="C183" s="485"/>
      <c r="D183" s="498"/>
      <c r="E183" s="485"/>
      <c r="F183" s="485"/>
      <c r="G183" s="485"/>
      <c r="H183" s="485"/>
      <c r="I183" s="485"/>
      <c r="J183" s="485"/>
      <c r="K183" s="485"/>
      <c r="L183" s="485"/>
      <c r="M183" s="485"/>
      <c r="N183" s="485"/>
      <c r="O183" s="504"/>
      <c r="P183" s="485"/>
      <c r="Q183" s="485"/>
      <c r="R183" s="496"/>
      <c r="S183" s="492"/>
      <c r="T183" s="492"/>
      <c r="U183" s="492"/>
      <c r="V183" s="494"/>
      <c r="W183" s="485"/>
      <c r="X183" s="485"/>
      <c r="Y183" s="251" t="s">
        <v>1294</v>
      </c>
      <c r="Z183" s="251" t="s">
        <v>1686</v>
      </c>
      <c r="AA183" s="251" t="s">
        <v>1294</v>
      </c>
      <c r="AB183" s="251" t="s">
        <v>1687</v>
      </c>
      <c r="AC183" s="251" t="s">
        <v>1294</v>
      </c>
      <c r="AD183" s="251" t="s">
        <v>1563</v>
      </c>
      <c r="AE183" s="485"/>
      <c r="AF183" s="485"/>
      <c r="AG183" s="488"/>
      <c r="AH183" s="485"/>
      <c r="AI183" s="257"/>
    </row>
    <row r="184" spans="1:35" ht="15.75" thickBot="1" x14ac:dyDescent="0.3">
      <c r="A184" s="486"/>
      <c r="B184" s="486"/>
      <c r="C184" s="486"/>
      <c r="D184" s="499"/>
      <c r="E184" s="486"/>
      <c r="F184" s="486"/>
      <c r="G184" s="486"/>
      <c r="H184" s="486"/>
      <c r="I184" s="486"/>
      <c r="J184" s="486"/>
      <c r="K184" s="486"/>
      <c r="L184" s="486"/>
      <c r="M184" s="486"/>
      <c r="N184" s="486"/>
      <c r="O184" s="505"/>
      <c r="P184" s="486"/>
      <c r="Q184" s="486"/>
      <c r="R184" s="496"/>
      <c r="S184" s="492"/>
      <c r="T184" s="492"/>
      <c r="U184" s="492"/>
      <c r="V184" s="494"/>
      <c r="W184" s="486"/>
      <c r="X184" s="486"/>
      <c r="Y184" s="490"/>
      <c r="Z184" s="482"/>
      <c r="AA184" s="482"/>
      <c r="AB184" s="482"/>
      <c r="AC184" s="482"/>
      <c r="AD184" s="483"/>
      <c r="AE184" s="486"/>
      <c r="AF184" s="486"/>
      <c r="AG184" s="489"/>
      <c r="AH184" s="486"/>
      <c r="AI184" s="258" t="s">
        <v>1697</v>
      </c>
    </row>
    <row r="185" spans="1:35" x14ac:dyDescent="0.25">
      <c r="A185" s="484" t="s">
        <v>1698</v>
      </c>
      <c r="B185" s="484">
        <v>24</v>
      </c>
      <c r="C185" s="484">
        <v>1</v>
      </c>
      <c r="D185" s="497">
        <v>44561.208333333336</v>
      </c>
      <c r="E185" s="484" t="s">
        <v>1699</v>
      </c>
      <c r="F185" s="484" t="s">
        <v>1700</v>
      </c>
      <c r="G185" s="484" t="s">
        <v>1701</v>
      </c>
      <c r="H185" s="484" t="s">
        <v>1702</v>
      </c>
      <c r="I185" s="484" t="s">
        <v>1276</v>
      </c>
      <c r="J185" s="484" t="s">
        <v>1703</v>
      </c>
      <c r="K185" s="484" t="s">
        <v>1703</v>
      </c>
      <c r="L185" s="484" t="s">
        <v>1279</v>
      </c>
      <c r="M185" s="484" t="s">
        <v>1288</v>
      </c>
      <c r="N185" s="484" t="s">
        <v>1344</v>
      </c>
      <c r="O185" s="487" t="s">
        <v>996</v>
      </c>
      <c r="P185" s="484" t="s">
        <v>1281</v>
      </c>
      <c r="Q185" s="484" t="s">
        <v>1704</v>
      </c>
      <c r="R185" s="496" t="s">
        <v>946</v>
      </c>
      <c r="S185" s="492" t="s">
        <v>1283</v>
      </c>
      <c r="T185" s="492" t="s">
        <v>1284</v>
      </c>
      <c r="U185" s="492" t="s">
        <v>1285</v>
      </c>
      <c r="V185" s="494" t="s">
        <v>1286</v>
      </c>
      <c r="W185" s="484">
        <v>36</v>
      </c>
      <c r="X185" s="484">
        <v>20</v>
      </c>
      <c r="Y185" s="251" t="s">
        <v>1287</v>
      </c>
      <c r="Z185" s="254">
        <v>44803</v>
      </c>
      <c r="AA185" s="251" t="s">
        <v>1287</v>
      </c>
      <c r="AB185" s="254">
        <v>44805</v>
      </c>
      <c r="AC185" s="251" t="s">
        <v>1287</v>
      </c>
      <c r="AD185" s="254">
        <v>44811</v>
      </c>
      <c r="AE185" s="484" t="s">
        <v>1305</v>
      </c>
      <c r="AF185" s="484" t="s">
        <v>1344</v>
      </c>
      <c r="AG185" s="508" t="s">
        <v>1346</v>
      </c>
      <c r="AH185" s="484" t="s">
        <v>1347</v>
      </c>
      <c r="AI185" s="511" t="s">
        <v>1705</v>
      </c>
    </row>
    <row r="186" spans="1:35" ht="318.75" x14ac:dyDescent="0.25">
      <c r="A186" s="485"/>
      <c r="B186" s="485"/>
      <c r="C186" s="485"/>
      <c r="D186" s="498"/>
      <c r="E186" s="485"/>
      <c r="F186" s="485"/>
      <c r="G186" s="485"/>
      <c r="H186" s="485"/>
      <c r="I186" s="485"/>
      <c r="J186" s="485"/>
      <c r="K186" s="485"/>
      <c r="L186" s="485"/>
      <c r="M186" s="485"/>
      <c r="N186" s="485"/>
      <c r="O186" s="488"/>
      <c r="P186" s="485"/>
      <c r="Q186" s="485"/>
      <c r="R186" s="496"/>
      <c r="S186" s="492"/>
      <c r="T186" s="492"/>
      <c r="U186" s="492"/>
      <c r="V186" s="494"/>
      <c r="W186" s="485"/>
      <c r="X186" s="485"/>
      <c r="Y186" s="251" t="s">
        <v>1290</v>
      </c>
      <c r="Z186" s="251" t="s">
        <v>1706</v>
      </c>
      <c r="AA186" s="251" t="s">
        <v>1290</v>
      </c>
      <c r="AB186" s="251" t="s">
        <v>1707</v>
      </c>
      <c r="AC186" s="251" t="s">
        <v>1290</v>
      </c>
      <c r="AD186" s="251" t="s">
        <v>1708</v>
      </c>
      <c r="AE186" s="485"/>
      <c r="AF186" s="485"/>
      <c r="AG186" s="509"/>
      <c r="AH186" s="485"/>
      <c r="AI186" s="512"/>
    </row>
    <row r="187" spans="1:35" ht="15.75" thickBot="1" x14ac:dyDescent="0.3">
      <c r="A187" s="485"/>
      <c r="B187" s="485"/>
      <c r="C187" s="485"/>
      <c r="D187" s="498"/>
      <c r="E187" s="485"/>
      <c r="F187" s="485"/>
      <c r="G187" s="485"/>
      <c r="H187" s="485"/>
      <c r="I187" s="485"/>
      <c r="J187" s="485"/>
      <c r="K187" s="485"/>
      <c r="L187" s="485"/>
      <c r="M187" s="485"/>
      <c r="N187" s="485"/>
      <c r="O187" s="488"/>
      <c r="P187" s="485"/>
      <c r="Q187" s="486"/>
      <c r="R187" s="502"/>
      <c r="S187" s="500"/>
      <c r="T187" s="500"/>
      <c r="U187" s="500"/>
      <c r="V187" s="501"/>
      <c r="W187" s="486"/>
      <c r="X187" s="486"/>
      <c r="Y187" s="251" t="s">
        <v>1294</v>
      </c>
      <c r="Z187" s="251" t="s">
        <v>1709</v>
      </c>
      <c r="AA187" s="251" t="s">
        <v>1294</v>
      </c>
      <c r="AB187" s="251" t="s">
        <v>1687</v>
      </c>
      <c r="AC187" s="251" t="s">
        <v>1294</v>
      </c>
      <c r="AD187" s="251" t="s">
        <v>1330</v>
      </c>
      <c r="AE187" s="485"/>
      <c r="AF187" s="485"/>
      <c r="AG187" s="509"/>
      <c r="AH187" s="485"/>
      <c r="AI187" s="512"/>
    </row>
    <row r="188" spans="1:35" x14ac:dyDescent="0.25">
      <c r="A188" s="485"/>
      <c r="B188" s="485"/>
      <c r="C188" s="485"/>
      <c r="D188" s="498"/>
      <c r="E188" s="485"/>
      <c r="F188" s="485"/>
      <c r="G188" s="485"/>
      <c r="H188" s="485"/>
      <c r="I188" s="485"/>
      <c r="J188" s="485"/>
      <c r="K188" s="485"/>
      <c r="L188" s="485"/>
      <c r="M188" s="485"/>
      <c r="N188" s="485"/>
      <c r="O188" s="488"/>
      <c r="P188" s="485"/>
      <c r="Q188" s="484" t="s">
        <v>1710</v>
      </c>
      <c r="R188" s="484" t="s">
        <v>946</v>
      </c>
      <c r="S188" s="484" t="s">
        <v>1283</v>
      </c>
      <c r="T188" s="484" t="s">
        <v>1284</v>
      </c>
      <c r="U188" s="484" t="s">
        <v>1285</v>
      </c>
      <c r="V188" s="484" t="s">
        <v>1286</v>
      </c>
      <c r="W188" s="484">
        <v>21.6</v>
      </c>
      <c r="X188" s="484">
        <v>20</v>
      </c>
      <c r="Y188" s="251" t="s">
        <v>1287</v>
      </c>
      <c r="Z188" s="254">
        <v>44803</v>
      </c>
      <c r="AA188" s="251" t="s">
        <v>1287</v>
      </c>
      <c r="AB188" s="254">
        <v>44805</v>
      </c>
      <c r="AC188" s="251" t="s">
        <v>1287</v>
      </c>
      <c r="AD188" s="254">
        <v>44811</v>
      </c>
      <c r="AE188" s="485"/>
      <c r="AF188" s="485"/>
      <c r="AG188" s="509"/>
      <c r="AH188" s="485"/>
      <c r="AI188" s="512"/>
    </row>
    <row r="189" spans="1:35" ht="306" x14ac:dyDescent="0.25">
      <c r="A189" s="485"/>
      <c r="B189" s="485"/>
      <c r="C189" s="485"/>
      <c r="D189" s="498"/>
      <c r="E189" s="485"/>
      <c r="F189" s="485"/>
      <c r="G189" s="485"/>
      <c r="H189" s="485"/>
      <c r="I189" s="485"/>
      <c r="J189" s="485"/>
      <c r="K189" s="485"/>
      <c r="L189" s="485"/>
      <c r="M189" s="485"/>
      <c r="N189" s="485"/>
      <c r="O189" s="488"/>
      <c r="P189" s="485"/>
      <c r="Q189" s="485"/>
      <c r="R189" s="485"/>
      <c r="S189" s="485"/>
      <c r="T189" s="485"/>
      <c r="U189" s="485"/>
      <c r="V189" s="485"/>
      <c r="W189" s="485"/>
      <c r="X189" s="485"/>
      <c r="Y189" s="251" t="s">
        <v>1290</v>
      </c>
      <c r="Z189" s="251" t="s">
        <v>1711</v>
      </c>
      <c r="AA189" s="251" t="s">
        <v>1290</v>
      </c>
      <c r="AB189" s="251" t="s">
        <v>1712</v>
      </c>
      <c r="AC189" s="251" t="s">
        <v>1290</v>
      </c>
      <c r="AD189" s="251" t="s">
        <v>1713</v>
      </c>
      <c r="AE189" s="485"/>
      <c r="AF189" s="485"/>
      <c r="AG189" s="509"/>
      <c r="AH189" s="485"/>
      <c r="AI189" s="512"/>
    </row>
    <row r="190" spans="1:35" ht="15.75" thickBot="1" x14ac:dyDescent="0.3">
      <c r="A190" s="486"/>
      <c r="B190" s="486"/>
      <c r="C190" s="486"/>
      <c r="D190" s="499"/>
      <c r="E190" s="486"/>
      <c r="F190" s="486"/>
      <c r="G190" s="486"/>
      <c r="H190" s="486"/>
      <c r="I190" s="486"/>
      <c r="J190" s="486"/>
      <c r="K190" s="486"/>
      <c r="L190" s="486"/>
      <c r="M190" s="486"/>
      <c r="N190" s="486"/>
      <c r="O190" s="489"/>
      <c r="P190" s="486"/>
      <c r="Q190" s="486"/>
      <c r="R190" s="486"/>
      <c r="S190" s="486"/>
      <c r="T190" s="486"/>
      <c r="U190" s="486"/>
      <c r="V190" s="486"/>
      <c r="W190" s="486"/>
      <c r="X190" s="486"/>
      <c r="Y190" s="251" t="s">
        <v>1294</v>
      </c>
      <c r="Z190" s="251" t="s">
        <v>1709</v>
      </c>
      <c r="AA190" s="251" t="s">
        <v>1294</v>
      </c>
      <c r="AB190" s="251" t="s">
        <v>1687</v>
      </c>
      <c r="AC190" s="251" t="s">
        <v>1294</v>
      </c>
      <c r="AD190" s="251" t="s">
        <v>1330</v>
      </c>
      <c r="AE190" s="486"/>
      <c r="AF190" s="486"/>
      <c r="AG190" s="510"/>
      <c r="AH190" s="486"/>
      <c r="AI190" s="513"/>
    </row>
    <row r="191" spans="1:35" x14ac:dyDescent="0.25">
      <c r="A191" s="484" t="s">
        <v>1698</v>
      </c>
      <c r="B191" s="484">
        <v>25</v>
      </c>
      <c r="C191" s="484">
        <v>1</v>
      </c>
      <c r="D191" s="497">
        <v>44561.208333333336</v>
      </c>
      <c r="E191" s="484" t="s">
        <v>1699</v>
      </c>
      <c r="F191" s="484" t="s">
        <v>1700</v>
      </c>
      <c r="G191" s="484" t="s">
        <v>1714</v>
      </c>
      <c r="H191" s="484" t="s">
        <v>1702</v>
      </c>
      <c r="I191" s="484" t="s">
        <v>1276</v>
      </c>
      <c r="J191" s="484" t="s">
        <v>1715</v>
      </c>
      <c r="K191" s="484" t="s">
        <v>1716</v>
      </c>
      <c r="L191" s="484" t="s">
        <v>1322</v>
      </c>
      <c r="M191" s="484" t="s">
        <v>1288</v>
      </c>
      <c r="N191" s="484" t="s">
        <v>1344</v>
      </c>
      <c r="O191" s="487" t="s">
        <v>996</v>
      </c>
      <c r="P191" s="484" t="s">
        <v>1281</v>
      </c>
      <c r="Q191" s="484" t="s">
        <v>1717</v>
      </c>
      <c r="R191" s="495" t="s">
        <v>946</v>
      </c>
      <c r="S191" s="491" t="s">
        <v>1283</v>
      </c>
      <c r="T191" s="491" t="s">
        <v>1284</v>
      </c>
      <c r="U191" s="491" t="s">
        <v>1285</v>
      </c>
      <c r="V191" s="493" t="s">
        <v>1286</v>
      </c>
      <c r="W191" s="484">
        <v>36</v>
      </c>
      <c r="X191" s="484">
        <v>20</v>
      </c>
      <c r="Y191" s="251" t="s">
        <v>1287</v>
      </c>
      <c r="Z191" s="254">
        <v>44803</v>
      </c>
      <c r="AA191" s="251" t="s">
        <v>1287</v>
      </c>
      <c r="AB191" s="254">
        <v>44805</v>
      </c>
      <c r="AC191" s="251" t="s">
        <v>1287</v>
      </c>
      <c r="AD191" s="254">
        <v>44811</v>
      </c>
      <c r="AE191" s="484" t="s">
        <v>1402</v>
      </c>
      <c r="AF191" s="484" t="s">
        <v>1344</v>
      </c>
      <c r="AG191" s="508" t="s">
        <v>1346</v>
      </c>
      <c r="AH191" s="484" t="s">
        <v>1347</v>
      </c>
      <c r="AI191" s="511" t="s">
        <v>1718</v>
      </c>
    </row>
    <row r="192" spans="1:35" ht="204" x14ac:dyDescent="0.25">
      <c r="A192" s="485"/>
      <c r="B192" s="485"/>
      <c r="C192" s="485"/>
      <c r="D192" s="498"/>
      <c r="E192" s="485"/>
      <c r="F192" s="485"/>
      <c r="G192" s="485"/>
      <c r="H192" s="485"/>
      <c r="I192" s="485"/>
      <c r="J192" s="485"/>
      <c r="K192" s="485"/>
      <c r="L192" s="485"/>
      <c r="M192" s="485"/>
      <c r="N192" s="485"/>
      <c r="O192" s="488"/>
      <c r="P192" s="485"/>
      <c r="Q192" s="485"/>
      <c r="R192" s="496"/>
      <c r="S192" s="492"/>
      <c r="T192" s="492"/>
      <c r="U192" s="492"/>
      <c r="V192" s="494"/>
      <c r="W192" s="485"/>
      <c r="X192" s="485"/>
      <c r="Y192" s="251" t="s">
        <v>1290</v>
      </c>
      <c r="Z192" s="251" t="s">
        <v>1719</v>
      </c>
      <c r="AA192" s="251" t="s">
        <v>1290</v>
      </c>
      <c r="AB192" s="251" t="s">
        <v>1720</v>
      </c>
      <c r="AC192" s="251" t="s">
        <v>1290</v>
      </c>
      <c r="AD192" s="251" t="s">
        <v>1721</v>
      </c>
      <c r="AE192" s="485"/>
      <c r="AF192" s="485"/>
      <c r="AG192" s="509"/>
      <c r="AH192" s="485"/>
      <c r="AI192" s="512"/>
    </row>
    <row r="193" spans="1:35" ht="15.75" thickBot="1" x14ac:dyDescent="0.3">
      <c r="A193" s="485"/>
      <c r="B193" s="485"/>
      <c r="C193" s="485"/>
      <c r="D193" s="498"/>
      <c r="E193" s="485"/>
      <c r="F193" s="485"/>
      <c r="G193" s="485"/>
      <c r="H193" s="485"/>
      <c r="I193" s="485"/>
      <c r="J193" s="485"/>
      <c r="K193" s="485"/>
      <c r="L193" s="485"/>
      <c r="M193" s="485"/>
      <c r="N193" s="485"/>
      <c r="O193" s="488"/>
      <c r="P193" s="485"/>
      <c r="Q193" s="486"/>
      <c r="R193" s="502"/>
      <c r="S193" s="500"/>
      <c r="T193" s="500"/>
      <c r="U193" s="500"/>
      <c r="V193" s="501"/>
      <c r="W193" s="486"/>
      <c r="X193" s="486"/>
      <c r="Y193" s="251" t="s">
        <v>1294</v>
      </c>
      <c r="Z193" s="251" t="s">
        <v>1709</v>
      </c>
      <c r="AA193" s="251" t="s">
        <v>1294</v>
      </c>
      <c r="AB193" s="251" t="s">
        <v>1687</v>
      </c>
      <c r="AC193" s="251" t="s">
        <v>1294</v>
      </c>
      <c r="AD193" s="251" t="s">
        <v>1330</v>
      </c>
      <c r="AE193" s="485"/>
      <c r="AF193" s="485"/>
      <c r="AG193" s="509"/>
      <c r="AH193" s="485"/>
      <c r="AI193" s="512"/>
    </row>
    <row r="194" spans="1:35" x14ac:dyDescent="0.25">
      <c r="A194" s="485"/>
      <c r="B194" s="485"/>
      <c r="C194" s="485"/>
      <c r="D194" s="498"/>
      <c r="E194" s="485"/>
      <c r="F194" s="485"/>
      <c r="G194" s="485"/>
      <c r="H194" s="485"/>
      <c r="I194" s="485"/>
      <c r="J194" s="485"/>
      <c r="K194" s="485"/>
      <c r="L194" s="485"/>
      <c r="M194" s="485"/>
      <c r="N194" s="485"/>
      <c r="O194" s="488"/>
      <c r="P194" s="485"/>
      <c r="Q194" s="484" t="s">
        <v>1722</v>
      </c>
      <c r="R194" s="484" t="s">
        <v>946</v>
      </c>
      <c r="S194" s="484" t="s">
        <v>1283</v>
      </c>
      <c r="T194" s="484" t="s">
        <v>1284</v>
      </c>
      <c r="U194" s="484" t="s">
        <v>1285</v>
      </c>
      <c r="V194" s="484" t="s">
        <v>1286</v>
      </c>
      <c r="W194" s="484">
        <v>21.6</v>
      </c>
      <c r="X194" s="484">
        <v>20</v>
      </c>
      <c r="Y194" s="251" t="s">
        <v>1287</v>
      </c>
      <c r="Z194" s="254">
        <v>44803</v>
      </c>
      <c r="AA194" s="251" t="s">
        <v>1287</v>
      </c>
      <c r="AB194" s="254">
        <v>44805</v>
      </c>
      <c r="AC194" s="251" t="s">
        <v>1287</v>
      </c>
      <c r="AD194" s="254">
        <v>44811</v>
      </c>
      <c r="AE194" s="485"/>
      <c r="AF194" s="485"/>
      <c r="AG194" s="509"/>
      <c r="AH194" s="485"/>
      <c r="AI194" s="512"/>
    </row>
    <row r="195" spans="1:35" ht="216.75" x14ac:dyDescent="0.25">
      <c r="A195" s="485"/>
      <c r="B195" s="485"/>
      <c r="C195" s="485"/>
      <c r="D195" s="498"/>
      <c r="E195" s="485"/>
      <c r="F195" s="485"/>
      <c r="G195" s="485"/>
      <c r="H195" s="485"/>
      <c r="I195" s="485"/>
      <c r="J195" s="485"/>
      <c r="K195" s="485"/>
      <c r="L195" s="485"/>
      <c r="M195" s="485"/>
      <c r="N195" s="485"/>
      <c r="O195" s="488"/>
      <c r="P195" s="485"/>
      <c r="Q195" s="485"/>
      <c r="R195" s="485"/>
      <c r="S195" s="485"/>
      <c r="T195" s="485"/>
      <c r="U195" s="485"/>
      <c r="V195" s="485"/>
      <c r="W195" s="485"/>
      <c r="X195" s="485"/>
      <c r="Y195" s="251" t="s">
        <v>1290</v>
      </c>
      <c r="Z195" s="251" t="s">
        <v>1723</v>
      </c>
      <c r="AA195" s="251" t="s">
        <v>1290</v>
      </c>
      <c r="AB195" s="251" t="s">
        <v>1724</v>
      </c>
      <c r="AC195" s="251" t="s">
        <v>1290</v>
      </c>
      <c r="AD195" s="251" t="s">
        <v>1725</v>
      </c>
      <c r="AE195" s="485"/>
      <c r="AF195" s="485"/>
      <c r="AG195" s="509"/>
      <c r="AH195" s="485"/>
      <c r="AI195" s="512"/>
    </row>
    <row r="196" spans="1:35" ht="15.75" thickBot="1" x14ac:dyDescent="0.3">
      <c r="A196" s="485"/>
      <c r="B196" s="485"/>
      <c r="C196" s="485"/>
      <c r="D196" s="498"/>
      <c r="E196" s="485"/>
      <c r="F196" s="485"/>
      <c r="G196" s="485"/>
      <c r="H196" s="485"/>
      <c r="I196" s="485"/>
      <c r="J196" s="485"/>
      <c r="K196" s="485"/>
      <c r="L196" s="485"/>
      <c r="M196" s="485"/>
      <c r="N196" s="485"/>
      <c r="O196" s="488"/>
      <c r="P196" s="485"/>
      <c r="Q196" s="486"/>
      <c r="R196" s="486"/>
      <c r="S196" s="486"/>
      <c r="T196" s="486"/>
      <c r="U196" s="486"/>
      <c r="V196" s="486"/>
      <c r="W196" s="486"/>
      <c r="X196" s="486"/>
      <c r="Y196" s="251" t="s">
        <v>1294</v>
      </c>
      <c r="Z196" s="251" t="s">
        <v>1709</v>
      </c>
      <c r="AA196" s="251" t="s">
        <v>1294</v>
      </c>
      <c r="AB196" s="251" t="s">
        <v>1687</v>
      </c>
      <c r="AC196" s="251" t="s">
        <v>1294</v>
      </c>
      <c r="AD196" s="251" t="s">
        <v>1330</v>
      </c>
      <c r="AE196" s="485"/>
      <c r="AF196" s="485"/>
      <c r="AG196" s="509"/>
      <c r="AH196" s="485"/>
      <c r="AI196" s="512"/>
    </row>
    <row r="197" spans="1:35" x14ac:dyDescent="0.25">
      <c r="A197" s="485"/>
      <c r="B197" s="485"/>
      <c r="C197" s="485"/>
      <c r="D197" s="498"/>
      <c r="E197" s="485"/>
      <c r="F197" s="485"/>
      <c r="G197" s="485"/>
      <c r="H197" s="485"/>
      <c r="I197" s="485"/>
      <c r="J197" s="485"/>
      <c r="K197" s="485"/>
      <c r="L197" s="485"/>
      <c r="M197" s="485"/>
      <c r="N197" s="485"/>
      <c r="O197" s="488"/>
      <c r="P197" s="485"/>
      <c r="Q197" s="484" t="s">
        <v>1726</v>
      </c>
      <c r="R197" s="484" t="s">
        <v>946</v>
      </c>
      <c r="S197" s="484" t="s">
        <v>1283</v>
      </c>
      <c r="T197" s="484" t="s">
        <v>1284</v>
      </c>
      <c r="U197" s="484" t="s">
        <v>1285</v>
      </c>
      <c r="V197" s="484" t="s">
        <v>1286</v>
      </c>
      <c r="W197" s="484">
        <v>12.96</v>
      </c>
      <c r="X197" s="484">
        <v>20</v>
      </c>
      <c r="Y197" s="251" t="s">
        <v>1287</v>
      </c>
      <c r="Z197" s="254">
        <v>44803</v>
      </c>
      <c r="AA197" s="251" t="s">
        <v>1287</v>
      </c>
      <c r="AB197" s="254">
        <v>44805</v>
      </c>
      <c r="AC197" s="251" t="s">
        <v>1287</v>
      </c>
      <c r="AD197" s="254">
        <v>44811</v>
      </c>
      <c r="AE197" s="485"/>
      <c r="AF197" s="485"/>
      <c r="AG197" s="509"/>
      <c r="AH197" s="485"/>
      <c r="AI197" s="512"/>
    </row>
    <row r="198" spans="1:35" ht="229.5" x14ac:dyDescent="0.25">
      <c r="A198" s="485"/>
      <c r="B198" s="485"/>
      <c r="C198" s="485"/>
      <c r="D198" s="498"/>
      <c r="E198" s="485"/>
      <c r="F198" s="485"/>
      <c r="G198" s="485"/>
      <c r="H198" s="485"/>
      <c r="I198" s="485"/>
      <c r="J198" s="485"/>
      <c r="K198" s="485"/>
      <c r="L198" s="485"/>
      <c r="M198" s="485"/>
      <c r="N198" s="485"/>
      <c r="O198" s="488"/>
      <c r="P198" s="485"/>
      <c r="Q198" s="485"/>
      <c r="R198" s="485"/>
      <c r="S198" s="485"/>
      <c r="T198" s="485"/>
      <c r="U198" s="485"/>
      <c r="V198" s="485"/>
      <c r="W198" s="485"/>
      <c r="X198" s="485"/>
      <c r="Y198" s="251" t="s">
        <v>1290</v>
      </c>
      <c r="Z198" s="251" t="s">
        <v>1727</v>
      </c>
      <c r="AA198" s="251" t="s">
        <v>1290</v>
      </c>
      <c r="AB198" s="251" t="s">
        <v>1728</v>
      </c>
      <c r="AC198" s="251" t="s">
        <v>1290</v>
      </c>
      <c r="AD198" s="251" t="s">
        <v>1729</v>
      </c>
      <c r="AE198" s="485"/>
      <c r="AF198" s="485"/>
      <c r="AG198" s="509"/>
      <c r="AH198" s="485"/>
      <c r="AI198" s="512"/>
    </row>
    <row r="199" spans="1:35" ht="15.75" thickBot="1" x14ac:dyDescent="0.3">
      <c r="A199" s="486"/>
      <c r="B199" s="486"/>
      <c r="C199" s="486"/>
      <c r="D199" s="499"/>
      <c r="E199" s="486"/>
      <c r="F199" s="486"/>
      <c r="G199" s="486"/>
      <c r="H199" s="486"/>
      <c r="I199" s="486"/>
      <c r="J199" s="486"/>
      <c r="K199" s="486"/>
      <c r="L199" s="486"/>
      <c r="M199" s="486"/>
      <c r="N199" s="486"/>
      <c r="O199" s="489"/>
      <c r="P199" s="486"/>
      <c r="Q199" s="486"/>
      <c r="R199" s="486"/>
      <c r="S199" s="486"/>
      <c r="T199" s="486"/>
      <c r="U199" s="486"/>
      <c r="V199" s="486"/>
      <c r="W199" s="486"/>
      <c r="X199" s="486"/>
      <c r="Y199" s="251" t="s">
        <v>1294</v>
      </c>
      <c r="Z199" s="251" t="s">
        <v>1709</v>
      </c>
      <c r="AA199" s="251" t="s">
        <v>1294</v>
      </c>
      <c r="AB199" s="251" t="s">
        <v>1687</v>
      </c>
      <c r="AC199" s="251" t="s">
        <v>1294</v>
      </c>
      <c r="AD199" s="251" t="s">
        <v>1330</v>
      </c>
      <c r="AE199" s="486"/>
      <c r="AF199" s="486"/>
      <c r="AG199" s="510"/>
      <c r="AH199" s="486"/>
      <c r="AI199" s="513"/>
    </row>
    <row r="200" spans="1:35" x14ac:dyDescent="0.25">
      <c r="A200" s="484" t="s">
        <v>1698</v>
      </c>
      <c r="B200" s="484">
        <v>26</v>
      </c>
      <c r="C200" s="484">
        <v>1</v>
      </c>
      <c r="D200" s="497">
        <v>44561.208333333336</v>
      </c>
      <c r="E200" s="484" t="s">
        <v>1699</v>
      </c>
      <c r="F200" s="484" t="s">
        <v>1700</v>
      </c>
      <c r="G200" s="484" t="s">
        <v>1730</v>
      </c>
      <c r="H200" s="484" t="s">
        <v>1702</v>
      </c>
      <c r="I200" s="484" t="s">
        <v>1341</v>
      </c>
      <c r="J200" s="484" t="s">
        <v>1731</v>
      </c>
      <c r="K200" s="484" t="s">
        <v>1732</v>
      </c>
      <c r="L200" s="484" t="s">
        <v>1279</v>
      </c>
      <c r="M200" s="484" t="s">
        <v>977</v>
      </c>
      <c r="N200" s="484" t="s">
        <v>1303</v>
      </c>
      <c r="O200" s="503" t="s">
        <v>1280</v>
      </c>
      <c r="P200" s="484" t="s">
        <v>1281</v>
      </c>
      <c r="Q200" s="484" t="s">
        <v>1733</v>
      </c>
      <c r="R200" s="495" t="s">
        <v>946</v>
      </c>
      <c r="S200" s="491" t="s">
        <v>1283</v>
      </c>
      <c r="T200" s="491" t="s">
        <v>1284</v>
      </c>
      <c r="U200" s="491" t="s">
        <v>1285</v>
      </c>
      <c r="V200" s="493" t="s">
        <v>1286</v>
      </c>
      <c r="W200" s="484">
        <v>48</v>
      </c>
      <c r="X200" s="484">
        <v>80</v>
      </c>
      <c r="Y200" s="251" t="s">
        <v>1287</v>
      </c>
      <c r="Z200" s="254">
        <v>44802</v>
      </c>
      <c r="AA200" s="251" t="s">
        <v>1287</v>
      </c>
      <c r="AB200" s="254">
        <v>44805</v>
      </c>
      <c r="AC200" s="251" t="s">
        <v>1287</v>
      </c>
      <c r="AD200" s="254">
        <v>44811</v>
      </c>
      <c r="AE200" s="484" t="s">
        <v>1402</v>
      </c>
      <c r="AF200" s="484" t="s">
        <v>1303</v>
      </c>
      <c r="AG200" s="503" t="s">
        <v>1280</v>
      </c>
      <c r="AH200" s="484" t="s">
        <v>1281</v>
      </c>
      <c r="AI200" s="255" t="s">
        <v>1734</v>
      </c>
    </row>
    <row r="201" spans="1:35" ht="280.5" x14ac:dyDescent="0.25">
      <c r="A201" s="485"/>
      <c r="B201" s="485"/>
      <c r="C201" s="485"/>
      <c r="D201" s="498"/>
      <c r="E201" s="485"/>
      <c r="F201" s="485"/>
      <c r="G201" s="485"/>
      <c r="H201" s="485"/>
      <c r="I201" s="485"/>
      <c r="J201" s="485"/>
      <c r="K201" s="485"/>
      <c r="L201" s="485"/>
      <c r="M201" s="485"/>
      <c r="N201" s="485"/>
      <c r="O201" s="504"/>
      <c r="P201" s="485"/>
      <c r="Q201" s="485"/>
      <c r="R201" s="496"/>
      <c r="S201" s="492"/>
      <c r="T201" s="492"/>
      <c r="U201" s="492"/>
      <c r="V201" s="494"/>
      <c r="W201" s="485"/>
      <c r="X201" s="485"/>
      <c r="Y201" s="251" t="s">
        <v>1290</v>
      </c>
      <c r="Z201" s="251" t="s">
        <v>1735</v>
      </c>
      <c r="AA201" s="251" t="s">
        <v>1290</v>
      </c>
      <c r="AB201" s="251" t="s">
        <v>1736</v>
      </c>
      <c r="AC201" s="251" t="s">
        <v>1290</v>
      </c>
      <c r="AD201" s="251" t="s">
        <v>1737</v>
      </c>
      <c r="AE201" s="485"/>
      <c r="AF201" s="485"/>
      <c r="AG201" s="504"/>
      <c r="AH201" s="485"/>
      <c r="AI201" s="256"/>
    </row>
    <row r="202" spans="1:35" ht="15.75" thickBot="1" x14ac:dyDescent="0.3">
      <c r="A202" s="485"/>
      <c r="B202" s="485"/>
      <c r="C202" s="485"/>
      <c r="D202" s="498"/>
      <c r="E202" s="485"/>
      <c r="F202" s="485"/>
      <c r="G202" s="485"/>
      <c r="H202" s="485"/>
      <c r="I202" s="485"/>
      <c r="J202" s="485"/>
      <c r="K202" s="485"/>
      <c r="L202" s="485"/>
      <c r="M202" s="485"/>
      <c r="N202" s="485"/>
      <c r="O202" s="504"/>
      <c r="P202" s="485"/>
      <c r="Q202" s="486"/>
      <c r="R202" s="502"/>
      <c r="S202" s="500"/>
      <c r="T202" s="500"/>
      <c r="U202" s="500"/>
      <c r="V202" s="501"/>
      <c r="W202" s="486"/>
      <c r="X202" s="486"/>
      <c r="Y202" s="251" t="s">
        <v>1294</v>
      </c>
      <c r="Z202" s="251" t="s">
        <v>1738</v>
      </c>
      <c r="AA202" s="251" t="s">
        <v>1294</v>
      </c>
      <c r="AB202" s="251" t="s">
        <v>1687</v>
      </c>
      <c r="AC202" s="251" t="s">
        <v>1294</v>
      </c>
      <c r="AD202" s="251" t="s">
        <v>1330</v>
      </c>
      <c r="AE202" s="485"/>
      <c r="AF202" s="485"/>
      <c r="AG202" s="504"/>
      <c r="AH202" s="485"/>
      <c r="AI202" s="257"/>
    </row>
    <row r="203" spans="1:35" x14ac:dyDescent="0.25">
      <c r="A203" s="485"/>
      <c r="B203" s="485"/>
      <c r="C203" s="485"/>
      <c r="D203" s="498"/>
      <c r="E203" s="485"/>
      <c r="F203" s="485"/>
      <c r="G203" s="485"/>
      <c r="H203" s="485"/>
      <c r="I203" s="485"/>
      <c r="J203" s="485"/>
      <c r="K203" s="485"/>
      <c r="L203" s="485"/>
      <c r="M203" s="485"/>
      <c r="N203" s="485"/>
      <c r="O203" s="504"/>
      <c r="P203" s="485"/>
      <c r="Q203" s="484" t="s">
        <v>1739</v>
      </c>
      <c r="R203" s="484" t="s">
        <v>1038</v>
      </c>
      <c r="S203" s="484" t="s">
        <v>1283</v>
      </c>
      <c r="T203" s="484" t="s">
        <v>1284</v>
      </c>
      <c r="U203" s="484" t="s">
        <v>1651</v>
      </c>
      <c r="V203" s="484" t="s">
        <v>1286</v>
      </c>
      <c r="W203" s="484">
        <v>33.6</v>
      </c>
      <c r="X203" s="484">
        <v>80</v>
      </c>
      <c r="Y203" s="251" t="s">
        <v>1287</v>
      </c>
      <c r="Z203" s="254">
        <v>44803</v>
      </c>
      <c r="AA203" s="251" t="s">
        <v>1287</v>
      </c>
      <c r="AB203" s="254">
        <v>44805</v>
      </c>
      <c r="AC203" s="251" t="s">
        <v>1287</v>
      </c>
      <c r="AD203" s="254">
        <v>44811</v>
      </c>
      <c r="AE203" s="485"/>
      <c r="AF203" s="485"/>
      <c r="AG203" s="504"/>
      <c r="AH203" s="485"/>
      <c r="AI203" s="259" t="s">
        <v>1740</v>
      </c>
    </row>
    <row r="204" spans="1:35" ht="409.5" x14ac:dyDescent="0.25">
      <c r="A204" s="485"/>
      <c r="B204" s="485"/>
      <c r="C204" s="485"/>
      <c r="D204" s="498"/>
      <c r="E204" s="485"/>
      <c r="F204" s="485"/>
      <c r="G204" s="485"/>
      <c r="H204" s="485"/>
      <c r="I204" s="485"/>
      <c r="J204" s="485"/>
      <c r="K204" s="485"/>
      <c r="L204" s="485"/>
      <c r="M204" s="485"/>
      <c r="N204" s="485"/>
      <c r="O204" s="504"/>
      <c r="P204" s="485"/>
      <c r="Q204" s="485"/>
      <c r="R204" s="485"/>
      <c r="S204" s="485"/>
      <c r="T204" s="485"/>
      <c r="U204" s="485"/>
      <c r="V204" s="485"/>
      <c r="W204" s="485"/>
      <c r="X204" s="485"/>
      <c r="Y204" s="251" t="s">
        <v>1290</v>
      </c>
      <c r="Z204" s="251" t="s">
        <v>1741</v>
      </c>
      <c r="AA204" s="251" t="s">
        <v>1290</v>
      </c>
      <c r="AB204" s="251" t="s">
        <v>1742</v>
      </c>
      <c r="AC204" s="251" t="s">
        <v>1290</v>
      </c>
      <c r="AD204" s="251" t="s">
        <v>1743</v>
      </c>
      <c r="AE204" s="485"/>
      <c r="AF204" s="485"/>
      <c r="AG204" s="504"/>
      <c r="AH204" s="485"/>
      <c r="AI204" s="257"/>
    </row>
    <row r="205" spans="1:35" ht="15.75" thickBot="1" x14ac:dyDescent="0.3">
      <c r="A205" s="485"/>
      <c r="B205" s="485"/>
      <c r="C205" s="485"/>
      <c r="D205" s="498"/>
      <c r="E205" s="485"/>
      <c r="F205" s="485"/>
      <c r="G205" s="485"/>
      <c r="H205" s="485"/>
      <c r="I205" s="485"/>
      <c r="J205" s="485"/>
      <c r="K205" s="485"/>
      <c r="L205" s="485"/>
      <c r="M205" s="485"/>
      <c r="N205" s="485"/>
      <c r="O205" s="504"/>
      <c r="P205" s="485"/>
      <c r="Q205" s="486"/>
      <c r="R205" s="486"/>
      <c r="S205" s="486"/>
      <c r="T205" s="486"/>
      <c r="U205" s="486"/>
      <c r="V205" s="486"/>
      <c r="W205" s="486"/>
      <c r="X205" s="486"/>
      <c r="Y205" s="251" t="s">
        <v>1294</v>
      </c>
      <c r="Z205" s="251" t="s">
        <v>1738</v>
      </c>
      <c r="AA205" s="251" t="s">
        <v>1294</v>
      </c>
      <c r="AB205" s="251" t="s">
        <v>1687</v>
      </c>
      <c r="AC205" s="251" t="s">
        <v>1294</v>
      </c>
      <c r="AD205" s="251" t="s">
        <v>1330</v>
      </c>
      <c r="AE205" s="485"/>
      <c r="AF205" s="485"/>
      <c r="AG205" s="504"/>
      <c r="AH205" s="485"/>
      <c r="AI205" s="257"/>
    </row>
    <row r="206" spans="1:35" x14ac:dyDescent="0.25">
      <c r="A206" s="485"/>
      <c r="B206" s="485"/>
      <c r="C206" s="485"/>
      <c r="D206" s="498"/>
      <c r="E206" s="485"/>
      <c r="F206" s="485"/>
      <c r="G206" s="485"/>
      <c r="H206" s="485"/>
      <c r="I206" s="485"/>
      <c r="J206" s="485"/>
      <c r="K206" s="485"/>
      <c r="L206" s="485"/>
      <c r="M206" s="485"/>
      <c r="N206" s="485"/>
      <c r="O206" s="504"/>
      <c r="P206" s="485"/>
      <c r="Q206" s="484" t="s">
        <v>1744</v>
      </c>
      <c r="R206" s="484" t="s">
        <v>946</v>
      </c>
      <c r="S206" s="484" t="s">
        <v>1283</v>
      </c>
      <c r="T206" s="484" t="s">
        <v>1284</v>
      </c>
      <c r="U206" s="484" t="s">
        <v>1285</v>
      </c>
      <c r="V206" s="484" t="s">
        <v>1286</v>
      </c>
      <c r="W206" s="484">
        <v>20.16</v>
      </c>
      <c r="X206" s="484">
        <v>80</v>
      </c>
      <c r="Y206" s="251" t="s">
        <v>1287</v>
      </c>
      <c r="Z206" s="254">
        <v>44802</v>
      </c>
      <c r="AA206" s="251" t="s">
        <v>1287</v>
      </c>
      <c r="AB206" s="254">
        <v>44805</v>
      </c>
      <c r="AC206" s="251" t="s">
        <v>1287</v>
      </c>
      <c r="AD206" s="254">
        <v>44811</v>
      </c>
      <c r="AE206" s="485"/>
      <c r="AF206" s="485"/>
      <c r="AG206" s="504"/>
      <c r="AH206" s="485"/>
      <c r="AI206" s="257"/>
    </row>
    <row r="207" spans="1:35" ht="409.5" x14ac:dyDescent="0.25">
      <c r="A207" s="485"/>
      <c r="B207" s="485"/>
      <c r="C207" s="485"/>
      <c r="D207" s="498"/>
      <c r="E207" s="485"/>
      <c r="F207" s="485"/>
      <c r="G207" s="485"/>
      <c r="H207" s="485"/>
      <c r="I207" s="485"/>
      <c r="J207" s="485"/>
      <c r="K207" s="485"/>
      <c r="L207" s="485"/>
      <c r="M207" s="485"/>
      <c r="N207" s="485"/>
      <c r="O207" s="504"/>
      <c r="P207" s="485"/>
      <c r="Q207" s="485"/>
      <c r="R207" s="485"/>
      <c r="S207" s="485"/>
      <c r="T207" s="485"/>
      <c r="U207" s="485"/>
      <c r="V207" s="485"/>
      <c r="W207" s="485"/>
      <c r="X207" s="485"/>
      <c r="Y207" s="251" t="s">
        <v>1290</v>
      </c>
      <c r="Z207" s="251" t="s">
        <v>1745</v>
      </c>
      <c r="AA207" s="251" t="s">
        <v>1290</v>
      </c>
      <c r="AB207" s="251" t="s">
        <v>1746</v>
      </c>
      <c r="AC207" s="251" t="s">
        <v>1290</v>
      </c>
      <c r="AD207" s="251" t="s">
        <v>1747</v>
      </c>
      <c r="AE207" s="485"/>
      <c r="AF207" s="485"/>
      <c r="AG207" s="504"/>
      <c r="AH207" s="485"/>
      <c r="AI207" s="257"/>
    </row>
    <row r="208" spans="1:35" ht="15.75" thickBot="1" x14ac:dyDescent="0.3">
      <c r="A208" s="485"/>
      <c r="B208" s="485"/>
      <c r="C208" s="485"/>
      <c r="D208" s="498"/>
      <c r="E208" s="485"/>
      <c r="F208" s="485"/>
      <c r="G208" s="485"/>
      <c r="H208" s="485"/>
      <c r="I208" s="485"/>
      <c r="J208" s="485"/>
      <c r="K208" s="485"/>
      <c r="L208" s="485"/>
      <c r="M208" s="485"/>
      <c r="N208" s="485"/>
      <c r="O208" s="504"/>
      <c r="P208" s="485"/>
      <c r="Q208" s="486"/>
      <c r="R208" s="486"/>
      <c r="S208" s="486"/>
      <c r="T208" s="486"/>
      <c r="U208" s="486"/>
      <c r="V208" s="486"/>
      <c r="W208" s="486"/>
      <c r="X208" s="486"/>
      <c r="Y208" s="251" t="s">
        <v>1294</v>
      </c>
      <c r="Z208" s="251" t="s">
        <v>1738</v>
      </c>
      <c r="AA208" s="251" t="s">
        <v>1294</v>
      </c>
      <c r="AB208" s="251" t="s">
        <v>1687</v>
      </c>
      <c r="AC208" s="251" t="s">
        <v>1294</v>
      </c>
      <c r="AD208" s="251" t="s">
        <v>1330</v>
      </c>
      <c r="AE208" s="485"/>
      <c r="AF208" s="485"/>
      <c r="AG208" s="504"/>
      <c r="AH208" s="485"/>
      <c r="AI208" s="257"/>
    </row>
    <row r="209" spans="1:35" x14ac:dyDescent="0.25">
      <c r="A209" s="485"/>
      <c r="B209" s="485"/>
      <c r="C209" s="485"/>
      <c r="D209" s="498"/>
      <c r="E209" s="485"/>
      <c r="F209" s="485"/>
      <c r="G209" s="485"/>
      <c r="H209" s="485"/>
      <c r="I209" s="485"/>
      <c r="J209" s="485"/>
      <c r="K209" s="485"/>
      <c r="L209" s="485"/>
      <c r="M209" s="485"/>
      <c r="N209" s="485"/>
      <c r="O209" s="504"/>
      <c r="P209" s="485"/>
      <c r="Q209" s="484" t="s">
        <v>1748</v>
      </c>
      <c r="R209" s="484" t="s">
        <v>1038</v>
      </c>
      <c r="S209" s="484" t="s">
        <v>1283</v>
      </c>
      <c r="T209" s="484" t="s">
        <v>1284</v>
      </c>
      <c r="U209" s="484" t="s">
        <v>1285</v>
      </c>
      <c r="V209" s="484" t="s">
        <v>1286</v>
      </c>
      <c r="W209" s="484">
        <v>14.11</v>
      </c>
      <c r="X209" s="484">
        <v>80</v>
      </c>
      <c r="Y209" s="251" t="s">
        <v>1287</v>
      </c>
      <c r="Z209" s="254">
        <v>44802</v>
      </c>
      <c r="AA209" s="251" t="s">
        <v>1287</v>
      </c>
      <c r="AB209" s="254">
        <v>44805</v>
      </c>
      <c r="AC209" s="251" t="s">
        <v>1287</v>
      </c>
      <c r="AD209" s="254">
        <v>44811</v>
      </c>
      <c r="AE209" s="485"/>
      <c r="AF209" s="485"/>
      <c r="AG209" s="504"/>
      <c r="AH209" s="485"/>
      <c r="AI209" s="257"/>
    </row>
    <row r="210" spans="1:35" ht="409.5" x14ac:dyDescent="0.25">
      <c r="A210" s="485"/>
      <c r="B210" s="485"/>
      <c r="C210" s="485"/>
      <c r="D210" s="498"/>
      <c r="E210" s="485"/>
      <c r="F210" s="485"/>
      <c r="G210" s="485"/>
      <c r="H210" s="485"/>
      <c r="I210" s="485"/>
      <c r="J210" s="485"/>
      <c r="K210" s="485"/>
      <c r="L210" s="485"/>
      <c r="M210" s="485"/>
      <c r="N210" s="485"/>
      <c r="O210" s="504"/>
      <c r="P210" s="485"/>
      <c r="Q210" s="485"/>
      <c r="R210" s="485"/>
      <c r="S210" s="485"/>
      <c r="T210" s="485"/>
      <c r="U210" s="485"/>
      <c r="V210" s="485"/>
      <c r="W210" s="485"/>
      <c r="X210" s="485"/>
      <c r="Y210" s="251" t="s">
        <v>1290</v>
      </c>
      <c r="Z210" s="251" t="s">
        <v>1749</v>
      </c>
      <c r="AA210" s="251" t="s">
        <v>1290</v>
      </c>
      <c r="AB210" s="251" t="s">
        <v>1750</v>
      </c>
      <c r="AC210" s="251" t="s">
        <v>1290</v>
      </c>
      <c r="AD210" s="251" t="s">
        <v>1751</v>
      </c>
      <c r="AE210" s="485"/>
      <c r="AF210" s="485"/>
      <c r="AG210" s="504"/>
      <c r="AH210" s="485"/>
      <c r="AI210" s="257"/>
    </row>
    <row r="211" spans="1:35" ht="15.75" thickBot="1" x14ac:dyDescent="0.3">
      <c r="A211" s="485"/>
      <c r="B211" s="485"/>
      <c r="C211" s="485"/>
      <c r="D211" s="498"/>
      <c r="E211" s="485"/>
      <c r="F211" s="485"/>
      <c r="G211" s="485"/>
      <c r="H211" s="485"/>
      <c r="I211" s="485"/>
      <c r="J211" s="485"/>
      <c r="K211" s="485"/>
      <c r="L211" s="485"/>
      <c r="M211" s="485"/>
      <c r="N211" s="485"/>
      <c r="O211" s="504"/>
      <c r="P211" s="485"/>
      <c r="Q211" s="486"/>
      <c r="R211" s="486"/>
      <c r="S211" s="486"/>
      <c r="T211" s="486"/>
      <c r="U211" s="486"/>
      <c r="V211" s="486"/>
      <c r="W211" s="486"/>
      <c r="X211" s="486"/>
      <c r="Y211" s="251" t="s">
        <v>1294</v>
      </c>
      <c r="Z211" s="251" t="s">
        <v>1738</v>
      </c>
      <c r="AA211" s="251" t="s">
        <v>1294</v>
      </c>
      <c r="AB211" s="251" t="s">
        <v>1687</v>
      </c>
      <c r="AC211" s="251" t="s">
        <v>1294</v>
      </c>
      <c r="AD211" s="251" t="s">
        <v>1330</v>
      </c>
      <c r="AE211" s="485"/>
      <c r="AF211" s="485"/>
      <c r="AG211" s="504"/>
      <c r="AH211" s="485"/>
      <c r="AI211" s="257"/>
    </row>
    <row r="212" spans="1:35" x14ac:dyDescent="0.25">
      <c r="A212" s="485"/>
      <c r="B212" s="485"/>
      <c r="C212" s="485"/>
      <c r="D212" s="498"/>
      <c r="E212" s="485"/>
      <c r="F212" s="485"/>
      <c r="G212" s="485"/>
      <c r="H212" s="485"/>
      <c r="I212" s="485"/>
      <c r="J212" s="485"/>
      <c r="K212" s="485"/>
      <c r="L212" s="485"/>
      <c r="M212" s="485"/>
      <c r="N212" s="485"/>
      <c r="O212" s="504"/>
      <c r="P212" s="485"/>
      <c r="Q212" s="484" t="s">
        <v>1752</v>
      </c>
      <c r="R212" s="484" t="s">
        <v>1038</v>
      </c>
      <c r="S212" s="484" t="s">
        <v>1283</v>
      </c>
      <c r="T212" s="484" t="s">
        <v>1284</v>
      </c>
      <c r="U212" s="484" t="s">
        <v>1285</v>
      </c>
      <c r="V212" s="484" t="s">
        <v>1286</v>
      </c>
      <c r="W212" s="484">
        <v>9.8800000000000008</v>
      </c>
      <c r="X212" s="484">
        <v>80</v>
      </c>
      <c r="Y212" s="251" t="s">
        <v>1287</v>
      </c>
      <c r="Z212" s="254">
        <v>44802</v>
      </c>
      <c r="AA212" s="251" t="s">
        <v>1287</v>
      </c>
      <c r="AB212" s="254">
        <v>44805</v>
      </c>
      <c r="AC212" s="251" t="s">
        <v>1287</v>
      </c>
      <c r="AD212" s="254">
        <v>44811</v>
      </c>
      <c r="AE212" s="485"/>
      <c r="AF212" s="485"/>
      <c r="AG212" s="504"/>
      <c r="AH212" s="485"/>
      <c r="AI212" s="257"/>
    </row>
    <row r="213" spans="1:35" ht="306" x14ac:dyDescent="0.25">
      <c r="A213" s="485"/>
      <c r="B213" s="485"/>
      <c r="C213" s="485"/>
      <c r="D213" s="498"/>
      <c r="E213" s="485"/>
      <c r="F213" s="485"/>
      <c r="G213" s="485"/>
      <c r="H213" s="485"/>
      <c r="I213" s="485"/>
      <c r="J213" s="485"/>
      <c r="K213" s="485"/>
      <c r="L213" s="485"/>
      <c r="M213" s="485"/>
      <c r="N213" s="485"/>
      <c r="O213" s="504"/>
      <c r="P213" s="485"/>
      <c r="Q213" s="485"/>
      <c r="R213" s="485"/>
      <c r="S213" s="485"/>
      <c r="T213" s="485"/>
      <c r="U213" s="485"/>
      <c r="V213" s="485"/>
      <c r="W213" s="485"/>
      <c r="X213" s="485"/>
      <c r="Y213" s="251" t="s">
        <v>1290</v>
      </c>
      <c r="Z213" s="251" t="s">
        <v>1753</v>
      </c>
      <c r="AA213" s="251" t="s">
        <v>1290</v>
      </c>
      <c r="AB213" s="251" t="s">
        <v>1754</v>
      </c>
      <c r="AC213" s="251" t="s">
        <v>1290</v>
      </c>
      <c r="AD213" s="251" t="s">
        <v>1755</v>
      </c>
      <c r="AE213" s="485"/>
      <c r="AF213" s="485"/>
      <c r="AG213" s="504"/>
      <c r="AH213" s="485"/>
      <c r="AI213" s="257"/>
    </row>
    <row r="214" spans="1:35" ht="15.75" thickBot="1" x14ac:dyDescent="0.3">
      <c r="A214" s="485"/>
      <c r="B214" s="485"/>
      <c r="C214" s="485"/>
      <c r="D214" s="498"/>
      <c r="E214" s="485"/>
      <c r="F214" s="485"/>
      <c r="G214" s="485"/>
      <c r="H214" s="485"/>
      <c r="I214" s="485"/>
      <c r="J214" s="485"/>
      <c r="K214" s="485"/>
      <c r="L214" s="485"/>
      <c r="M214" s="485"/>
      <c r="N214" s="485"/>
      <c r="O214" s="504"/>
      <c r="P214" s="485"/>
      <c r="Q214" s="486"/>
      <c r="R214" s="486"/>
      <c r="S214" s="486"/>
      <c r="T214" s="486"/>
      <c r="U214" s="486"/>
      <c r="V214" s="486"/>
      <c r="W214" s="486"/>
      <c r="X214" s="486"/>
      <c r="Y214" s="251" t="s">
        <v>1294</v>
      </c>
      <c r="Z214" s="251" t="s">
        <v>1738</v>
      </c>
      <c r="AA214" s="251" t="s">
        <v>1294</v>
      </c>
      <c r="AB214" s="251" t="s">
        <v>1687</v>
      </c>
      <c r="AC214" s="251" t="s">
        <v>1294</v>
      </c>
      <c r="AD214" s="251" t="s">
        <v>1330</v>
      </c>
      <c r="AE214" s="485"/>
      <c r="AF214" s="485"/>
      <c r="AG214" s="504"/>
      <c r="AH214" s="485"/>
      <c r="AI214" s="257"/>
    </row>
    <row r="215" spans="1:35" x14ac:dyDescent="0.25">
      <c r="A215" s="485"/>
      <c r="B215" s="485"/>
      <c r="C215" s="485"/>
      <c r="D215" s="498"/>
      <c r="E215" s="485"/>
      <c r="F215" s="485"/>
      <c r="G215" s="485"/>
      <c r="H215" s="485"/>
      <c r="I215" s="485"/>
      <c r="J215" s="485"/>
      <c r="K215" s="485"/>
      <c r="L215" s="485"/>
      <c r="M215" s="485"/>
      <c r="N215" s="485"/>
      <c r="O215" s="504"/>
      <c r="P215" s="485"/>
      <c r="Q215" s="484" t="s">
        <v>1756</v>
      </c>
      <c r="R215" s="484" t="s">
        <v>946</v>
      </c>
      <c r="S215" s="484" t="s">
        <v>1283</v>
      </c>
      <c r="T215" s="484" t="s">
        <v>1284</v>
      </c>
      <c r="U215" s="484" t="s">
        <v>1285</v>
      </c>
      <c r="V215" s="484" t="s">
        <v>1286</v>
      </c>
      <c r="W215" s="484">
        <v>5.93</v>
      </c>
      <c r="X215" s="484">
        <v>80</v>
      </c>
      <c r="Y215" s="251" t="s">
        <v>1287</v>
      </c>
      <c r="Z215" s="254">
        <v>44802</v>
      </c>
      <c r="AA215" s="251" t="s">
        <v>1287</v>
      </c>
      <c r="AB215" s="254">
        <v>44805</v>
      </c>
      <c r="AC215" s="251" t="s">
        <v>1287</v>
      </c>
      <c r="AD215" s="254">
        <v>44811</v>
      </c>
      <c r="AE215" s="485"/>
      <c r="AF215" s="485"/>
      <c r="AG215" s="504"/>
      <c r="AH215" s="485"/>
      <c r="AI215" s="257"/>
    </row>
    <row r="216" spans="1:35" ht="242.25" x14ac:dyDescent="0.25">
      <c r="A216" s="485"/>
      <c r="B216" s="485"/>
      <c r="C216" s="485"/>
      <c r="D216" s="498"/>
      <c r="E216" s="485"/>
      <c r="F216" s="485"/>
      <c r="G216" s="485"/>
      <c r="H216" s="485"/>
      <c r="I216" s="485"/>
      <c r="J216" s="485"/>
      <c r="K216" s="485"/>
      <c r="L216" s="485"/>
      <c r="M216" s="485"/>
      <c r="N216" s="485"/>
      <c r="O216" s="504"/>
      <c r="P216" s="485"/>
      <c r="Q216" s="485"/>
      <c r="R216" s="485"/>
      <c r="S216" s="485"/>
      <c r="T216" s="485"/>
      <c r="U216" s="485"/>
      <c r="V216" s="485"/>
      <c r="W216" s="485"/>
      <c r="X216" s="485"/>
      <c r="Y216" s="251" t="s">
        <v>1290</v>
      </c>
      <c r="Z216" s="251" t="s">
        <v>1757</v>
      </c>
      <c r="AA216" s="251" t="s">
        <v>1290</v>
      </c>
      <c r="AB216" s="251" t="s">
        <v>1758</v>
      </c>
      <c r="AC216" s="251" t="s">
        <v>1290</v>
      </c>
      <c r="AD216" s="251" t="s">
        <v>1759</v>
      </c>
      <c r="AE216" s="485"/>
      <c r="AF216" s="485"/>
      <c r="AG216" s="504"/>
      <c r="AH216" s="485"/>
      <c r="AI216" s="257"/>
    </row>
    <row r="217" spans="1:35" ht="15.75" thickBot="1" x14ac:dyDescent="0.3">
      <c r="A217" s="485"/>
      <c r="B217" s="485"/>
      <c r="C217" s="485"/>
      <c r="D217" s="498"/>
      <c r="E217" s="485"/>
      <c r="F217" s="485"/>
      <c r="G217" s="485"/>
      <c r="H217" s="485"/>
      <c r="I217" s="485"/>
      <c r="J217" s="485"/>
      <c r="K217" s="485"/>
      <c r="L217" s="485"/>
      <c r="M217" s="485"/>
      <c r="N217" s="485"/>
      <c r="O217" s="504"/>
      <c r="P217" s="485"/>
      <c r="Q217" s="486"/>
      <c r="R217" s="486"/>
      <c r="S217" s="486"/>
      <c r="T217" s="486"/>
      <c r="U217" s="486"/>
      <c r="V217" s="486"/>
      <c r="W217" s="486"/>
      <c r="X217" s="486"/>
      <c r="Y217" s="251" t="s">
        <v>1294</v>
      </c>
      <c r="Z217" s="251" t="s">
        <v>1738</v>
      </c>
      <c r="AA217" s="251" t="s">
        <v>1294</v>
      </c>
      <c r="AB217" s="251" t="s">
        <v>1687</v>
      </c>
      <c r="AC217" s="251" t="s">
        <v>1294</v>
      </c>
      <c r="AD217" s="251" t="s">
        <v>1330</v>
      </c>
      <c r="AE217" s="485"/>
      <c r="AF217" s="485"/>
      <c r="AG217" s="504"/>
      <c r="AH217" s="485"/>
      <c r="AI217" s="257"/>
    </row>
    <row r="218" spans="1:35" x14ac:dyDescent="0.25">
      <c r="A218" s="485"/>
      <c r="B218" s="485"/>
      <c r="C218" s="485"/>
      <c r="D218" s="498"/>
      <c r="E218" s="485"/>
      <c r="F218" s="485"/>
      <c r="G218" s="485"/>
      <c r="H218" s="485"/>
      <c r="I218" s="485"/>
      <c r="J218" s="485"/>
      <c r="K218" s="485"/>
      <c r="L218" s="485"/>
      <c r="M218" s="485"/>
      <c r="N218" s="485"/>
      <c r="O218" s="504"/>
      <c r="P218" s="485"/>
      <c r="Q218" s="484" t="s">
        <v>1760</v>
      </c>
      <c r="R218" s="484" t="s">
        <v>1038</v>
      </c>
      <c r="S218" s="484" t="s">
        <v>1283</v>
      </c>
      <c r="T218" s="484" t="s">
        <v>1284</v>
      </c>
      <c r="U218" s="484" t="s">
        <v>1285</v>
      </c>
      <c r="V218" s="484" t="s">
        <v>1286</v>
      </c>
      <c r="W218" s="484">
        <v>4.1500000000000004</v>
      </c>
      <c r="X218" s="484">
        <v>80</v>
      </c>
      <c r="Y218" s="251" t="s">
        <v>1287</v>
      </c>
      <c r="Z218" s="254">
        <v>44802</v>
      </c>
      <c r="AA218" s="251" t="s">
        <v>1287</v>
      </c>
      <c r="AB218" s="254">
        <v>44805</v>
      </c>
      <c r="AC218" s="251" t="s">
        <v>1287</v>
      </c>
      <c r="AD218" s="254">
        <v>44811</v>
      </c>
      <c r="AE218" s="485"/>
      <c r="AF218" s="485"/>
      <c r="AG218" s="504"/>
      <c r="AH218" s="485"/>
      <c r="AI218" s="257"/>
    </row>
    <row r="219" spans="1:35" ht="357" x14ac:dyDescent="0.25">
      <c r="A219" s="485"/>
      <c r="B219" s="485"/>
      <c r="C219" s="485"/>
      <c r="D219" s="498"/>
      <c r="E219" s="485"/>
      <c r="F219" s="485"/>
      <c r="G219" s="485"/>
      <c r="H219" s="485"/>
      <c r="I219" s="485"/>
      <c r="J219" s="485"/>
      <c r="K219" s="485"/>
      <c r="L219" s="485"/>
      <c r="M219" s="485"/>
      <c r="N219" s="485"/>
      <c r="O219" s="504"/>
      <c r="P219" s="485"/>
      <c r="Q219" s="485"/>
      <c r="R219" s="485"/>
      <c r="S219" s="485"/>
      <c r="T219" s="485"/>
      <c r="U219" s="485"/>
      <c r="V219" s="485"/>
      <c r="W219" s="485"/>
      <c r="X219" s="485"/>
      <c r="Y219" s="251" t="s">
        <v>1290</v>
      </c>
      <c r="Z219" s="251" t="s">
        <v>1761</v>
      </c>
      <c r="AA219" s="251" t="s">
        <v>1290</v>
      </c>
      <c r="AB219" s="251" t="s">
        <v>1762</v>
      </c>
      <c r="AC219" s="251" t="s">
        <v>1290</v>
      </c>
      <c r="AD219" s="251" t="s">
        <v>1763</v>
      </c>
      <c r="AE219" s="485"/>
      <c r="AF219" s="485"/>
      <c r="AG219" s="504"/>
      <c r="AH219" s="485"/>
      <c r="AI219" s="257"/>
    </row>
    <row r="220" spans="1:35" ht="15.75" thickBot="1" x14ac:dyDescent="0.3">
      <c r="A220" s="485"/>
      <c r="B220" s="485"/>
      <c r="C220" s="485"/>
      <c r="D220" s="498"/>
      <c r="E220" s="485"/>
      <c r="F220" s="485"/>
      <c r="G220" s="485"/>
      <c r="H220" s="485"/>
      <c r="I220" s="485"/>
      <c r="J220" s="485"/>
      <c r="K220" s="485"/>
      <c r="L220" s="485"/>
      <c r="M220" s="485"/>
      <c r="N220" s="485"/>
      <c r="O220" s="504"/>
      <c r="P220" s="485"/>
      <c r="Q220" s="486"/>
      <c r="R220" s="486"/>
      <c r="S220" s="486"/>
      <c r="T220" s="486"/>
      <c r="U220" s="486"/>
      <c r="V220" s="486"/>
      <c r="W220" s="486"/>
      <c r="X220" s="486"/>
      <c r="Y220" s="251" t="s">
        <v>1294</v>
      </c>
      <c r="Z220" s="251" t="s">
        <v>1738</v>
      </c>
      <c r="AA220" s="251" t="s">
        <v>1294</v>
      </c>
      <c r="AB220" s="251" t="s">
        <v>1687</v>
      </c>
      <c r="AC220" s="251" t="s">
        <v>1294</v>
      </c>
      <c r="AD220" s="251" t="s">
        <v>1330</v>
      </c>
      <c r="AE220" s="485"/>
      <c r="AF220" s="485"/>
      <c r="AG220" s="504"/>
      <c r="AH220" s="485"/>
      <c r="AI220" s="257"/>
    </row>
    <row r="221" spans="1:35" x14ac:dyDescent="0.25">
      <c r="A221" s="485"/>
      <c r="B221" s="485"/>
      <c r="C221" s="485"/>
      <c r="D221" s="498"/>
      <c r="E221" s="485"/>
      <c r="F221" s="485"/>
      <c r="G221" s="485"/>
      <c r="H221" s="485"/>
      <c r="I221" s="485"/>
      <c r="J221" s="485"/>
      <c r="K221" s="485"/>
      <c r="L221" s="485"/>
      <c r="M221" s="485"/>
      <c r="N221" s="485"/>
      <c r="O221" s="504"/>
      <c r="P221" s="485"/>
      <c r="Q221" s="484" t="s">
        <v>1764</v>
      </c>
      <c r="R221" s="484" t="s">
        <v>1038</v>
      </c>
      <c r="S221" s="484" t="s">
        <v>1283</v>
      </c>
      <c r="T221" s="484" t="s">
        <v>1284</v>
      </c>
      <c r="U221" s="484" t="s">
        <v>1285</v>
      </c>
      <c r="V221" s="484" t="s">
        <v>1286</v>
      </c>
      <c r="W221" s="484">
        <v>2.9</v>
      </c>
      <c r="X221" s="484">
        <v>80</v>
      </c>
      <c r="Y221" s="251" t="s">
        <v>1287</v>
      </c>
      <c r="Z221" s="254">
        <v>44802</v>
      </c>
      <c r="AA221" s="251" t="s">
        <v>1287</v>
      </c>
      <c r="AB221" s="254">
        <v>44805</v>
      </c>
      <c r="AC221" s="251" t="s">
        <v>1287</v>
      </c>
      <c r="AD221" s="254">
        <v>44811</v>
      </c>
      <c r="AE221" s="485"/>
      <c r="AF221" s="485"/>
      <c r="AG221" s="504"/>
      <c r="AH221" s="485"/>
      <c r="AI221" s="257"/>
    </row>
    <row r="222" spans="1:35" ht="293.25" x14ac:dyDescent="0.25">
      <c r="A222" s="485"/>
      <c r="B222" s="485"/>
      <c r="C222" s="485"/>
      <c r="D222" s="498"/>
      <c r="E222" s="485"/>
      <c r="F222" s="485"/>
      <c r="G222" s="485"/>
      <c r="H222" s="485"/>
      <c r="I222" s="485"/>
      <c r="J222" s="485"/>
      <c r="K222" s="485"/>
      <c r="L222" s="485"/>
      <c r="M222" s="485"/>
      <c r="N222" s="485"/>
      <c r="O222" s="504"/>
      <c r="P222" s="485"/>
      <c r="Q222" s="485"/>
      <c r="R222" s="485"/>
      <c r="S222" s="485"/>
      <c r="T222" s="485"/>
      <c r="U222" s="485"/>
      <c r="V222" s="485"/>
      <c r="W222" s="485"/>
      <c r="X222" s="485"/>
      <c r="Y222" s="251" t="s">
        <v>1290</v>
      </c>
      <c r="Z222" s="251" t="s">
        <v>1765</v>
      </c>
      <c r="AA222" s="251" t="s">
        <v>1290</v>
      </c>
      <c r="AB222" s="251" t="s">
        <v>1766</v>
      </c>
      <c r="AC222" s="251" t="s">
        <v>1290</v>
      </c>
      <c r="AD222" s="251" t="s">
        <v>1767</v>
      </c>
      <c r="AE222" s="485"/>
      <c r="AF222" s="485"/>
      <c r="AG222" s="504"/>
      <c r="AH222" s="485"/>
      <c r="AI222" s="257"/>
    </row>
    <row r="223" spans="1:35" ht="15.75" thickBot="1" x14ac:dyDescent="0.3">
      <c r="A223" s="485"/>
      <c r="B223" s="485"/>
      <c r="C223" s="485"/>
      <c r="D223" s="498"/>
      <c r="E223" s="485"/>
      <c r="F223" s="485"/>
      <c r="G223" s="485"/>
      <c r="H223" s="485"/>
      <c r="I223" s="485"/>
      <c r="J223" s="485"/>
      <c r="K223" s="485"/>
      <c r="L223" s="485"/>
      <c r="M223" s="485"/>
      <c r="N223" s="485"/>
      <c r="O223" s="504"/>
      <c r="P223" s="485"/>
      <c r="Q223" s="486"/>
      <c r="R223" s="486"/>
      <c r="S223" s="486"/>
      <c r="T223" s="486"/>
      <c r="U223" s="486"/>
      <c r="V223" s="486"/>
      <c r="W223" s="486"/>
      <c r="X223" s="486"/>
      <c r="Y223" s="251" t="s">
        <v>1294</v>
      </c>
      <c r="Z223" s="251" t="s">
        <v>1738</v>
      </c>
      <c r="AA223" s="251" t="s">
        <v>1294</v>
      </c>
      <c r="AB223" s="251" t="s">
        <v>1687</v>
      </c>
      <c r="AC223" s="251" t="s">
        <v>1294</v>
      </c>
      <c r="AD223" s="251" t="s">
        <v>1330</v>
      </c>
      <c r="AE223" s="485"/>
      <c r="AF223" s="485"/>
      <c r="AG223" s="504"/>
      <c r="AH223" s="485"/>
      <c r="AI223" s="257"/>
    </row>
    <row r="224" spans="1:35" x14ac:dyDescent="0.25">
      <c r="A224" s="485"/>
      <c r="B224" s="485"/>
      <c r="C224" s="485"/>
      <c r="D224" s="498"/>
      <c r="E224" s="485"/>
      <c r="F224" s="485"/>
      <c r="G224" s="485"/>
      <c r="H224" s="485"/>
      <c r="I224" s="485"/>
      <c r="J224" s="485"/>
      <c r="K224" s="485"/>
      <c r="L224" s="485"/>
      <c r="M224" s="485"/>
      <c r="N224" s="485"/>
      <c r="O224" s="504"/>
      <c r="P224" s="485"/>
      <c r="Q224" s="484" t="s">
        <v>1768</v>
      </c>
      <c r="R224" s="484" t="s">
        <v>946</v>
      </c>
      <c r="S224" s="484" t="s">
        <v>1283</v>
      </c>
      <c r="T224" s="484" t="s">
        <v>1523</v>
      </c>
      <c r="U224" s="484" t="s">
        <v>1285</v>
      </c>
      <c r="V224" s="484" t="s">
        <v>1286</v>
      </c>
      <c r="W224" s="484">
        <v>1.74</v>
      </c>
      <c r="X224" s="484">
        <v>80</v>
      </c>
      <c r="Y224" s="251" t="s">
        <v>1287</v>
      </c>
      <c r="Z224" s="254">
        <v>44802</v>
      </c>
      <c r="AA224" s="251" t="s">
        <v>1287</v>
      </c>
      <c r="AB224" s="254">
        <v>44805</v>
      </c>
      <c r="AC224" s="251" t="s">
        <v>1287</v>
      </c>
      <c r="AD224" s="254">
        <v>44811</v>
      </c>
      <c r="AE224" s="485"/>
      <c r="AF224" s="485"/>
      <c r="AG224" s="504"/>
      <c r="AH224" s="485"/>
      <c r="AI224" s="257"/>
    </row>
    <row r="225" spans="1:35" ht="409.5" x14ac:dyDescent="0.25">
      <c r="A225" s="485"/>
      <c r="B225" s="485"/>
      <c r="C225" s="485"/>
      <c r="D225" s="498"/>
      <c r="E225" s="485"/>
      <c r="F225" s="485"/>
      <c r="G225" s="485"/>
      <c r="H225" s="485"/>
      <c r="I225" s="485"/>
      <c r="J225" s="485"/>
      <c r="K225" s="485"/>
      <c r="L225" s="485"/>
      <c r="M225" s="485"/>
      <c r="N225" s="485"/>
      <c r="O225" s="504"/>
      <c r="P225" s="485"/>
      <c r="Q225" s="485"/>
      <c r="R225" s="485"/>
      <c r="S225" s="485"/>
      <c r="T225" s="485"/>
      <c r="U225" s="485"/>
      <c r="V225" s="485"/>
      <c r="W225" s="485"/>
      <c r="X225" s="485"/>
      <c r="Y225" s="251" t="s">
        <v>1290</v>
      </c>
      <c r="Z225" s="251" t="s">
        <v>1769</v>
      </c>
      <c r="AA225" s="251" t="s">
        <v>1290</v>
      </c>
      <c r="AB225" s="251" t="s">
        <v>1770</v>
      </c>
      <c r="AC225" s="251" t="s">
        <v>1290</v>
      </c>
      <c r="AD225" s="251" t="s">
        <v>1771</v>
      </c>
      <c r="AE225" s="485"/>
      <c r="AF225" s="485"/>
      <c r="AG225" s="504"/>
      <c r="AH225" s="485"/>
      <c r="AI225" s="257"/>
    </row>
    <row r="226" spans="1:35" ht="15.75" thickBot="1" x14ac:dyDescent="0.3">
      <c r="A226" s="485"/>
      <c r="B226" s="485"/>
      <c r="C226" s="485"/>
      <c r="D226" s="498"/>
      <c r="E226" s="485"/>
      <c r="F226" s="485"/>
      <c r="G226" s="485"/>
      <c r="H226" s="485"/>
      <c r="I226" s="485"/>
      <c r="J226" s="485"/>
      <c r="K226" s="485"/>
      <c r="L226" s="485"/>
      <c r="M226" s="485"/>
      <c r="N226" s="485"/>
      <c r="O226" s="504"/>
      <c r="P226" s="485"/>
      <c r="Q226" s="486"/>
      <c r="R226" s="486"/>
      <c r="S226" s="486"/>
      <c r="T226" s="486"/>
      <c r="U226" s="486"/>
      <c r="V226" s="486"/>
      <c r="W226" s="486"/>
      <c r="X226" s="486"/>
      <c r="Y226" s="251" t="s">
        <v>1294</v>
      </c>
      <c r="Z226" s="251" t="s">
        <v>1738</v>
      </c>
      <c r="AA226" s="251" t="s">
        <v>1294</v>
      </c>
      <c r="AB226" s="251" t="s">
        <v>1687</v>
      </c>
      <c r="AC226" s="251" t="s">
        <v>1294</v>
      </c>
      <c r="AD226" s="251" t="s">
        <v>1330</v>
      </c>
      <c r="AE226" s="485"/>
      <c r="AF226" s="485"/>
      <c r="AG226" s="504"/>
      <c r="AH226" s="485"/>
      <c r="AI226" s="257"/>
    </row>
    <row r="227" spans="1:35" x14ac:dyDescent="0.25">
      <c r="A227" s="485"/>
      <c r="B227" s="485"/>
      <c r="C227" s="485"/>
      <c r="D227" s="498"/>
      <c r="E227" s="485"/>
      <c r="F227" s="485"/>
      <c r="G227" s="485"/>
      <c r="H227" s="485"/>
      <c r="I227" s="485"/>
      <c r="J227" s="485"/>
      <c r="K227" s="485"/>
      <c r="L227" s="485"/>
      <c r="M227" s="485"/>
      <c r="N227" s="485"/>
      <c r="O227" s="504"/>
      <c r="P227" s="485"/>
      <c r="Q227" s="484" t="s">
        <v>1772</v>
      </c>
      <c r="R227" s="484" t="s">
        <v>946</v>
      </c>
      <c r="S227" s="484" t="s">
        <v>1283</v>
      </c>
      <c r="T227" s="484" t="s">
        <v>1284</v>
      </c>
      <c r="U227" s="484" t="s">
        <v>1285</v>
      </c>
      <c r="V227" s="484" t="s">
        <v>1286</v>
      </c>
      <c r="W227" s="484">
        <v>1.05</v>
      </c>
      <c r="X227" s="484">
        <v>80</v>
      </c>
      <c r="Y227" s="251" t="s">
        <v>1287</v>
      </c>
      <c r="Z227" s="254">
        <v>44802</v>
      </c>
      <c r="AA227" s="251" t="s">
        <v>1287</v>
      </c>
      <c r="AB227" s="254">
        <v>44805</v>
      </c>
      <c r="AC227" s="251" t="s">
        <v>1287</v>
      </c>
      <c r="AD227" s="254">
        <v>44811</v>
      </c>
      <c r="AE227" s="485"/>
      <c r="AF227" s="485"/>
      <c r="AG227" s="504"/>
      <c r="AH227" s="485"/>
      <c r="AI227" s="257"/>
    </row>
    <row r="228" spans="1:35" ht="409.5" x14ac:dyDescent="0.25">
      <c r="A228" s="485"/>
      <c r="B228" s="485"/>
      <c r="C228" s="485"/>
      <c r="D228" s="498"/>
      <c r="E228" s="485"/>
      <c r="F228" s="485"/>
      <c r="G228" s="485"/>
      <c r="H228" s="485"/>
      <c r="I228" s="485"/>
      <c r="J228" s="485"/>
      <c r="K228" s="485"/>
      <c r="L228" s="485"/>
      <c r="M228" s="485"/>
      <c r="N228" s="485"/>
      <c r="O228" s="504"/>
      <c r="P228" s="485"/>
      <c r="Q228" s="485"/>
      <c r="R228" s="485"/>
      <c r="S228" s="485"/>
      <c r="T228" s="485"/>
      <c r="U228" s="485"/>
      <c r="V228" s="485"/>
      <c r="W228" s="485"/>
      <c r="X228" s="485"/>
      <c r="Y228" s="251" t="s">
        <v>1290</v>
      </c>
      <c r="Z228" s="251" t="s">
        <v>1773</v>
      </c>
      <c r="AA228" s="251" t="s">
        <v>1290</v>
      </c>
      <c r="AB228" s="251" t="s">
        <v>1774</v>
      </c>
      <c r="AC228" s="251" t="s">
        <v>1290</v>
      </c>
      <c r="AD228" s="251" t="s">
        <v>1775</v>
      </c>
      <c r="AE228" s="485"/>
      <c r="AF228" s="485"/>
      <c r="AG228" s="504"/>
      <c r="AH228" s="485"/>
      <c r="AI228" s="257"/>
    </row>
    <row r="229" spans="1:35" ht="15.75" thickBot="1" x14ac:dyDescent="0.3">
      <c r="A229" s="485"/>
      <c r="B229" s="485"/>
      <c r="C229" s="485"/>
      <c r="D229" s="498"/>
      <c r="E229" s="485"/>
      <c r="F229" s="485"/>
      <c r="G229" s="485"/>
      <c r="H229" s="485"/>
      <c r="I229" s="485"/>
      <c r="J229" s="485"/>
      <c r="K229" s="485"/>
      <c r="L229" s="485"/>
      <c r="M229" s="485"/>
      <c r="N229" s="485"/>
      <c r="O229" s="504"/>
      <c r="P229" s="485"/>
      <c r="Q229" s="486"/>
      <c r="R229" s="486"/>
      <c r="S229" s="486"/>
      <c r="T229" s="486"/>
      <c r="U229" s="486"/>
      <c r="V229" s="486"/>
      <c r="W229" s="486"/>
      <c r="X229" s="486"/>
      <c r="Y229" s="251" t="s">
        <v>1294</v>
      </c>
      <c r="Z229" s="251" t="s">
        <v>1738</v>
      </c>
      <c r="AA229" s="251" t="s">
        <v>1294</v>
      </c>
      <c r="AB229" s="251" t="s">
        <v>1687</v>
      </c>
      <c r="AC229" s="251" t="s">
        <v>1294</v>
      </c>
      <c r="AD229" s="251" t="s">
        <v>1330</v>
      </c>
      <c r="AE229" s="485"/>
      <c r="AF229" s="485"/>
      <c r="AG229" s="504"/>
      <c r="AH229" s="485"/>
      <c r="AI229" s="257"/>
    </row>
    <row r="230" spans="1:35" x14ac:dyDescent="0.25">
      <c r="A230" s="485"/>
      <c r="B230" s="485"/>
      <c r="C230" s="485"/>
      <c r="D230" s="498"/>
      <c r="E230" s="485"/>
      <c r="F230" s="485"/>
      <c r="G230" s="485"/>
      <c r="H230" s="485"/>
      <c r="I230" s="485"/>
      <c r="J230" s="485"/>
      <c r="K230" s="485"/>
      <c r="L230" s="485"/>
      <c r="M230" s="485"/>
      <c r="N230" s="485"/>
      <c r="O230" s="504"/>
      <c r="P230" s="485"/>
      <c r="Q230" s="484" t="s">
        <v>1776</v>
      </c>
      <c r="R230" s="484" t="s">
        <v>946</v>
      </c>
      <c r="S230" s="484" t="s">
        <v>1283</v>
      </c>
      <c r="T230" s="484" t="s">
        <v>1523</v>
      </c>
      <c r="U230" s="484" t="s">
        <v>1285</v>
      </c>
      <c r="V230" s="484" t="s">
        <v>1286</v>
      </c>
      <c r="W230" s="484">
        <v>0.63</v>
      </c>
      <c r="X230" s="484">
        <v>80</v>
      </c>
      <c r="Y230" s="251" t="s">
        <v>1287</v>
      </c>
      <c r="Z230" s="254">
        <v>44802</v>
      </c>
      <c r="AA230" s="251" t="s">
        <v>1287</v>
      </c>
      <c r="AB230" s="254">
        <v>44805</v>
      </c>
      <c r="AC230" s="251" t="s">
        <v>1287</v>
      </c>
      <c r="AD230" s="254">
        <v>44811</v>
      </c>
      <c r="AE230" s="485"/>
      <c r="AF230" s="485"/>
      <c r="AG230" s="504"/>
      <c r="AH230" s="485"/>
      <c r="AI230" s="257"/>
    </row>
    <row r="231" spans="1:35" ht="409.5" x14ac:dyDescent="0.25">
      <c r="A231" s="485"/>
      <c r="B231" s="485"/>
      <c r="C231" s="485"/>
      <c r="D231" s="498"/>
      <c r="E231" s="485"/>
      <c r="F231" s="485"/>
      <c r="G231" s="485"/>
      <c r="H231" s="485"/>
      <c r="I231" s="485"/>
      <c r="J231" s="485"/>
      <c r="K231" s="485"/>
      <c r="L231" s="485"/>
      <c r="M231" s="485"/>
      <c r="N231" s="485"/>
      <c r="O231" s="504"/>
      <c r="P231" s="485"/>
      <c r="Q231" s="485"/>
      <c r="R231" s="485"/>
      <c r="S231" s="485"/>
      <c r="T231" s="485"/>
      <c r="U231" s="485"/>
      <c r="V231" s="485"/>
      <c r="W231" s="485"/>
      <c r="X231" s="485"/>
      <c r="Y231" s="251" t="s">
        <v>1290</v>
      </c>
      <c r="Z231" s="251" t="s">
        <v>1777</v>
      </c>
      <c r="AA231" s="251" t="s">
        <v>1290</v>
      </c>
      <c r="AB231" s="251" t="s">
        <v>1778</v>
      </c>
      <c r="AC231" s="251" t="s">
        <v>1290</v>
      </c>
      <c r="AD231" s="251" t="s">
        <v>1779</v>
      </c>
      <c r="AE231" s="485"/>
      <c r="AF231" s="485"/>
      <c r="AG231" s="504"/>
      <c r="AH231" s="485"/>
      <c r="AI231" s="257"/>
    </row>
    <row r="232" spans="1:35" ht="15.75" thickBot="1" x14ac:dyDescent="0.3">
      <c r="A232" s="485"/>
      <c r="B232" s="485"/>
      <c r="C232" s="485"/>
      <c r="D232" s="498"/>
      <c r="E232" s="485"/>
      <c r="F232" s="485"/>
      <c r="G232" s="485"/>
      <c r="H232" s="485"/>
      <c r="I232" s="485"/>
      <c r="J232" s="485"/>
      <c r="K232" s="485"/>
      <c r="L232" s="485"/>
      <c r="M232" s="485"/>
      <c r="N232" s="485"/>
      <c r="O232" s="504"/>
      <c r="P232" s="485"/>
      <c r="Q232" s="486"/>
      <c r="R232" s="486"/>
      <c r="S232" s="486"/>
      <c r="T232" s="486"/>
      <c r="U232" s="486"/>
      <c r="V232" s="486"/>
      <c r="W232" s="486"/>
      <c r="X232" s="486"/>
      <c r="Y232" s="251" t="s">
        <v>1294</v>
      </c>
      <c r="Z232" s="251" t="s">
        <v>1738</v>
      </c>
      <c r="AA232" s="251" t="s">
        <v>1294</v>
      </c>
      <c r="AB232" s="251" t="s">
        <v>1687</v>
      </c>
      <c r="AC232" s="251" t="s">
        <v>1294</v>
      </c>
      <c r="AD232" s="251" t="s">
        <v>1330</v>
      </c>
      <c r="AE232" s="485"/>
      <c r="AF232" s="485"/>
      <c r="AG232" s="504"/>
      <c r="AH232" s="485"/>
      <c r="AI232" s="257"/>
    </row>
    <row r="233" spans="1:35" x14ac:dyDescent="0.25">
      <c r="A233" s="485"/>
      <c r="B233" s="485"/>
      <c r="C233" s="485"/>
      <c r="D233" s="498"/>
      <c r="E233" s="485"/>
      <c r="F233" s="485"/>
      <c r="G233" s="485"/>
      <c r="H233" s="485"/>
      <c r="I233" s="485"/>
      <c r="J233" s="485"/>
      <c r="K233" s="485"/>
      <c r="L233" s="485"/>
      <c r="M233" s="485"/>
      <c r="N233" s="485"/>
      <c r="O233" s="504"/>
      <c r="P233" s="485"/>
      <c r="Q233" s="484" t="s">
        <v>1780</v>
      </c>
      <c r="R233" s="484" t="s">
        <v>946</v>
      </c>
      <c r="S233" s="484" t="s">
        <v>1283</v>
      </c>
      <c r="T233" s="484" t="s">
        <v>1523</v>
      </c>
      <c r="U233" s="484" t="s">
        <v>1285</v>
      </c>
      <c r="V233" s="484" t="s">
        <v>1286</v>
      </c>
      <c r="W233" s="484">
        <v>0.38</v>
      </c>
      <c r="X233" s="484">
        <v>80</v>
      </c>
      <c r="Y233" s="251" t="s">
        <v>1287</v>
      </c>
      <c r="Z233" s="254">
        <v>44802</v>
      </c>
      <c r="AA233" s="251" t="s">
        <v>1287</v>
      </c>
      <c r="AB233" s="254">
        <v>44805</v>
      </c>
      <c r="AC233" s="251" t="s">
        <v>1287</v>
      </c>
      <c r="AD233" s="254">
        <v>44811</v>
      </c>
      <c r="AE233" s="485"/>
      <c r="AF233" s="485"/>
      <c r="AG233" s="504"/>
      <c r="AH233" s="485"/>
      <c r="AI233" s="257"/>
    </row>
    <row r="234" spans="1:35" ht="369.75" x14ac:dyDescent="0.25">
      <c r="A234" s="485"/>
      <c r="B234" s="485"/>
      <c r="C234" s="485"/>
      <c r="D234" s="498"/>
      <c r="E234" s="485"/>
      <c r="F234" s="485"/>
      <c r="G234" s="485"/>
      <c r="H234" s="485"/>
      <c r="I234" s="485"/>
      <c r="J234" s="485"/>
      <c r="K234" s="485"/>
      <c r="L234" s="485"/>
      <c r="M234" s="485"/>
      <c r="N234" s="485"/>
      <c r="O234" s="504"/>
      <c r="P234" s="485"/>
      <c r="Q234" s="485"/>
      <c r="R234" s="485"/>
      <c r="S234" s="485"/>
      <c r="T234" s="485"/>
      <c r="U234" s="485"/>
      <c r="V234" s="485"/>
      <c r="W234" s="485"/>
      <c r="X234" s="485"/>
      <c r="Y234" s="251" t="s">
        <v>1290</v>
      </c>
      <c r="Z234" s="251" t="s">
        <v>1781</v>
      </c>
      <c r="AA234" s="251" t="s">
        <v>1290</v>
      </c>
      <c r="AB234" s="251" t="s">
        <v>1782</v>
      </c>
      <c r="AC234" s="251" t="s">
        <v>1290</v>
      </c>
      <c r="AD234" s="251" t="s">
        <v>1783</v>
      </c>
      <c r="AE234" s="485"/>
      <c r="AF234" s="485"/>
      <c r="AG234" s="504"/>
      <c r="AH234" s="485"/>
      <c r="AI234" s="257"/>
    </row>
    <row r="235" spans="1:35" ht="15.75" thickBot="1" x14ac:dyDescent="0.3">
      <c r="A235" s="486"/>
      <c r="B235" s="486"/>
      <c r="C235" s="486"/>
      <c r="D235" s="499"/>
      <c r="E235" s="486"/>
      <c r="F235" s="486"/>
      <c r="G235" s="486"/>
      <c r="H235" s="486"/>
      <c r="I235" s="486"/>
      <c r="J235" s="486"/>
      <c r="K235" s="486"/>
      <c r="L235" s="486"/>
      <c r="M235" s="486"/>
      <c r="N235" s="486"/>
      <c r="O235" s="505"/>
      <c r="P235" s="486"/>
      <c r="Q235" s="486"/>
      <c r="R235" s="486"/>
      <c r="S235" s="486"/>
      <c r="T235" s="486"/>
      <c r="U235" s="486"/>
      <c r="V235" s="486"/>
      <c r="W235" s="486"/>
      <c r="X235" s="486"/>
      <c r="Y235" s="251" t="s">
        <v>1294</v>
      </c>
      <c r="Z235" s="251" t="s">
        <v>1738</v>
      </c>
      <c r="AA235" s="251" t="s">
        <v>1294</v>
      </c>
      <c r="AB235" s="251" t="s">
        <v>1687</v>
      </c>
      <c r="AC235" s="251" t="s">
        <v>1294</v>
      </c>
      <c r="AD235" s="251" t="s">
        <v>1330</v>
      </c>
      <c r="AE235" s="486"/>
      <c r="AF235" s="486"/>
      <c r="AG235" s="505"/>
      <c r="AH235" s="486"/>
      <c r="AI235" s="260"/>
    </row>
    <row r="236" spans="1:35" x14ac:dyDescent="0.25">
      <c r="A236" s="484" t="s">
        <v>1698</v>
      </c>
      <c r="B236" s="484">
        <v>27</v>
      </c>
      <c r="C236" s="484">
        <v>1</v>
      </c>
      <c r="D236" s="497">
        <v>44561.208333333336</v>
      </c>
      <c r="E236" s="484" t="s">
        <v>1699</v>
      </c>
      <c r="F236" s="484" t="s">
        <v>1700</v>
      </c>
      <c r="G236" s="484" t="s">
        <v>1784</v>
      </c>
      <c r="H236" s="484" t="s">
        <v>1702</v>
      </c>
      <c r="I236" s="484" t="s">
        <v>1341</v>
      </c>
      <c r="J236" s="484" t="s">
        <v>1785</v>
      </c>
      <c r="K236" s="484" t="s">
        <v>1786</v>
      </c>
      <c r="L236" s="484" t="s">
        <v>1322</v>
      </c>
      <c r="M236" s="484" t="s">
        <v>977</v>
      </c>
      <c r="N236" s="484" t="s">
        <v>1303</v>
      </c>
      <c r="O236" s="503" t="s">
        <v>1280</v>
      </c>
      <c r="P236" s="484" t="s">
        <v>1281</v>
      </c>
      <c r="Q236" s="484" t="s">
        <v>1787</v>
      </c>
      <c r="R236" s="495" t="s">
        <v>946</v>
      </c>
      <c r="S236" s="491" t="s">
        <v>1283</v>
      </c>
      <c r="T236" s="491" t="s">
        <v>1284</v>
      </c>
      <c r="U236" s="491" t="s">
        <v>1651</v>
      </c>
      <c r="V236" s="493" t="s">
        <v>1286</v>
      </c>
      <c r="W236" s="484">
        <v>48</v>
      </c>
      <c r="X236" s="484">
        <v>80</v>
      </c>
      <c r="Y236" s="251" t="s">
        <v>1287</v>
      </c>
      <c r="Z236" s="254">
        <v>44802</v>
      </c>
      <c r="AA236" s="251" t="s">
        <v>1287</v>
      </c>
      <c r="AB236" s="254">
        <v>44805</v>
      </c>
      <c r="AC236" s="251" t="s">
        <v>1287</v>
      </c>
      <c r="AD236" s="254">
        <v>44811</v>
      </c>
      <c r="AE236" s="484" t="s">
        <v>1402</v>
      </c>
      <c r="AF236" s="484" t="s">
        <v>1303</v>
      </c>
      <c r="AG236" s="503" t="s">
        <v>1280</v>
      </c>
      <c r="AH236" s="484" t="s">
        <v>1281</v>
      </c>
      <c r="AI236" s="255" t="s">
        <v>1788</v>
      </c>
    </row>
    <row r="237" spans="1:35" ht="409.5" x14ac:dyDescent="0.25">
      <c r="A237" s="485"/>
      <c r="B237" s="485"/>
      <c r="C237" s="485"/>
      <c r="D237" s="498"/>
      <c r="E237" s="485"/>
      <c r="F237" s="485"/>
      <c r="G237" s="485"/>
      <c r="H237" s="485"/>
      <c r="I237" s="485"/>
      <c r="J237" s="485"/>
      <c r="K237" s="485"/>
      <c r="L237" s="485"/>
      <c r="M237" s="485"/>
      <c r="N237" s="485"/>
      <c r="O237" s="504"/>
      <c r="P237" s="485"/>
      <c r="Q237" s="485"/>
      <c r="R237" s="496"/>
      <c r="S237" s="492"/>
      <c r="T237" s="492"/>
      <c r="U237" s="492"/>
      <c r="V237" s="494"/>
      <c r="W237" s="485"/>
      <c r="X237" s="485"/>
      <c r="Y237" s="251" t="s">
        <v>1290</v>
      </c>
      <c r="Z237" s="251" t="s">
        <v>1789</v>
      </c>
      <c r="AA237" s="251" t="s">
        <v>1290</v>
      </c>
      <c r="AB237" s="251" t="s">
        <v>1790</v>
      </c>
      <c r="AC237" s="251" t="s">
        <v>1290</v>
      </c>
      <c r="AD237" s="251" t="s">
        <v>1791</v>
      </c>
      <c r="AE237" s="485"/>
      <c r="AF237" s="485"/>
      <c r="AG237" s="504"/>
      <c r="AH237" s="485"/>
      <c r="AI237" s="256"/>
    </row>
    <row r="238" spans="1:35" ht="15.75" thickBot="1" x14ac:dyDescent="0.3">
      <c r="A238" s="485"/>
      <c r="B238" s="485"/>
      <c r="C238" s="485"/>
      <c r="D238" s="498"/>
      <c r="E238" s="485"/>
      <c r="F238" s="485"/>
      <c r="G238" s="485"/>
      <c r="H238" s="485"/>
      <c r="I238" s="485"/>
      <c r="J238" s="485"/>
      <c r="K238" s="485"/>
      <c r="L238" s="485"/>
      <c r="M238" s="485"/>
      <c r="N238" s="485"/>
      <c r="O238" s="504"/>
      <c r="P238" s="485"/>
      <c r="Q238" s="486"/>
      <c r="R238" s="502"/>
      <c r="S238" s="500"/>
      <c r="T238" s="500"/>
      <c r="U238" s="500"/>
      <c r="V238" s="501"/>
      <c r="W238" s="486"/>
      <c r="X238" s="486"/>
      <c r="Y238" s="251" t="s">
        <v>1294</v>
      </c>
      <c r="Z238" s="251" t="s">
        <v>1738</v>
      </c>
      <c r="AA238" s="251" t="s">
        <v>1294</v>
      </c>
      <c r="AB238" s="251" t="s">
        <v>1687</v>
      </c>
      <c r="AC238" s="251" t="s">
        <v>1294</v>
      </c>
      <c r="AD238" s="251" t="s">
        <v>1330</v>
      </c>
      <c r="AE238" s="485"/>
      <c r="AF238" s="485"/>
      <c r="AG238" s="504"/>
      <c r="AH238" s="485"/>
      <c r="AI238" s="257"/>
    </row>
    <row r="239" spans="1:35" x14ac:dyDescent="0.25">
      <c r="A239" s="485"/>
      <c r="B239" s="485"/>
      <c r="C239" s="485"/>
      <c r="D239" s="498"/>
      <c r="E239" s="485"/>
      <c r="F239" s="485"/>
      <c r="G239" s="485"/>
      <c r="H239" s="485"/>
      <c r="I239" s="485"/>
      <c r="J239" s="485"/>
      <c r="K239" s="485"/>
      <c r="L239" s="485"/>
      <c r="M239" s="485"/>
      <c r="N239" s="485"/>
      <c r="O239" s="504"/>
      <c r="P239" s="485"/>
      <c r="Q239" s="484" t="s">
        <v>1792</v>
      </c>
      <c r="R239" s="484" t="s">
        <v>1038</v>
      </c>
      <c r="S239" s="484" t="s">
        <v>1283</v>
      </c>
      <c r="T239" s="484" t="s">
        <v>1284</v>
      </c>
      <c r="U239" s="484" t="s">
        <v>1285</v>
      </c>
      <c r="V239" s="484" t="s">
        <v>1286</v>
      </c>
      <c r="W239" s="484">
        <v>33.6</v>
      </c>
      <c r="X239" s="484">
        <v>80</v>
      </c>
      <c r="Y239" s="251" t="s">
        <v>1287</v>
      </c>
      <c r="Z239" s="254">
        <v>44802</v>
      </c>
      <c r="AA239" s="251" t="s">
        <v>1287</v>
      </c>
      <c r="AB239" s="254">
        <v>44805</v>
      </c>
      <c r="AC239" s="251" t="s">
        <v>1287</v>
      </c>
      <c r="AD239" s="254">
        <v>44811</v>
      </c>
      <c r="AE239" s="485"/>
      <c r="AF239" s="485"/>
      <c r="AG239" s="504"/>
      <c r="AH239" s="485"/>
      <c r="AI239" s="259" t="s">
        <v>1793</v>
      </c>
    </row>
    <row r="240" spans="1:35" ht="255" x14ac:dyDescent="0.25">
      <c r="A240" s="485"/>
      <c r="B240" s="485"/>
      <c r="C240" s="485"/>
      <c r="D240" s="498"/>
      <c r="E240" s="485"/>
      <c r="F240" s="485"/>
      <c r="G240" s="485"/>
      <c r="H240" s="485"/>
      <c r="I240" s="485"/>
      <c r="J240" s="485"/>
      <c r="K240" s="485"/>
      <c r="L240" s="485"/>
      <c r="M240" s="485"/>
      <c r="N240" s="485"/>
      <c r="O240" s="504"/>
      <c r="P240" s="485"/>
      <c r="Q240" s="485"/>
      <c r="R240" s="485"/>
      <c r="S240" s="485"/>
      <c r="T240" s="485"/>
      <c r="U240" s="485"/>
      <c r="V240" s="485"/>
      <c r="W240" s="485"/>
      <c r="X240" s="485"/>
      <c r="Y240" s="251" t="s">
        <v>1290</v>
      </c>
      <c r="Z240" s="251" t="s">
        <v>1794</v>
      </c>
      <c r="AA240" s="251" t="s">
        <v>1290</v>
      </c>
      <c r="AB240" s="251" t="s">
        <v>1795</v>
      </c>
      <c r="AC240" s="251" t="s">
        <v>1290</v>
      </c>
      <c r="AD240" s="251" t="s">
        <v>1796</v>
      </c>
      <c r="AE240" s="485"/>
      <c r="AF240" s="485"/>
      <c r="AG240" s="504"/>
      <c r="AH240" s="485"/>
      <c r="AI240" s="257"/>
    </row>
    <row r="241" spans="1:35" ht="15.75" thickBot="1" x14ac:dyDescent="0.3">
      <c r="A241" s="485"/>
      <c r="B241" s="485"/>
      <c r="C241" s="485"/>
      <c r="D241" s="498"/>
      <c r="E241" s="485"/>
      <c r="F241" s="485"/>
      <c r="G241" s="485"/>
      <c r="H241" s="485"/>
      <c r="I241" s="485"/>
      <c r="J241" s="485"/>
      <c r="K241" s="485"/>
      <c r="L241" s="485"/>
      <c r="M241" s="485"/>
      <c r="N241" s="485"/>
      <c r="O241" s="504"/>
      <c r="P241" s="485"/>
      <c r="Q241" s="486"/>
      <c r="R241" s="486"/>
      <c r="S241" s="486"/>
      <c r="T241" s="486"/>
      <c r="U241" s="486"/>
      <c r="V241" s="486"/>
      <c r="W241" s="486"/>
      <c r="X241" s="486"/>
      <c r="Y241" s="251" t="s">
        <v>1294</v>
      </c>
      <c r="Z241" s="251" t="s">
        <v>1738</v>
      </c>
      <c r="AA241" s="251" t="s">
        <v>1294</v>
      </c>
      <c r="AB241" s="251" t="s">
        <v>1687</v>
      </c>
      <c r="AC241" s="251" t="s">
        <v>1294</v>
      </c>
      <c r="AD241" s="251" t="s">
        <v>1330</v>
      </c>
      <c r="AE241" s="485"/>
      <c r="AF241" s="485"/>
      <c r="AG241" s="504"/>
      <c r="AH241" s="485"/>
      <c r="AI241" s="257"/>
    </row>
    <row r="242" spans="1:35" x14ac:dyDescent="0.25">
      <c r="A242" s="485"/>
      <c r="B242" s="485"/>
      <c r="C242" s="485"/>
      <c r="D242" s="498"/>
      <c r="E242" s="485"/>
      <c r="F242" s="485"/>
      <c r="G242" s="485"/>
      <c r="H242" s="485"/>
      <c r="I242" s="485"/>
      <c r="J242" s="485"/>
      <c r="K242" s="485"/>
      <c r="L242" s="485"/>
      <c r="M242" s="485"/>
      <c r="N242" s="485"/>
      <c r="O242" s="504"/>
      <c r="P242" s="485"/>
      <c r="Q242" s="484" t="s">
        <v>1797</v>
      </c>
      <c r="R242" s="484" t="s">
        <v>1038</v>
      </c>
      <c r="S242" s="484" t="s">
        <v>1283</v>
      </c>
      <c r="T242" s="484" t="s">
        <v>1284</v>
      </c>
      <c r="U242" s="484" t="s">
        <v>1285</v>
      </c>
      <c r="V242" s="484" t="s">
        <v>1286</v>
      </c>
      <c r="W242" s="484">
        <v>23.52</v>
      </c>
      <c r="X242" s="484">
        <v>80</v>
      </c>
      <c r="Y242" s="251" t="s">
        <v>1287</v>
      </c>
      <c r="Z242" s="254">
        <v>44802</v>
      </c>
      <c r="AA242" s="251" t="s">
        <v>1287</v>
      </c>
      <c r="AB242" s="254">
        <v>44805</v>
      </c>
      <c r="AC242" s="251" t="s">
        <v>1287</v>
      </c>
      <c r="AD242" s="254">
        <v>44811</v>
      </c>
      <c r="AE242" s="485"/>
      <c r="AF242" s="485"/>
      <c r="AG242" s="504"/>
      <c r="AH242" s="485"/>
      <c r="AI242" s="257"/>
    </row>
    <row r="243" spans="1:35" ht="409.5" x14ac:dyDescent="0.25">
      <c r="A243" s="485"/>
      <c r="B243" s="485"/>
      <c r="C243" s="485"/>
      <c r="D243" s="498"/>
      <c r="E243" s="485"/>
      <c r="F243" s="485"/>
      <c r="G243" s="485"/>
      <c r="H243" s="485"/>
      <c r="I243" s="485"/>
      <c r="J243" s="485"/>
      <c r="K243" s="485"/>
      <c r="L243" s="485"/>
      <c r="M243" s="485"/>
      <c r="N243" s="485"/>
      <c r="O243" s="504"/>
      <c r="P243" s="485"/>
      <c r="Q243" s="485"/>
      <c r="R243" s="485"/>
      <c r="S243" s="485"/>
      <c r="T243" s="485"/>
      <c r="U243" s="485"/>
      <c r="V243" s="485"/>
      <c r="W243" s="485"/>
      <c r="X243" s="485"/>
      <c r="Y243" s="251" t="s">
        <v>1290</v>
      </c>
      <c r="Z243" s="251" t="s">
        <v>1798</v>
      </c>
      <c r="AA243" s="251" t="s">
        <v>1290</v>
      </c>
      <c r="AB243" s="251" t="s">
        <v>1799</v>
      </c>
      <c r="AC243" s="251" t="s">
        <v>1290</v>
      </c>
      <c r="AD243" s="251" t="s">
        <v>1800</v>
      </c>
      <c r="AE243" s="485"/>
      <c r="AF243" s="485"/>
      <c r="AG243" s="504"/>
      <c r="AH243" s="485"/>
      <c r="AI243" s="257"/>
    </row>
    <row r="244" spans="1:35" ht="15.75" thickBot="1" x14ac:dyDescent="0.3">
      <c r="A244" s="485"/>
      <c r="B244" s="485"/>
      <c r="C244" s="485"/>
      <c r="D244" s="498"/>
      <c r="E244" s="485"/>
      <c r="F244" s="485"/>
      <c r="G244" s="485"/>
      <c r="H244" s="485"/>
      <c r="I244" s="485"/>
      <c r="J244" s="485"/>
      <c r="K244" s="485"/>
      <c r="L244" s="485"/>
      <c r="M244" s="485"/>
      <c r="N244" s="485"/>
      <c r="O244" s="504"/>
      <c r="P244" s="485"/>
      <c r="Q244" s="486"/>
      <c r="R244" s="486"/>
      <c r="S244" s="486"/>
      <c r="T244" s="486"/>
      <c r="U244" s="486"/>
      <c r="V244" s="486"/>
      <c r="W244" s="486"/>
      <c r="X244" s="486"/>
      <c r="Y244" s="251" t="s">
        <v>1294</v>
      </c>
      <c r="Z244" s="251" t="s">
        <v>1738</v>
      </c>
      <c r="AA244" s="251" t="s">
        <v>1294</v>
      </c>
      <c r="AB244" s="251" t="s">
        <v>1687</v>
      </c>
      <c r="AC244" s="251" t="s">
        <v>1294</v>
      </c>
      <c r="AD244" s="251" t="s">
        <v>1330</v>
      </c>
      <c r="AE244" s="485"/>
      <c r="AF244" s="485"/>
      <c r="AG244" s="504"/>
      <c r="AH244" s="485"/>
      <c r="AI244" s="257"/>
    </row>
    <row r="245" spans="1:35" ht="47.25" customHeight="1" x14ac:dyDescent="0.25">
      <c r="A245" s="485"/>
      <c r="B245" s="485"/>
      <c r="C245" s="485"/>
      <c r="D245" s="498"/>
      <c r="E245" s="485"/>
      <c r="F245" s="485"/>
      <c r="G245" s="485"/>
      <c r="H245" s="485"/>
      <c r="I245" s="485"/>
      <c r="J245" s="485"/>
      <c r="K245" s="485"/>
      <c r="L245" s="485"/>
      <c r="M245" s="485"/>
      <c r="N245" s="485"/>
      <c r="O245" s="504"/>
      <c r="P245" s="485"/>
      <c r="Q245" s="484" t="s">
        <v>1801</v>
      </c>
      <c r="R245" s="484" t="s">
        <v>1038</v>
      </c>
      <c r="S245" s="484" t="s">
        <v>1283</v>
      </c>
      <c r="T245" s="484" t="s">
        <v>1523</v>
      </c>
      <c r="U245" s="484" t="s">
        <v>1285</v>
      </c>
      <c r="V245" s="484" t="s">
        <v>1286</v>
      </c>
      <c r="W245" s="484">
        <v>16.46</v>
      </c>
      <c r="X245" s="484">
        <v>80</v>
      </c>
      <c r="Y245" s="251" t="s">
        <v>1287</v>
      </c>
      <c r="Z245" s="254">
        <v>44803</v>
      </c>
      <c r="AA245" s="251" t="s">
        <v>1287</v>
      </c>
      <c r="AB245" s="254">
        <v>44805</v>
      </c>
      <c r="AC245" s="251" t="s">
        <v>1287</v>
      </c>
      <c r="AD245" s="254">
        <v>44811</v>
      </c>
      <c r="AE245" s="485"/>
      <c r="AF245" s="485"/>
      <c r="AG245" s="504"/>
      <c r="AH245" s="485"/>
      <c r="AI245" s="257"/>
    </row>
    <row r="246" spans="1:35" ht="178.5" x14ac:dyDescent="0.25">
      <c r="A246" s="485"/>
      <c r="B246" s="485"/>
      <c r="C246" s="485"/>
      <c r="D246" s="498"/>
      <c r="E246" s="485"/>
      <c r="F246" s="485"/>
      <c r="G246" s="485"/>
      <c r="H246" s="485"/>
      <c r="I246" s="485"/>
      <c r="J246" s="485"/>
      <c r="K246" s="485"/>
      <c r="L246" s="485"/>
      <c r="M246" s="485"/>
      <c r="N246" s="485"/>
      <c r="O246" s="504"/>
      <c r="P246" s="485"/>
      <c r="Q246" s="485"/>
      <c r="R246" s="485"/>
      <c r="S246" s="485"/>
      <c r="T246" s="485"/>
      <c r="U246" s="485"/>
      <c r="V246" s="485"/>
      <c r="W246" s="485"/>
      <c r="X246" s="485"/>
      <c r="Y246" s="251" t="s">
        <v>1290</v>
      </c>
      <c r="Z246" s="251" t="s">
        <v>1802</v>
      </c>
      <c r="AA246" s="251" t="s">
        <v>1290</v>
      </c>
      <c r="AB246" s="251" t="s">
        <v>1803</v>
      </c>
      <c r="AC246" s="251" t="s">
        <v>1290</v>
      </c>
      <c r="AD246" s="251" t="s">
        <v>1804</v>
      </c>
      <c r="AE246" s="485"/>
      <c r="AF246" s="485"/>
      <c r="AG246" s="504"/>
      <c r="AH246" s="485"/>
      <c r="AI246" s="257"/>
    </row>
    <row r="247" spans="1:35" ht="15.75" thickBot="1" x14ac:dyDescent="0.3">
      <c r="A247" s="485"/>
      <c r="B247" s="485"/>
      <c r="C247" s="485"/>
      <c r="D247" s="498"/>
      <c r="E247" s="485"/>
      <c r="F247" s="485"/>
      <c r="G247" s="485"/>
      <c r="H247" s="485"/>
      <c r="I247" s="485"/>
      <c r="J247" s="485"/>
      <c r="K247" s="485"/>
      <c r="L247" s="485"/>
      <c r="M247" s="485"/>
      <c r="N247" s="485"/>
      <c r="O247" s="504"/>
      <c r="P247" s="485"/>
      <c r="Q247" s="486"/>
      <c r="R247" s="486"/>
      <c r="S247" s="486"/>
      <c r="T247" s="486"/>
      <c r="U247" s="486"/>
      <c r="V247" s="486"/>
      <c r="W247" s="486"/>
      <c r="X247" s="486"/>
      <c r="Y247" s="251" t="s">
        <v>1294</v>
      </c>
      <c r="Z247" s="251" t="s">
        <v>1738</v>
      </c>
      <c r="AA247" s="251" t="s">
        <v>1294</v>
      </c>
      <c r="AB247" s="251" t="s">
        <v>1687</v>
      </c>
      <c r="AC247" s="251" t="s">
        <v>1294</v>
      </c>
      <c r="AD247" s="251" t="s">
        <v>1330</v>
      </c>
      <c r="AE247" s="485"/>
      <c r="AF247" s="485"/>
      <c r="AG247" s="504"/>
      <c r="AH247" s="485"/>
      <c r="AI247" s="257"/>
    </row>
    <row r="248" spans="1:35" x14ac:dyDescent="0.25">
      <c r="A248" s="485"/>
      <c r="B248" s="485"/>
      <c r="C248" s="485"/>
      <c r="D248" s="498"/>
      <c r="E248" s="485"/>
      <c r="F248" s="485"/>
      <c r="G248" s="485"/>
      <c r="H248" s="485"/>
      <c r="I248" s="485"/>
      <c r="J248" s="485"/>
      <c r="K248" s="485"/>
      <c r="L248" s="485"/>
      <c r="M248" s="485"/>
      <c r="N248" s="485"/>
      <c r="O248" s="504"/>
      <c r="P248" s="485"/>
      <c r="Q248" s="484" t="s">
        <v>1805</v>
      </c>
      <c r="R248" s="484" t="s">
        <v>946</v>
      </c>
      <c r="S248" s="484" t="s">
        <v>1283</v>
      </c>
      <c r="T248" s="484" t="s">
        <v>1284</v>
      </c>
      <c r="U248" s="484" t="s">
        <v>1285</v>
      </c>
      <c r="V248" s="484" t="s">
        <v>1286</v>
      </c>
      <c r="W248" s="484">
        <v>9.8800000000000008</v>
      </c>
      <c r="X248" s="484">
        <v>80</v>
      </c>
      <c r="Y248" s="251" t="s">
        <v>1287</v>
      </c>
      <c r="Z248" s="254">
        <v>44803</v>
      </c>
      <c r="AA248" s="251" t="s">
        <v>1287</v>
      </c>
      <c r="AB248" s="254">
        <v>44805</v>
      </c>
      <c r="AC248" s="251" t="s">
        <v>1287</v>
      </c>
      <c r="AD248" s="254">
        <v>44811</v>
      </c>
      <c r="AE248" s="485"/>
      <c r="AF248" s="485"/>
      <c r="AG248" s="504"/>
      <c r="AH248" s="485"/>
      <c r="AI248" s="257"/>
    </row>
    <row r="249" spans="1:35" ht="344.25" x14ac:dyDescent="0.25">
      <c r="A249" s="485"/>
      <c r="B249" s="485"/>
      <c r="C249" s="485"/>
      <c r="D249" s="498"/>
      <c r="E249" s="485"/>
      <c r="F249" s="485"/>
      <c r="G249" s="485"/>
      <c r="H249" s="485"/>
      <c r="I249" s="485"/>
      <c r="J249" s="485"/>
      <c r="K249" s="485"/>
      <c r="L249" s="485"/>
      <c r="M249" s="485"/>
      <c r="N249" s="485"/>
      <c r="O249" s="504"/>
      <c r="P249" s="485"/>
      <c r="Q249" s="485"/>
      <c r="R249" s="485"/>
      <c r="S249" s="485"/>
      <c r="T249" s="485"/>
      <c r="U249" s="485"/>
      <c r="V249" s="485"/>
      <c r="W249" s="485"/>
      <c r="X249" s="485"/>
      <c r="Y249" s="251" t="s">
        <v>1290</v>
      </c>
      <c r="Z249" s="251" t="s">
        <v>1806</v>
      </c>
      <c r="AA249" s="251" t="s">
        <v>1290</v>
      </c>
      <c r="AB249" s="251" t="s">
        <v>1807</v>
      </c>
      <c r="AC249" s="251" t="s">
        <v>1290</v>
      </c>
      <c r="AD249" s="251" t="s">
        <v>1808</v>
      </c>
      <c r="AE249" s="485"/>
      <c r="AF249" s="485"/>
      <c r="AG249" s="504"/>
      <c r="AH249" s="485"/>
      <c r="AI249" s="257"/>
    </row>
    <row r="250" spans="1:35" ht="15.75" thickBot="1" x14ac:dyDescent="0.3">
      <c r="A250" s="485"/>
      <c r="B250" s="485"/>
      <c r="C250" s="485"/>
      <c r="D250" s="498"/>
      <c r="E250" s="485"/>
      <c r="F250" s="485"/>
      <c r="G250" s="485"/>
      <c r="H250" s="485"/>
      <c r="I250" s="485"/>
      <c r="J250" s="485"/>
      <c r="K250" s="485"/>
      <c r="L250" s="485"/>
      <c r="M250" s="485"/>
      <c r="N250" s="485"/>
      <c r="O250" s="504"/>
      <c r="P250" s="485"/>
      <c r="Q250" s="486"/>
      <c r="R250" s="486"/>
      <c r="S250" s="486"/>
      <c r="T250" s="486"/>
      <c r="U250" s="486"/>
      <c r="V250" s="486"/>
      <c r="W250" s="486"/>
      <c r="X250" s="486"/>
      <c r="Y250" s="251" t="s">
        <v>1294</v>
      </c>
      <c r="Z250" s="251" t="s">
        <v>1738</v>
      </c>
      <c r="AA250" s="251" t="s">
        <v>1294</v>
      </c>
      <c r="AB250" s="251" t="s">
        <v>1687</v>
      </c>
      <c r="AC250" s="251" t="s">
        <v>1294</v>
      </c>
      <c r="AD250" s="251" t="s">
        <v>1330</v>
      </c>
      <c r="AE250" s="485"/>
      <c r="AF250" s="485"/>
      <c r="AG250" s="504"/>
      <c r="AH250" s="485"/>
      <c r="AI250" s="257"/>
    </row>
    <row r="251" spans="1:35" x14ac:dyDescent="0.25">
      <c r="A251" s="485"/>
      <c r="B251" s="485"/>
      <c r="C251" s="485"/>
      <c r="D251" s="498"/>
      <c r="E251" s="485"/>
      <c r="F251" s="485"/>
      <c r="G251" s="485"/>
      <c r="H251" s="485"/>
      <c r="I251" s="485"/>
      <c r="J251" s="485"/>
      <c r="K251" s="485"/>
      <c r="L251" s="485"/>
      <c r="M251" s="485"/>
      <c r="N251" s="485"/>
      <c r="O251" s="504"/>
      <c r="P251" s="485"/>
      <c r="Q251" s="484" t="s">
        <v>1809</v>
      </c>
      <c r="R251" s="484" t="s">
        <v>1038</v>
      </c>
      <c r="S251" s="484" t="s">
        <v>1283</v>
      </c>
      <c r="T251" s="484" t="s">
        <v>1284</v>
      </c>
      <c r="U251" s="484" t="s">
        <v>1285</v>
      </c>
      <c r="V251" s="484" t="s">
        <v>1286</v>
      </c>
      <c r="W251" s="484">
        <v>6.91</v>
      </c>
      <c r="X251" s="484">
        <v>80</v>
      </c>
      <c r="Y251" s="251" t="s">
        <v>1287</v>
      </c>
      <c r="Z251" s="254">
        <v>44803</v>
      </c>
      <c r="AA251" s="251" t="s">
        <v>1287</v>
      </c>
      <c r="AB251" s="254">
        <v>44805</v>
      </c>
      <c r="AC251" s="251" t="s">
        <v>1287</v>
      </c>
      <c r="AD251" s="254">
        <v>44811</v>
      </c>
      <c r="AE251" s="485"/>
      <c r="AF251" s="485"/>
      <c r="AG251" s="504"/>
      <c r="AH251" s="485"/>
      <c r="AI251" s="257"/>
    </row>
    <row r="252" spans="1:35" ht="409.5" x14ac:dyDescent="0.25">
      <c r="A252" s="485"/>
      <c r="B252" s="485"/>
      <c r="C252" s="485"/>
      <c r="D252" s="498"/>
      <c r="E252" s="485"/>
      <c r="F252" s="485"/>
      <c r="G252" s="485"/>
      <c r="H252" s="485"/>
      <c r="I252" s="485"/>
      <c r="J252" s="485"/>
      <c r="K252" s="485"/>
      <c r="L252" s="485"/>
      <c r="M252" s="485"/>
      <c r="N252" s="485"/>
      <c r="O252" s="504"/>
      <c r="P252" s="485"/>
      <c r="Q252" s="485"/>
      <c r="R252" s="485"/>
      <c r="S252" s="485"/>
      <c r="T252" s="485"/>
      <c r="U252" s="485"/>
      <c r="V252" s="485"/>
      <c r="W252" s="485"/>
      <c r="X252" s="485"/>
      <c r="Y252" s="251" t="s">
        <v>1290</v>
      </c>
      <c r="Z252" s="251" t="s">
        <v>1810</v>
      </c>
      <c r="AA252" s="251" t="s">
        <v>1290</v>
      </c>
      <c r="AB252" s="251" t="s">
        <v>1811</v>
      </c>
      <c r="AC252" s="251" t="s">
        <v>1290</v>
      </c>
      <c r="AD252" s="251" t="s">
        <v>1812</v>
      </c>
      <c r="AE252" s="485"/>
      <c r="AF252" s="485"/>
      <c r="AG252" s="504"/>
      <c r="AH252" s="485"/>
      <c r="AI252" s="257"/>
    </row>
    <row r="253" spans="1:35" ht="15.75" thickBot="1" x14ac:dyDescent="0.3">
      <c r="A253" s="485"/>
      <c r="B253" s="485"/>
      <c r="C253" s="485"/>
      <c r="D253" s="498"/>
      <c r="E253" s="485"/>
      <c r="F253" s="485"/>
      <c r="G253" s="485"/>
      <c r="H253" s="485"/>
      <c r="I253" s="485"/>
      <c r="J253" s="485"/>
      <c r="K253" s="485"/>
      <c r="L253" s="485"/>
      <c r="M253" s="485"/>
      <c r="N253" s="485"/>
      <c r="O253" s="504"/>
      <c r="P253" s="485"/>
      <c r="Q253" s="486"/>
      <c r="R253" s="486"/>
      <c r="S253" s="486"/>
      <c r="T253" s="486"/>
      <c r="U253" s="486"/>
      <c r="V253" s="486"/>
      <c r="W253" s="486"/>
      <c r="X253" s="486"/>
      <c r="Y253" s="251" t="s">
        <v>1294</v>
      </c>
      <c r="Z253" s="251" t="s">
        <v>1738</v>
      </c>
      <c r="AA253" s="251" t="s">
        <v>1294</v>
      </c>
      <c r="AB253" s="251" t="s">
        <v>1687</v>
      </c>
      <c r="AC253" s="251" t="s">
        <v>1294</v>
      </c>
      <c r="AD253" s="251" t="s">
        <v>1330</v>
      </c>
      <c r="AE253" s="485"/>
      <c r="AF253" s="485"/>
      <c r="AG253" s="504"/>
      <c r="AH253" s="485"/>
      <c r="AI253" s="257"/>
    </row>
    <row r="254" spans="1:35" x14ac:dyDescent="0.25">
      <c r="A254" s="485"/>
      <c r="B254" s="485"/>
      <c r="C254" s="485"/>
      <c r="D254" s="498"/>
      <c r="E254" s="485"/>
      <c r="F254" s="485"/>
      <c r="G254" s="485"/>
      <c r="H254" s="485"/>
      <c r="I254" s="485"/>
      <c r="J254" s="485"/>
      <c r="K254" s="485"/>
      <c r="L254" s="485"/>
      <c r="M254" s="485"/>
      <c r="N254" s="485"/>
      <c r="O254" s="504"/>
      <c r="P254" s="485"/>
      <c r="Q254" s="484" t="s">
        <v>1813</v>
      </c>
      <c r="R254" s="484" t="s">
        <v>1038</v>
      </c>
      <c r="S254" s="484" t="s">
        <v>1283</v>
      </c>
      <c r="T254" s="484" t="s">
        <v>1284</v>
      </c>
      <c r="U254" s="484" t="s">
        <v>1285</v>
      </c>
      <c r="V254" s="484" t="s">
        <v>1286</v>
      </c>
      <c r="W254" s="484">
        <v>4.84</v>
      </c>
      <c r="X254" s="484">
        <v>80</v>
      </c>
      <c r="Y254" s="251" t="s">
        <v>1287</v>
      </c>
      <c r="Z254" s="254">
        <v>44802</v>
      </c>
      <c r="AA254" s="251" t="s">
        <v>1287</v>
      </c>
      <c r="AB254" s="254">
        <v>44805</v>
      </c>
      <c r="AC254" s="251" t="s">
        <v>1287</v>
      </c>
      <c r="AD254" s="254">
        <v>44811</v>
      </c>
      <c r="AE254" s="485"/>
      <c r="AF254" s="485"/>
      <c r="AG254" s="504"/>
      <c r="AH254" s="485"/>
      <c r="AI254" s="257"/>
    </row>
    <row r="255" spans="1:35" ht="409.5" x14ac:dyDescent="0.25">
      <c r="A255" s="485"/>
      <c r="B255" s="485"/>
      <c r="C255" s="485"/>
      <c r="D255" s="498"/>
      <c r="E255" s="485"/>
      <c r="F255" s="485"/>
      <c r="G255" s="485"/>
      <c r="H255" s="485"/>
      <c r="I255" s="485"/>
      <c r="J255" s="485"/>
      <c r="K255" s="485"/>
      <c r="L255" s="485"/>
      <c r="M255" s="485"/>
      <c r="N255" s="485"/>
      <c r="O255" s="504"/>
      <c r="P255" s="485"/>
      <c r="Q255" s="485"/>
      <c r="R255" s="485"/>
      <c r="S255" s="485"/>
      <c r="T255" s="485"/>
      <c r="U255" s="485"/>
      <c r="V255" s="485"/>
      <c r="W255" s="485"/>
      <c r="X255" s="485"/>
      <c r="Y255" s="251" t="s">
        <v>1290</v>
      </c>
      <c r="Z255" s="251" t="s">
        <v>1814</v>
      </c>
      <c r="AA255" s="251" t="s">
        <v>1290</v>
      </c>
      <c r="AB255" s="251" t="s">
        <v>1815</v>
      </c>
      <c r="AC255" s="251" t="s">
        <v>1290</v>
      </c>
      <c r="AD255" s="251" t="s">
        <v>1816</v>
      </c>
      <c r="AE255" s="485"/>
      <c r="AF255" s="485"/>
      <c r="AG255" s="504"/>
      <c r="AH255" s="485"/>
      <c r="AI255" s="257"/>
    </row>
    <row r="256" spans="1:35" ht="15.75" thickBot="1" x14ac:dyDescent="0.3">
      <c r="A256" s="486"/>
      <c r="B256" s="486"/>
      <c r="C256" s="486"/>
      <c r="D256" s="499"/>
      <c r="E256" s="486"/>
      <c r="F256" s="486"/>
      <c r="G256" s="486"/>
      <c r="H256" s="486"/>
      <c r="I256" s="486"/>
      <c r="J256" s="486"/>
      <c r="K256" s="486"/>
      <c r="L256" s="486"/>
      <c r="M256" s="486"/>
      <c r="N256" s="486"/>
      <c r="O256" s="505"/>
      <c r="P256" s="486"/>
      <c r="Q256" s="486"/>
      <c r="R256" s="486"/>
      <c r="S256" s="486"/>
      <c r="T256" s="486"/>
      <c r="U256" s="486"/>
      <c r="V256" s="486"/>
      <c r="W256" s="486"/>
      <c r="X256" s="486"/>
      <c r="Y256" s="251" t="s">
        <v>1294</v>
      </c>
      <c r="Z256" s="251" t="s">
        <v>1738</v>
      </c>
      <c r="AA256" s="251" t="s">
        <v>1294</v>
      </c>
      <c r="AB256" s="251" t="s">
        <v>1687</v>
      </c>
      <c r="AC256" s="251" t="s">
        <v>1294</v>
      </c>
      <c r="AD256" s="251" t="s">
        <v>1330</v>
      </c>
      <c r="AE256" s="486"/>
      <c r="AF256" s="486"/>
      <c r="AG256" s="505"/>
      <c r="AH256" s="486"/>
      <c r="AI256" s="260"/>
    </row>
    <row r="257" spans="1:35" x14ac:dyDescent="0.25">
      <c r="A257" s="484" t="s">
        <v>1698</v>
      </c>
      <c r="B257" s="484">
        <v>28</v>
      </c>
      <c r="C257" s="484">
        <v>1</v>
      </c>
      <c r="D257" s="497">
        <v>44561.208333333336</v>
      </c>
      <c r="E257" s="484" t="s">
        <v>1699</v>
      </c>
      <c r="F257" s="484" t="s">
        <v>1700</v>
      </c>
      <c r="G257" s="484" t="s">
        <v>1817</v>
      </c>
      <c r="H257" s="484" t="s">
        <v>1702</v>
      </c>
      <c r="I257" s="484" t="s">
        <v>1276</v>
      </c>
      <c r="J257" s="484" t="s">
        <v>1818</v>
      </c>
      <c r="K257" s="484" t="s">
        <v>1819</v>
      </c>
      <c r="L257" s="484" t="s">
        <v>1322</v>
      </c>
      <c r="M257" s="484" t="s">
        <v>1288</v>
      </c>
      <c r="N257" s="484" t="s">
        <v>1303</v>
      </c>
      <c r="O257" s="503" t="s">
        <v>1280</v>
      </c>
      <c r="P257" s="484" t="s">
        <v>1281</v>
      </c>
      <c r="Q257" s="484" t="s">
        <v>1820</v>
      </c>
      <c r="R257" s="495" t="s">
        <v>946</v>
      </c>
      <c r="S257" s="491" t="s">
        <v>1283</v>
      </c>
      <c r="T257" s="491" t="s">
        <v>1284</v>
      </c>
      <c r="U257" s="491" t="s">
        <v>1285</v>
      </c>
      <c r="V257" s="493" t="s">
        <v>1286</v>
      </c>
      <c r="W257" s="484">
        <v>36</v>
      </c>
      <c r="X257" s="484">
        <v>80</v>
      </c>
      <c r="Y257" s="251" t="s">
        <v>1287</v>
      </c>
      <c r="Z257" s="254">
        <v>44802</v>
      </c>
      <c r="AA257" s="251" t="s">
        <v>1287</v>
      </c>
      <c r="AB257" s="254">
        <v>44805</v>
      </c>
      <c r="AC257" s="251" t="s">
        <v>1287</v>
      </c>
      <c r="AD257" s="254">
        <v>44811</v>
      </c>
      <c r="AE257" s="484" t="s">
        <v>1402</v>
      </c>
      <c r="AF257" s="484" t="s">
        <v>1303</v>
      </c>
      <c r="AG257" s="503" t="s">
        <v>1280</v>
      </c>
      <c r="AH257" s="484" t="s">
        <v>1281</v>
      </c>
      <c r="AI257" s="255" t="s">
        <v>1821</v>
      </c>
    </row>
    <row r="258" spans="1:35" ht="255" x14ac:dyDescent="0.25">
      <c r="A258" s="485"/>
      <c r="B258" s="485"/>
      <c r="C258" s="485"/>
      <c r="D258" s="498"/>
      <c r="E258" s="485"/>
      <c r="F258" s="485"/>
      <c r="G258" s="485"/>
      <c r="H258" s="485"/>
      <c r="I258" s="485"/>
      <c r="J258" s="485"/>
      <c r="K258" s="485"/>
      <c r="L258" s="485"/>
      <c r="M258" s="485"/>
      <c r="N258" s="485"/>
      <c r="O258" s="504"/>
      <c r="P258" s="485"/>
      <c r="Q258" s="485"/>
      <c r="R258" s="496"/>
      <c r="S258" s="492"/>
      <c r="T258" s="492"/>
      <c r="U258" s="492"/>
      <c r="V258" s="494"/>
      <c r="W258" s="485"/>
      <c r="X258" s="485"/>
      <c r="Y258" s="251" t="s">
        <v>1290</v>
      </c>
      <c r="Z258" s="251" t="s">
        <v>1822</v>
      </c>
      <c r="AA258" s="251" t="s">
        <v>1290</v>
      </c>
      <c r="AB258" s="251" t="s">
        <v>1823</v>
      </c>
      <c r="AC258" s="251" t="s">
        <v>1290</v>
      </c>
      <c r="AD258" s="251" t="s">
        <v>1824</v>
      </c>
      <c r="AE258" s="485"/>
      <c r="AF258" s="485"/>
      <c r="AG258" s="504"/>
      <c r="AH258" s="485"/>
      <c r="AI258" s="256"/>
    </row>
    <row r="259" spans="1:35" ht="15.75" thickBot="1" x14ac:dyDescent="0.3">
      <c r="A259" s="485"/>
      <c r="B259" s="485"/>
      <c r="C259" s="485"/>
      <c r="D259" s="498"/>
      <c r="E259" s="485"/>
      <c r="F259" s="485"/>
      <c r="G259" s="485"/>
      <c r="H259" s="485"/>
      <c r="I259" s="485"/>
      <c r="J259" s="485"/>
      <c r="K259" s="485"/>
      <c r="L259" s="485"/>
      <c r="M259" s="485"/>
      <c r="N259" s="485"/>
      <c r="O259" s="504"/>
      <c r="P259" s="485"/>
      <c r="Q259" s="486"/>
      <c r="R259" s="502"/>
      <c r="S259" s="500"/>
      <c r="T259" s="500"/>
      <c r="U259" s="500"/>
      <c r="V259" s="501"/>
      <c r="W259" s="486"/>
      <c r="X259" s="486"/>
      <c r="Y259" s="251" t="s">
        <v>1294</v>
      </c>
      <c r="Z259" s="251" t="s">
        <v>1738</v>
      </c>
      <c r="AA259" s="251" t="s">
        <v>1294</v>
      </c>
      <c r="AB259" s="251" t="s">
        <v>1687</v>
      </c>
      <c r="AC259" s="251" t="s">
        <v>1294</v>
      </c>
      <c r="AD259" s="251" t="s">
        <v>1330</v>
      </c>
      <c r="AE259" s="485"/>
      <c r="AF259" s="485"/>
      <c r="AG259" s="504"/>
      <c r="AH259" s="485"/>
      <c r="AI259" s="257"/>
    </row>
    <row r="260" spans="1:35" x14ac:dyDescent="0.25">
      <c r="A260" s="485"/>
      <c r="B260" s="485"/>
      <c r="C260" s="485"/>
      <c r="D260" s="498"/>
      <c r="E260" s="485"/>
      <c r="F260" s="485"/>
      <c r="G260" s="485"/>
      <c r="H260" s="485"/>
      <c r="I260" s="485"/>
      <c r="J260" s="485"/>
      <c r="K260" s="485"/>
      <c r="L260" s="485"/>
      <c r="M260" s="485"/>
      <c r="N260" s="485"/>
      <c r="O260" s="504"/>
      <c r="P260" s="485"/>
      <c r="Q260" s="484" t="s">
        <v>1825</v>
      </c>
      <c r="R260" s="484" t="s">
        <v>946</v>
      </c>
      <c r="S260" s="484" t="s">
        <v>1283</v>
      </c>
      <c r="T260" s="484" t="s">
        <v>1284</v>
      </c>
      <c r="U260" s="484" t="s">
        <v>1285</v>
      </c>
      <c r="V260" s="484" t="s">
        <v>1286</v>
      </c>
      <c r="W260" s="484">
        <v>21.6</v>
      </c>
      <c r="X260" s="484">
        <v>80</v>
      </c>
      <c r="Y260" s="251" t="s">
        <v>1287</v>
      </c>
      <c r="Z260" s="254">
        <v>44803</v>
      </c>
      <c r="AA260" s="251" t="s">
        <v>1287</v>
      </c>
      <c r="AB260" s="254">
        <v>44805</v>
      </c>
      <c r="AC260" s="251" t="s">
        <v>1287</v>
      </c>
      <c r="AD260" s="254">
        <v>44804</v>
      </c>
      <c r="AE260" s="485"/>
      <c r="AF260" s="485"/>
      <c r="AG260" s="504"/>
      <c r="AH260" s="485"/>
      <c r="AI260" s="259" t="s">
        <v>1826</v>
      </c>
    </row>
    <row r="261" spans="1:35" ht="409.5" x14ac:dyDescent="0.25">
      <c r="A261" s="485"/>
      <c r="B261" s="485"/>
      <c r="C261" s="485"/>
      <c r="D261" s="498"/>
      <c r="E261" s="485"/>
      <c r="F261" s="485"/>
      <c r="G261" s="485"/>
      <c r="H261" s="485"/>
      <c r="I261" s="485"/>
      <c r="J261" s="485"/>
      <c r="K261" s="485"/>
      <c r="L261" s="485"/>
      <c r="M261" s="485"/>
      <c r="N261" s="485"/>
      <c r="O261" s="504"/>
      <c r="P261" s="485"/>
      <c r="Q261" s="485"/>
      <c r="R261" s="485"/>
      <c r="S261" s="485"/>
      <c r="T261" s="485"/>
      <c r="U261" s="485"/>
      <c r="V261" s="485"/>
      <c r="W261" s="485"/>
      <c r="X261" s="485"/>
      <c r="Y261" s="251" t="s">
        <v>1290</v>
      </c>
      <c r="Z261" s="251" t="s">
        <v>1827</v>
      </c>
      <c r="AA261" s="251" t="s">
        <v>1290</v>
      </c>
      <c r="AB261" s="251" t="s">
        <v>1828</v>
      </c>
      <c r="AC261" s="251" t="s">
        <v>1290</v>
      </c>
      <c r="AD261" s="251" t="s">
        <v>1829</v>
      </c>
      <c r="AE261" s="485"/>
      <c r="AF261" s="485"/>
      <c r="AG261" s="504"/>
      <c r="AH261" s="485"/>
      <c r="AI261" s="257"/>
    </row>
    <row r="262" spans="1:35" ht="15.75" thickBot="1" x14ac:dyDescent="0.3">
      <c r="A262" s="485"/>
      <c r="B262" s="485"/>
      <c r="C262" s="485"/>
      <c r="D262" s="498"/>
      <c r="E262" s="485"/>
      <c r="F262" s="485"/>
      <c r="G262" s="485"/>
      <c r="H262" s="485"/>
      <c r="I262" s="485"/>
      <c r="J262" s="485"/>
      <c r="K262" s="485"/>
      <c r="L262" s="485"/>
      <c r="M262" s="485"/>
      <c r="N262" s="485"/>
      <c r="O262" s="504"/>
      <c r="P262" s="485"/>
      <c r="Q262" s="486"/>
      <c r="R262" s="486"/>
      <c r="S262" s="486"/>
      <c r="T262" s="486"/>
      <c r="U262" s="486"/>
      <c r="V262" s="486"/>
      <c r="W262" s="486"/>
      <c r="X262" s="486"/>
      <c r="Y262" s="251" t="s">
        <v>1294</v>
      </c>
      <c r="Z262" s="251" t="s">
        <v>1738</v>
      </c>
      <c r="AA262" s="251" t="s">
        <v>1294</v>
      </c>
      <c r="AB262" s="251" t="s">
        <v>1687</v>
      </c>
      <c r="AC262" s="251" t="s">
        <v>1294</v>
      </c>
      <c r="AD262" s="251" t="s">
        <v>1330</v>
      </c>
      <c r="AE262" s="485"/>
      <c r="AF262" s="485"/>
      <c r="AG262" s="504"/>
      <c r="AH262" s="485"/>
      <c r="AI262" s="257"/>
    </row>
    <row r="263" spans="1:35" x14ac:dyDescent="0.25">
      <c r="A263" s="485"/>
      <c r="B263" s="485"/>
      <c r="C263" s="485"/>
      <c r="D263" s="498"/>
      <c r="E263" s="485"/>
      <c r="F263" s="485"/>
      <c r="G263" s="485"/>
      <c r="H263" s="485"/>
      <c r="I263" s="485"/>
      <c r="J263" s="485"/>
      <c r="K263" s="485"/>
      <c r="L263" s="485"/>
      <c r="M263" s="485"/>
      <c r="N263" s="485"/>
      <c r="O263" s="504"/>
      <c r="P263" s="485"/>
      <c r="Q263" s="484" t="s">
        <v>1830</v>
      </c>
      <c r="R263" s="484" t="s">
        <v>1038</v>
      </c>
      <c r="S263" s="484" t="s">
        <v>1283</v>
      </c>
      <c r="T263" s="484" t="s">
        <v>1523</v>
      </c>
      <c r="U263" s="484" t="s">
        <v>1285</v>
      </c>
      <c r="V263" s="484" t="s">
        <v>1286</v>
      </c>
      <c r="W263" s="484">
        <v>15.12</v>
      </c>
      <c r="X263" s="484">
        <v>80</v>
      </c>
      <c r="Y263" s="251" t="s">
        <v>1287</v>
      </c>
      <c r="Z263" s="254">
        <v>44803</v>
      </c>
      <c r="AA263" s="251" t="s">
        <v>1287</v>
      </c>
      <c r="AB263" s="254">
        <v>44805</v>
      </c>
      <c r="AC263" s="251" t="s">
        <v>1287</v>
      </c>
      <c r="AD263" s="254">
        <v>44811</v>
      </c>
      <c r="AE263" s="485"/>
      <c r="AF263" s="485"/>
      <c r="AG263" s="504"/>
      <c r="AH263" s="485"/>
      <c r="AI263" s="257"/>
    </row>
    <row r="264" spans="1:35" ht="409.5" x14ac:dyDescent="0.25">
      <c r="A264" s="485"/>
      <c r="B264" s="485"/>
      <c r="C264" s="485"/>
      <c r="D264" s="498"/>
      <c r="E264" s="485"/>
      <c r="F264" s="485"/>
      <c r="G264" s="485"/>
      <c r="H264" s="485"/>
      <c r="I264" s="485"/>
      <c r="J264" s="485"/>
      <c r="K264" s="485"/>
      <c r="L264" s="485"/>
      <c r="M264" s="485"/>
      <c r="N264" s="485"/>
      <c r="O264" s="504"/>
      <c r="P264" s="485"/>
      <c r="Q264" s="485"/>
      <c r="R264" s="485"/>
      <c r="S264" s="485"/>
      <c r="T264" s="485"/>
      <c r="U264" s="485"/>
      <c r="V264" s="485"/>
      <c r="W264" s="485"/>
      <c r="X264" s="485"/>
      <c r="Y264" s="251" t="s">
        <v>1290</v>
      </c>
      <c r="Z264" s="251" t="s">
        <v>1831</v>
      </c>
      <c r="AA264" s="251" t="s">
        <v>1290</v>
      </c>
      <c r="AB264" s="251" t="s">
        <v>1832</v>
      </c>
      <c r="AC264" s="251" t="s">
        <v>1290</v>
      </c>
      <c r="AD264" s="251" t="s">
        <v>1833</v>
      </c>
      <c r="AE264" s="485"/>
      <c r="AF264" s="485"/>
      <c r="AG264" s="504"/>
      <c r="AH264" s="485"/>
      <c r="AI264" s="257"/>
    </row>
    <row r="265" spans="1:35" ht="15.75" thickBot="1" x14ac:dyDescent="0.3">
      <c r="A265" s="485"/>
      <c r="B265" s="485"/>
      <c r="C265" s="485"/>
      <c r="D265" s="498"/>
      <c r="E265" s="485"/>
      <c r="F265" s="485"/>
      <c r="G265" s="485"/>
      <c r="H265" s="485"/>
      <c r="I265" s="485"/>
      <c r="J265" s="485"/>
      <c r="K265" s="485"/>
      <c r="L265" s="485"/>
      <c r="M265" s="485"/>
      <c r="N265" s="485"/>
      <c r="O265" s="504"/>
      <c r="P265" s="485"/>
      <c r="Q265" s="486"/>
      <c r="R265" s="486"/>
      <c r="S265" s="486"/>
      <c r="T265" s="486"/>
      <c r="U265" s="486"/>
      <c r="V265" s="486"/>
      <c r="W265" s="486"/>
      <c r="X265" s="486"/>
      <c r="Y265" s="251" t="s">
        <v>1294</v>
      </c>
      <c r="Z265" s="251" t="s">
        <v>1738</v>
      </c>
      <c r="AA265" s="251" t="s">
        <v>1294</v>
      </c>
      <c r="AB265" s="251" t="s">
        <v>1687</v>
      </c>
      <c r="AC265" s="251" t="s">
        <v>1294</v>
      </c>
      <c r="AD265" s="251" t="s">
        <v>1330</v>
      </c>
      <c r="AE265" s="485"/>
      <c r="AF265" s="485"/>
      <c r="AG265" s="504"/>
      <c r="AH265" s="485"/>
      <c r="AI265" s="257"/>
    </row>
    <row r="266" spans="1:35" x14ac:dyDescent="0.25">
      <c r="A266" s="485"/>
      <c r="B266" s="485"/>
      <c r="C266" s="485"/>
      <c r="D266" s="498"/>
      <c r="E266" s="485"/>
      <c r="F266" s="485"/>
      <c r="G266" s="485"/>
      <c r="H266" s="485"/>
      <c r="I266" s="485"/>
      <c r="J266" s="485"/>
      <c r="K266" s="485"/>
      <c r="L266" s="485"/>
      <c r="M266" s="485"/>
      <c r="N266" s="485"/>
      <c r="O266" s="504"/>
      <c r="P266" s="485"/>
      <c r="Q266" s="484" t="s">
        <v>1834</v>
      </c>
      <c r="R266" s="484" t="s">
        <v>1038</v>
      </c>
      <c r="S266" s="484" t="s">
        <v>1283</v>
      </c>
      <c r="T266" s="484" t="s">
        <v>1284</v>
      </c>
      <c r="U266" s="484" t="s">
        <v>1285</v>
      </c>
      <c r="V266" s="484" t="s">
        <v>1286</v>
      </c>
      <c r="W266" s="484">
        <v>10.58</v>
      </c>
      <c r="X266" s="484">
        <v>80</v>
      </c>
      <c r="Y266" s="251" t="s">
        <v>1287</v>
      </c>
      <c r="Z266" s="254">
        <v>44803</v>
      </c>
      <c r="AA266" s="251" t="s">
        <v>1287</v>
      </c>
      <c r="AB266" s="254">
        <v>44805</v>
      </c>
      <c r="AC266" s="251" t="s">
        <v>1287</v>
      </c>
      <c r="AD266" s="254">
        <v>44811</v>
      </c>
      <c r="AE266" s="485"/>
      <c r="AF266" s="485"/>
      <c r="AG266" s="504"/>
      <c r="AH266" s="485"/>
      <c r="AI266" s="257"/>
    </row>
    <row r="267" spans="1:35" ht="409.5" x14ac:dyDescent="0.25">
      <c r="A267" s="485"/>
      <c r="B267" s="485"/>
      <c r="C267" s="485"/>
      <c r="D267" s="498"/>
      <c r="E267" s="485"/>
      <c r="F267" s="485"/>
      <c r="G267" s="485"/>
      <c r="H267" s="485"/>
      <c r="I267" s="485"/>
      <c r="J267" s="485"/>
      <c r="K267" s="485"/>
      <c r="L267" s="485"/>
      <c r="M267" s="485"/>
      <c r="N267" s="485"/>
      <c r="O267" s="504"/>
      <c r="P267" s="485"/>
      <c r="Q267" s="485"/>
      <c r="R267" s="485"/>
      <c r="S267" s="485"/>
      <c r="T267" s="485"/>
      <c r="U267" s="485"/>
      <c r="V267" s="485"/>
      <c r="W267" s="485"/>
      <c r="X267" s="485"/>
      <c r="Y267" s="251" t="s">
        <v>1290</v>
      </c>
      <c r="Z267" s="251" t="s">
        <v>1835</v>
      </c>
      <c r="AA267" s="251" t="s">
        <v>1290</v>
      </c>
      <c r="AB267" s="251" t="s">
        <v>1836</v>
      </c>
      <c r="AC267" s="251" t="s">
        <v>1290</v>
      </c>
      <c r="AD267" s="251" t="s">
        <v>1837</v>
      </c>
      <c r="AE267" s="485"/>
      <c r="AF267" s="485"/>
      <c r="AG267" s="504"/>
      <c r="AH267" s="485"/>
      <c r="AI267" s="257"/>
    </row>
    <row r="268" spans="1:35" ht="15.75" thickBot="1" x14ac:dyDescent="0.3">
      <c r="A268" s="486"/>
      <c r="B268" s="486"/>
      <c r="C268" s="486"/>
      <c r="D268" s="499"/>
      <c r="E268" s="486"/>
      <c r="F268" s="486"/>
      <c r="G268" s="486"/>
      <c r="H268" s="486"/>
      <c r="I268" s="486"/>
      <c r="J268" s="486"/>
      <c r="K268" s="486"/>
      <c r="L268" s="486"/>
      <c r="M268" s="486"/>
      <c r="N268" s="486"/>
      <c r="O268" s="505"/>
      <c r="P268" s="486"/>
      <c r="Q268" s="486"/>
      <c r="R268" s="486"/>
      <c r="S268" s="486"/>
      <c r="T268" s="486"/>
      <c r="U268" s="486"/>
      <c r="V268" s="486"/>
      <c r="W268" s="486"/>
      <c r="X268" s="486"/>
      <c r="Y268" s="251" t="s">
        <v>1294</v>
      </c>
      <c r="Z268" s="251" t="s">
        <v>1738</v>
      </c>
      <c r="AA268" s="251" t="s">
        <v>1294</v>
      </c>
      <c r="AB268" s="251" t="s">
        <v>1687</v>
      </c>
      <c r="AC268" s="251" t="s">
        <v>1294</v>
      </c>
      <c r="AD268" s="251" t="s">
        <v>1330</v>
      </c>
      <c r="AE268" s="486"/>
      <c r="AF268" s="486"/>
      <c r="AG268" s="505"/>
      <c r="AH268" s="486"/>
      <c r="AI268" s="260"/>
    </row>
    <row r="269" spans="1:35" x14ac:dyDescent="0.25">
      <c r="A269" s="484" t="s">
        <v>1838</v>
      </c>
      <c r="B269" s="484">
        <v>4</v>
      </c>
      <c r="C269" s="484">
        <v>1</v>
      </c>
      <c r="D269" s="497">
        <v>44561.208333333336</v>
      </c>
      <c r="E269" s="484" t="s">
        <v>1839</v>
      </c>
      <c r="F269" s="484" t="s">
        <v>1840</v>
      </c>
      <c r="G269" s="484" t="s">
        <v>1841</v>
      </c>
      <c r="H269" s="484" t="s">
        <v>1842</v>
      </c>
      <c r="I269" s="484" t="s">
        <v>1341</v>
      </c>
      <c r="J269" s="484" t="s">
        <v>1843</v>
      </c>
      <c r="K269" s="484" t="s">
        <v>1844</v>
      </c>
      <c r="L269" s="484" t="s">
        <v>1322</v>
      </c>
      <c r="M269" s="484" t="s">
        <v>1305</v>
      </c>
      <c r="N269" s="484" t="s">
        <v>1303</v>
      </c>
      <c r="O269" s="503" t="s">
        <v>1280</v>
      </c>
      <c r="P269" s="484" t="s">
        <v>1281</v>
      </c>
      <c r="Q269" s="484" t="s">
        <v>1845</v>
      </c>
      <c r="R269" s="495" t="s">
        <v>946</v>
      </c>
      <c r="S269" s="491" t="s">
        <v>1283</v>
      </c>
      <c r="T269" s="491" t="s">
        <v>1284</v>
      </c>
      <c r="U269" s="491" t="s">
        <v>1285</v>
      </c>
      <c r="V269" s="493" t="s">
        <v>1286</v>
      </c>
      <c r="W269" s="484">
        <v>24</v>
      </c>
      <c r="X269" s="484">
        <v>80</v>
      </c>
      <c r="Y269" s="251" t="s">
        <v>1287</v>
      </c>
      <c r="Z269" s="254">
        <v>44803</v>
      </c>
      <c r="AA269" s="251" t="s">
        <v>1287</v>
      </c>
      <c r="AB269" s="254">
        <v>44804</v>
      </c>
      <c r="AC269" s="251" t="s">
        <v>1287</v>
      </c>
      <c r="AD269" s="254">
        <v>44813</v>
      </c>
      <c r="AE269" s="484" t="s">
        <v>1305</v>
      </c>
      <c r="AF269" s="484" t="s">
        <v>996</v>
      </c>
      <c r="AG269" s="487" t="s">
        <v>996</v>
      </c>
      <c r="AH269" s="484" t="s">
        <v>1281</v>
      </c>
      <c r="AI269" s="255" t="s">
        <v>1846</v>
      </c>
    </row>
    <row r="270" spans="1:35" ht="191.25" x14ac:dyDescent="0.25">
      <c r="A270" s="485"/>
      <c r="B270" s="485"/>
      <c r="C270" s="485"/>
      <c r="D270" s="498"/>
      <c r="E270" s="485"/>
      <c r="F270" s="485"/>
      <c r="G270" s="485"/>
      <c r="H270" s="485"/>
      <c r="I270" s="485"/>
      <c r="J270" s="485"/>
      <c r="K270" s="485"/>
      <c r="L270" s="485"/>
      <c r="M270" s="485"/>
      <c r="N270" s="485"/>
      <c r="O270" s="504"/>
      <c r="P270" s="485"/>
      <c r="Q270" s="485"/>
      <c r="R270" s="496"/>
      <c r="S270" s="492"/>
      <c r="T270" s="492"/>
      <c r="U270" s="492"/>
      <c r="V270" s="494"/>
      <c r="W270" s="485"/>
      <c r="X270" s="485"/>
      <c r="Y270" s="251" t="s">
        <v>1290</v>
      </c>
      <c r="Z270" s="251" t="s">
        <v>1847</v>
      </c>
      <c r="AA270" s="251" t="s">
        <v>1290</v>
      </c>
      <c r="AB270" s="251" t="s">
        <v>1848</v>
      </c>
      <c r="AC270" s="251" t="s">
        <v>1290</v>
      </c>
      <c r="AD270" s="251" t="s">
        <v>1849</v>
      </c>
      <c r="AE270" s="485"/>
      <c r="AF270" s="485"/>
      <c r="AG270" s="488"/>
      <c r="AH270" s="485"/>
      <c r="AI270" s="256"/>
    </row>
    <row r="271" spans="1:35" ht="15.75" thickBot="1" x14ac:dyDescent="0.3">
      <c r="A271" s="485"/>
      <c r="B271" s="485"/>
      <c r="C271" s="485"/>
      <c r="D271" s="498"/>
      <c r="E271" s="485"/>
      <c r="F271" s="485"/>
      <c r="G271" s="485"/>
      <c r="H271" s="485"/>
      <c r="I271" s="485"/>
      <c r="J271" s="485"/>
      <c r="K271" s="485"/>
      <c r="L271" s="485"/>
      <c r="M271" s="485"/>
      <c r="N271" s="485"/>
      <c r="O271" s="504"/>
      <c r="P271" s="485"/>
      <c r="Q271" s="486"/>
      <c r="R271" s="502"/>
      <c r="S271" s="500"/>
      <c r="T271" s="500"/>
      <c r="U271" s="500"/>
      <c r="V271" s="501"/>
      <c r="W271" s="486"/>
      <c r="X271" s="486"/>
      <c r="Y271" s="251" t="s">
        <v>1294</v>
      </c>
      <c r="Z271" s="251" t="s">
        <v>1850</v>
      </c>
      <c r="AA271" s="251" t="s">
        <v>1294</v>
      </c>
      <c r="AB271" s="251" t="s">
        <v>1851</v>
      </c>
      <c r="AC271" s="251" t="s">
        <v>1294</v>
      </c>
      <c r="AD271" s="251" t="s">
        <v>1630</v>
      </c>
      <c r="AE271" s="485"/>
      <c r="AF271" s="485"/>
      <c r="AG271" s="488"/>
      <c r="AH271" s="485"/>
      <c r="AI271" s="257"/>
    </row>
    <row r="272" spans="1:35" x14ac:dyDescent="0.25">
      <c r="A272" s="485"/>
      <c r="B272" s="485"/>
      <c r="C272" s="485"/>
      <c r="D272" s="498"/>
      <c r="E272" s="485"/>
      <c r="F272" s="485"/>
      <c r="G272" s="485"/>
      <c r="H272" s="485"/>
      <c r="I272" s="485"/>
      <c r="J272" s="485"/>
      <c r="K272" s="485"/>
      <c r="L272" s="485"/>
      <c r="M272" s="485"/>
      <c r="N272" s="485"/>
      <c r="O272" s="504"/>
      <c r="P272" s="485"/>
      <c r="Q272" s="484" t="s">
        <v>1852</v>
      </c>
      <c r="R272" s="484" t="s">
        <v>1393</v>
      </c>
      <c r="S272" s="484" t="s">
        <v>1624</v>
      </c>
      <c r="T272" s="484" t="s">
        <v>1284</v>
      </c>
      <c r="U272" s="484" t="s">
        <v>1285</v>
      </c>
      <c r="V272" s="484" t="s">
        <v>1286</v>
      </c>
      <c r="W272" s="484">
        <v>24</v>
      </c>
      <c r="X272" s="484">
        <v>52</v>
      </c>
      <c r="Y272" s="251" t="s">
        <v>1287</v>
      </c>
      <c r="Z272" s="254">
        <v>44803</v>
      </c>
      <c r="AA272" s="251" t="s">
        <v>1287</v>
      </c>
      <c r="AB272" s="254">
        <v>44804</v>
      </c>
      <c r="AC272" s="251" t="s">
        <v>1287</v>
      </c>
      <c r="AD272" s="254">
        <v>44813</v>
      </c>
      <c r="AE272" s="485"/>
      <c r="AF272" s="485"/>
      <c r="AG272" s="488"/>
      <c r="AH272" s="485"/>
      <c r="AI272" s="259" t="s">
        <v>1853</v>
      </c>
    </row>
    <row r="273" spans="1:35" ht="229.5" x14ac:dyDescent="0.25">
      <c r="A273" s="485"/>
      <c r="B273" s="485"/>
      <c r="C273" s="485"/>
      <c r="D273" s="498"/>
      <c r="E273" s="485"/>
      <c r="F273" s="485"/>
      <c r="G273" s="485"/>
      <c r="H273" s="485"/>
      <c r="I273" s="485"/>
      <c r="J273" s="485"/>
      <c r="K273" s="485"/>
      <c r="L273" s="485"/>
      <c r="M273" s="485"/>
      <c r="N273" s="485"/>
      <c r="O273" s="504"/>
      <c r="P273" s="485"/>
      <c r="Q273" s="485"/>
      <c r="R273" s="485"/>
      <c r="S273" s="485"/>
      <c r="T273" s="485"/>
      <c r="U273" s="485"/>
      <c r="V273" s="485"/>
      <c r="W273" s="485"/>
      <c r="X273" s="485"/>
      <c r="Y273" s="251" t="s">
        <v>1290</v>
      </c>
      <c r="Z273" s="251" t="s">
        <v>1854</v>
      </c>
      <c r="AA273" s="251" t="s">
        <v>1290</v>
      </c>
      <c r="AB273" s="251" t="s">
        <v>1855</v>
      </c>
      <c r="AC273" s="251" t="s">
        <v>1290</v>
      </c>
      <c r="AD273" s="251" t="s">
        <v>1849</v>
      </c>
      <c r="AE273" s="485"/>
      <c r="AF273" s="485"/>
      <c r="AG273" s="488"/>
      <c r="AH273" s="485"/>
      <c r="AI273" s="257"/>
    </row>
    <row r="274" spans="1:35" x14ac:dyDescent="0.25">
      <c r="A274" s="485"/>
      <c r="B274" s="485"/>
      <c r="C274" s="485"/>
      <c r="D274" s="498"/>
      <c r="E274" s="485"/>
      <c r="F274" s="485"/>
      <c r="G274" s="485"/>
      <c r="H274" s="485"/>
      <c r="I274" s="485"/>
      <c r="J274" s="485"/>
      <c r="K274" s="485"/>
      <c r="L274" s="485"/>
      <c r="M274" s="485"/>
      <c r="N274" s="485"/>
      <c r="O274" s="504"/>
      <c r="P274" s="485"/>
      <c r="Q274" s="485"/>
      <c r="R274" s="485"/>
      <c r="S274" s="485"/>
      <c r="T274" s="485"/>
      <c r="U274" s="485"/>
      <c r="V274" s="485"/>
      <c r="W274" s="485"/>
      <c r="X274" s="485"/>
      <c r="Y274" s="251" t="s">
        <v>1294</v>
      </c>
      <c r="Z274" s="251" t="s">
        <v>1850</v>
      </c>
      <c r="AA274" s="251" t="s">
        <v>1294</v>
      </c>
      <c r="AB274" s="251" t="s">
        <v>1851</v>
      </c>
      <c r="AC274" s="251" t="s">
        <v>1294</v>
      </c>
      <c r="AD274" s="251" t="s">
        <v>1630</v>
      </c>
      <c r="AE274" s="485"/>
      <c r="AF274" s="485"/>
      <c r="AG274" s="488"/>
      <c r="AH274" s="485"/>
      <c r="AI274" s="257"/>
    </row>
    <row r="275" spans="1:35" x14ac:dyDescent="0.25">
      <c r="A275" s="485"/>
      <c r="B275" s="485"/>
      <c r="C275" s="485"/>
      <c r="D275" s="498"/>
      <c r="E275" s="485"/>
      <c r="F275" s="485"/>
      <c r="G275" s="485"/>
      <c r="H275" s="485"/>
      <c r="I275" s="485"/>
      <c r="J275" s="485"/>
      <c r="K275" s="485"/>
      <c r="L275" s="485"/>
      <c r="M275" s="485"/>
      <c r="N275" s="485"/>
      <c r="O275" s="504"/>
      <c r="P275" s="485"/>
      <c r="Q275" s="485"/>
      <c r="R275" s="485"/>
      <c r="S275" s="485"/>
      <c r="T275" s="485"/>
      <c r="U275" s="485"/>
      <c r="V275" s="485"/>
      <c r="W275" s="485"/>
      <c r="X275" s="485"/>
      <c r="Y275" s="261"/>
      <c r="Z275" s="261"/>
      <c r="AA275" s="482"/>
      <c r="AB275" s="482"/>
      <c r="AC275" s="482"/>
      <c r="AD275" s="483"/>
      <c r="AE275" s="485"/>
      <c r="AF275" s="485"/>
      <c r="AG275" s="488"/>
      <c r="AH275" s="485"/>
      <c r="AI275" s="257"/>
    </row>
    <row r="276" spans="1:35" x14ac:dyDescent="0.25">
      <c r="A276" s="485"/>
      <c r="B276" s="485"/>
      <c r="C276" s="485"/>
      <c r="D276" s="498"/>
      <c r="E276" s="485"/>
      <c r="F276" s="485"/>
      <c r="G276" s="485"/>
      <c r="H276" s="485"/>
      <c r="I276" s="485"/>
      <c r="J276" s="485"/>
      <c r="K276" s="485"/>
      <c r="L276" s="485"/>
      <c r="M276" s="485"/>
      <c r="N276" s="485"/>
      <c r="O276" s="504"/>
      <c r="P276" s="485"/>
      <c r="Q276" s="485"/>
      <c r="R276" s="485"/>
      <c r="S276" s="485"/>
      <c r="T276" s="485"/>
      <c r="U276" s="485"/>
      <c r="V276" s="485"/>
      <c r="W276" s="485"/>
      <c r="X276" s="485"/>
      <c r="Y276" s="506"/>
      <c r="Z276" s="507"/>
      <c r="AA276" s="482"/>
      <c r="AB276" s="482"/>
      <c r="AC276" s="482"/>
      <c r="AD276" s="483"/>
      <c r="AE276" s="485"/>
      <c r="AF276" s="485"/>
      <c r="AG276" s="488"/>
      <c r="AH276" s="485"/>
      <c r="AI276" s="257"/>
    </row>
    <row r="277" spans="1:35" x14ac:dyDescent="0.25">
      <c r="A277" s="485"/>
      <c r="B277" s="485"/>
      <c r="C277" s="485"/>
      <c r="D277" s="498"/>
      <c r="E277" s="485"/>
      <c r="F277" s="485"/>
      <c r="G277" s="485"/>
      <c r="H277" s="485"/>
      <c r="I277" s="485"/>
      <c r="J277" s="485"/>
      <c r="K277" s="485"/>
      <c r="L277" s="485"/>
      <c r="M277" s="485"/>
      <c r="N277" s="485"/>
      <c r="O277" s="504"/>
      <c r="P277" s="485"/>
      <c r="Q277" s="485"/>
      <c r="R277" s="485"/>
      <c r="S277" s="485"/>
      <c r="T277" s="485"/>
      <c r="U277" s="485"/>
      <c r="V277" s="485"/>
      <c r="W277" s="485"/>
      <c r="X277" s="485"/>
      <c r="Y277" s="251" t="s">
        <v>1287</v>
      </c>
      <c r="Z277" s="254">
        <v>44803</v>
      </c>
      <c r="AA277" s="482"/>
      <c r="AB277" s="482"/>
      <c r="AC277" s="482"/>
      <c r="AD277" s="483"/>
      <c r="AE277" s="485"/>
      <c r="AF277" s="485"/>
      <c r="AG277" s="488"/>
      <c r="AH277" s="485"/>
      <c r="AI277" s="257"/>
    </row>
    <row r="278" spans="1:35" ht="63.75" x14ac:dyDescent="0.25">
      <c r="A278" s="485"/>
      <c r="B278" s="485"/>
      <c r="C278" s="485"/>
      <c r="D278" s="498"/>
      <c r="E278" s="485"/>
      <c r="F278" s="485"/>
      <c r="G278" s="485"/>
      <c r="H278" s="485"/>
      <c r="I278" s="485"/>
      <c r="J278" s="485"/>
      <c r="K278" s="485"/>
      <c r="L278" s="485"/>
      <c r="M278" s="485"/>
      <c r="N278" s="485"/>
      <c r="O278" s="504"/>
      <c r="P278" s="485"/>
      <c r="Q278" s="485"/>
      <c r="R278" s="485"/>
      <c r="S278" s="485"/>
      <c r="T278" s="485"/>
      <c r="U278" s="485"/>
      <c r="V278" s="485"/>
      <c r="W278" s="485"/>
      <c r="X278" s="485"/>
      <c r="Y278" s="251" t="s">
        <v>1290</v>
      </c>
      <c r="Z278" s="251" t="s">
        <v>1856</v>
      </c>
      <c r="AA278" s="482"/>
      <c r="AB278" s="482"/>
      <c r="AC278" s="482"/>
      <c r="AD278" s="483"/>
      <c r="AE278" s="485"/>
      <c r="AF278" s="485"/>
      <c r="AG278" s="488"/>
      <c r="AH278" s="485"/>
      <c r="AI278" s="257"/>
    </row>
    <row r="279" spans="1:35" ht="15.75" thickBot="1" x14ac:dyDescent="0.3">
      <c r="A279" s="486"/>
      <c r="B279" s="486"/>
      <c r="C279" s="486"/>
      <c r="D279" s="499"/>
      <c r="E279" s="486"/>
      <c r="F279" s="486"/>
      <c r="G279" s="486"/>
      <c r="H279" s="486"/>
      <c r="I279" s="486"/>
      <c r="J279" s="486"/>
      <c r="K279" s="486"/>
      <c r="L279" s="486"/>
      <c r="M279" s="486"/>
      <c r="N279" s="486"/>
      <c r="O279" s="505"/>
      <c r="P279" s="486"/>
      <c r="Q279" s="486"/>
      <c r="R279" s="486"/>
      <c r="S279" s="486"/>
      <c r="T279" s="486"/>
      <c r="U279" s="486"/>
      <c r="V279" s="486"/>
      <c r="W279" s="486"/>
      <c r="X279" s="486"/>
      <c r="Y279" s="251" t="s">
        <v>1294</v>
      </c>
      <c r="Z279" s="251" t="s">
        <v>1850</v>
      </c>
      <c r="AA279" s="482"/>
      <c r="AB279" s="482"/>
      <c r="AC279" s="482"/>
      <c r="AD279" s="483"/>
      <c r="AE279" s="486"/>
      <c r="AF279" s="486"/>
      <c r="AG279" s="489"/>
      <c r="AH279" s="486"/>
      <c r="AI279" s="260"/>
    </row>
    <row r="280" spans="1:35" x14ac:dyDescent="0.25">
      <c r="A280" s="484" t="s">
        <v>1698</v>
      </c>
      <c r="B280" s="484">
        <v>29</v>
      </c>
      <c r="C280" s="484">
        <v>1</v>
      </c>
      <c r="D280" s="497">
        <v>44561.208333333336</v>
      </c>
      <c r="E280" s="484" t="s">
        <v>1699</v>
      </c>
      <c r="F280" s="484" t="s">
        <v>1700</v>
      </c>
      <c r="G280" s="484" t="s">
        <v>1857</v>
      </c>
      <c r="H280" s="484" t="s">
        <v>1702</v>
      </c>
      <c r="I280" s="484" t="s">
        <v>1341</v>
      </c>
      <c r="J280" s="484" t="s">
        <v>1858</v>
      </c>
      <c r="K280" s="484" t="s">
        <v>1859</v>
      </c>
      <c r="L280" s="484" t="s">
        <v>1279</v>
      </c>
      <c r="M280" s="484" t="s">
        <v>1622</v>
      </c>
      <c r="N280" s="484" t="s">
        <v>1323</v>
      </c>
      <c r="O280" s="503" t="s">
        <v>1280</v>
      </c>
      <c r="P280" s="484" t="s">
        <v>1281</v>
      </c>
      <c r="Q280" s="484" t="s">
        <v>1860</v>
      </c>
      <c r="R280" s="495" t="s">
        <v>946</v>
      </c>
      <c r="S280" s="491" t="s">
        <v>1283</v>
      </c>
      <c r="T280" s="491" t="s">
        <v>1284</v>
      </c>
      <c r="U280" s="491" t="s">
        <v>1285</v>
      </c>
      <c r="V280" s="493" t="s">
        <v>1286</v>
      </c>
      <c r="W280" s="484">
        <v>60</v>
      </c>
      <c r="X280" s="484">
        <v>40</v>
      </c>
      <c r="Y280" s="251" t="s">
        <v>1287</v>
      </c>
      <c r="Z280" s="254">
        <v>44802</v>
      </c>
      <c r="AA280" s="251" t="s">
        <v>1287</v>
      </c>
      <c r="AB280" s="254">
        <v>44805</v>
      </c>
      <c r="AC280" s="251" t="s">
        <v>1287</v>
      </c>
      <c r="AD280" s="254">
        <v>44811</v>
      </c>
      <c r="AE280" s="484" t="s">
        <v>1288</v>
      </c>
      <c r="AF280" s="484" t="s">
        <v>1323</v>
      </c>
      <c r="AG280" s="487" t="s">
        <v>996</v>
      </c>
      <c r="AH280" s="484" t="s">
        <v>1281</v>
      </c>
      <c r="AI280" s="255" t="s">
        <v>1861</v>
      </c>
    </row>
    <row r="281" spans="1:35" ht="409.5" x14ac:dyDescent="0.25">
      <c r="A281" s="485"/>
      <c r="B281" s="485"/>
      <c r="C281" s="485"/>
      <c r="D281" s="498"/>
      <c r="E281" s="485"/>
      <c r="F281" s="485"/>
      <c r="G281" s="485"/>
      <c r="H281" s="485"/>
      <c r="I281" s="485"/>
      <c r="J281" s="485"/>
      <c r="K281" s="485"/>
      <c r="L281" s="485"/>
      <c r="M281" s="485"/>
      <c r="N281" s="485"/>
      <c r="O281" s="504"/>
      <c r="P281" s="485"/>
      <c r="Q281" s="485"/>
      <c r="R281" s="496"/>
      <c r="S281" s="492"/>
      <c r="T281" s="492"/>
      <c r="U281" s="492"/>
      <c r="V281" s="494"/>
      <c r="W281" s="485"/>
      <c r="X281" s="485"/>
      <c r="Y281" s="251" t="s">
        <v>1290</v>
      </c>
      <c r="Z281" s="251" t="s">
        <v>1862</v>
      </c>
      <c r="AA281" s="251" t="s">
        <v>1290</v>
      </c>
      <c r="AB281" s="251" t="s">
        <v>1863</v>
      </c>
      <c r="AC281" s="251" t="s">
        <v>1290</v>
      </c>
      <c r="AD281" s="251" t="s">
        <v>1864</v>
      </c>
      <c r="AE281" s="485"/>
      <c r="AF281" s="485"/>
      <c r="AG281" s="488"/>
      <c r="AH281" s="485"/>
      <c r="AI281" s="256"/>
    </row>
    <row r="282" spans="1:35" x14ac:dyDescent="0.25">
      <c r="A282" s="485"/>
      <c r="B282" s="485"/>
      <c r="C282" s="485"/>
      <c r="D282" s="498"/>
      <c r="E282" s="485"/>
      <c r="F282" s="485"/>
      <c r="G282" s="485"/>
      <c r="H282" s="485"/>
      <c r="I282" s="485"/>
      <c r="J282" s="485"/>
      <c r="K282" s="485"/>
      <c r="L282" s="485"/>
      <c r="M282" s="485"/>
      <c r="N282" s="485"/>
      <c r="O282" s="504"/>
      <c r="P282" s="485"/>
      <c r="Q282" s="485"/>
      <c r="R282" s="496"/>
      <c r="S282" s="492"/>
      <c r="T282" s="492"/>
      <c r="U282" s="492"/>
      <c r="V282" s="494"/>
      <c r="W282" s="485"/>
      <c r="X282" s="485"/>
      <c r="Y282" s="251" t="s">
        <v>1294</v>
      </c>
      <c r="Z282" s="251" t="s">
        <v>1738</v>
      </c>
      <c r="AA282" s="251" t="s">
        <v>1294</v>
      </c>
      <c r="AB282" s="251" t="s">
        <v>1687</v>
      </c>
      <c r="AC282" s="251" t="s">
        <v>1294</v>
      </c>
      <c r="AD282" s="251" t="s">
        <v>1330</v>
      </c>
      <c r="AE282" s="485"/>
      <c r="AF282" s="485"/>
      <c r="AG282" s="488"/>
      <c r="AH282" s="485"/>
      <c r="AI282" s="257"/>
    </row>
    <row r="283" spans="1:35" ht="15.75" thickBot="1" x14ac:dyDescent="0.3">
      <c r="A283" s="486"/>
      <c r="B283" s="486"/>
      <c r="C283" s="486"/>
      <c r="D283" s="499"/>
      <c r="E283" s="486"/>
      <c r="F283" s="486"/>
      <c r="G283" s="486"/>
      <c r="H283" s="486"/>
      <c r="I283" s="486"/>
      <c r="J283" s="486"/>
      <c r="K283" s="486"/>
      <c r="L283" s="486"/>
      <c r="M283" s="486"/>
      <c r="N283" s="486"/>
      <c r="O283" s="505"/>
      <c r="P283" s="486"/>
      <c r="Q283" s="486"/>
      <c r="R283" s="496"/>
      <c r="S283" s="492"/>
      <c r="T283" s="492"/>
      <c r="U283" s="492"/>
      <c r="V283" s="494"/>
      <c r="W283" s="486"/>
      <c r="X283" s="486"/>
      <c r="Y283" s="490"/>
      <c r="Z283" s="482"/>
      <c r="AA283" s="482"/>
      <c r="AB283" s="482"/>
      <c r="AC283" s="482"/>
      <c r="AD283" s="483"/>
      <c r="AE283" s="486"/>
      <c r="AF283" s="486"/>
      <c r="AG283" s="489"/>
      <c r="AH283" s="486"/>
      <c r="AI283" s="258" t="s">
        <v>1865</v>
      </c>
    </row>
    <row r="284" spans="1:35" x14ac:dyDescent="0.25">
      <c r="A284" s="484" t="s">
        <v>1838</v>
      </c>
      <c r="B284" s="484">
        <v>5</v>
      </c>
      <c r="C284" s="484">
        <v>1</v>
      </c>
      <c r="D284" s="497">
        <v>44561.208333333336</v>
      </c>
      <c r="E284" s="484" t="s">
        <v>1839</v>
      </c>
      <c r="F284" s="484" t="s">
        <v>1840</v>
      </c>
      <c r="G284" s="484" t="s">
        <v>1866</v>
      </c>
      <c r="H284" s="484" t="s">
        <v>1842</v>
      </c>
      <c r="I284" s="484" t="s">
        <v>1399</v>
      </c>
      <c r="J284" s="484" t="s">
        <v>1867</v>
      </c>
      <c r="K284" s="484" t="s">
        <v>1868</v>
      </c>
      <c r="L284" s="484" t="s">
        <v>1322</v>
      </c>
      <c r="M284" s="484" t="s">
        <v>1305</v>
      </c>
      <c r="N284" s="484" t="s">
        <v>1303</v>
      </c>
      <c r="O284" s="503" t="s">
        <v>1280</v>
      </c>
      <c r="P284" s="484" t="s">
        <v>1281</v>
      </c>
      <c r="Q284" s="484" t="s">
        <v>1869</v>
      </c>
      <c r="R284" s="496" t="s">
        <v>946</v>
      </c>
      <c r="S284" s="492" t="s">
        <v>1283</v>
      </c>
      <c r="T284" s="492" t="s">
        <v>1284</v>
      </c>
      <c r="U284" s="492" t="s">
        <v>1285</v>
      </c>
      <c r="V284" s="494" t="s">
        <v>1286</v>
      </c>
      <c r="W284" s="484">
        <v>24</v>
      </c>
      <c r="X284" s="484">
        <v>80</v>
      </c>
      <c r="Y284" s="251" t="s">
        <v>1287</v>
      </c>
      <c r="Z284" s="254">
        <v>44803</v>
      </c>
      <c r="AA284" s="251" t="s">
        <v>1287</v>
      </c>
      <c r="AB284" s="254">
        <v>44804</v>
      </c>
      <c r="AC284" s="251" t="s">
        <v>1287</v>
      </c>
      <c r="AD284" s="254">
        <v>44813</v>
      </c>
      <c r="AE284" s="484" t="s">
        <v>1305</v>
      </c>
      <c r="AF284" s="484" t="s">
        <v>996</v>
      </c>
      <c r="AG284" s="487" t="s">
        <v>996</v>
      </c>
      <c r="AH284" s="484" t="s">
        <v>1281</v>
      </c>
      <c r="AI284" s="255" t="s">
        <v>1870</v>
      </c>
    </row>
    <row r="285" spans="1:35" ht="216.75" x14ac:dyDescent="0.25">
      <c r="A285" s="485"/>
      <c r="B285" s="485"/>
      <c r="C285" s="485"/>
      <c r="D285" s="498"/>
      <c r="E285" s="485"/>
      <c r="F285" s="485"/>
      <c r="G285" s="485"/>
      <c r="H285" s="485"/>
      <c r="I285" s="485"/>
      <c r="J285" s="485"/>
      <c r="K285" s="485"/>
      <c r="L285" s="485"/>
      <c r="M285" s="485"/>
      <c r="N285" s="485"/>
      <c r="O285" s="504"/>
      <c r="P285" s="485"/>
      <c r="Q285" s="485"/>
      <c r="R285" s="496"/>
      <c r="S285" s="492"/>
      <c r="T285" s="492"/>
      <c r="U285" s="492"/>
      <c r="V285" s="494"/>
      <c r="W285" s="485"/>
      <c r="X285" s="485"/>
      <c r="Y285" s="251" t="s">
        <v>1290</v>
      </c>
      <c r="Z285" s="251" t="s">
        <v>1871</v>
      </c>
      <c r="AA285" s="251" t="s">
        <v>1290</v>
      </c>
      <c r="AB285" s="251" t="s">
        <v>1872</v>
      </c>
      <c r="AC285" s="251" t="s">
        <v>1290</v>
      </c>
      <c r="AD285" s="251" t="s">
        <v>1873</v>
      </c>
      <c r="AE285" s="485"/>
      <c r="AF285" s="485"/>
      <c r="AG285" s="488"/>
      <c r="AH285" s="485"/>
      <c r="AI285" s="256"/>
    </row>
    <row r="286" spans="1:35" x14ac:dyDescent="0.25">
      <c r="A286" s="485"/>
      <c r="B286" s="485"/>
      <c r="C286" s="485"/>
      <c r="D286" s="498"/>
      <c r="E286" s="485"/>
      <c r="F286" s="485"/>
      <c r="G286" s="485"/>
      <c r="H286" s="485"/>
      <c r="I286" s="485"/>
      <c r="J286" s="485"/>
      <c r="K286" s="485"/>
      <c r="L286" s="485"/>
      <c r="M286" s="485"/>
      <c r="N286" s="485"/>
      <c r="O286" s="504"/>
      <c r="P286" s="485"/>
      <c r="Q286" s="485"/>
      <c r="R286" s="496"/>
      <c r="S286" s="492"/>
      <c r="T286" s="492"/>
      <c r="U286" s="492"/>
      <c r="V286" s="494"/>
      <c r="W286" s="485"/>
      <c r="X286" s="485"/>
      <c r="Y286" s="251" t="s">
        <v>1294</v>
      </c>
      <c r="Z286" s="251" t="s">
        <v>1850</v>
      </c>
      <c r="AA286" s="251" t="s">
        <v>1294</v>
      </c>
      <c r="AB286" s="251" t="s">
        <v>1851</v>
      </c>
      <c r="AC286" s="251" t="s">
        <v>1294</v>
      </c>
      <c r="AD286" s="251" t="s">
        <v>1630</v>
      </c>
      <c r="AE286" s="485"/>
      <c r="AF286" s="485"/>
      <c r="AG286" s="488"/>
      <c r="AH286" s="485"/>
      <c r="AI286" s="257"/>
    </row>
    <row r="287" spans="1:35" x14ac:dyDescent="0.25">
      <c r="A287" s="485"/>
      <c r="B287" s="485"/>
      <c r="C287" s="485"/>
      <c r="D287" s="498"/>
      <c r="E287" s="485"/>
      <c r="F287" s="485"/>
      <c r="G287" s="485"/>
      <c r="H287" s="485"/>
      <c r="I287" s="485"/>
      <c r="J287" s="485"/>
      <c r="K287" s="485"/>
      <c r="L287" s="485"/>
      <c r="M287" s="485"/>
      <c r="N287" s="485"/>
      <c r="O287" s="504"/>
      <c r="P287" s="485"/>
      <c r="Q287" s="485"/>
      <c r="R287" s="496"/>
      <c r="S287" s="492"/>
      <c r="T287" s="492"/>
      <c r="U287" s="492"/>
      <c r="V287" s="494"/>
      <c r="W287" s="485"/>
      <c r="X287" s="485"/>
      <c r="Y287" s="261"/>
      <c r="Z287" s="261"/>
      <c r="AA287" s="482"/>
      <c r="AB287" s="482"/>
      <c r="AC287" s="482"/>
      <c r="AD287" s="483"/>
      <c r="AE287" s="485"/>
      <c r="AF287" s="485"/>
      <c r="AG287" s="488"/>
      <c r="AH287" s="485"/>
      <c r="AI287" s="259" t="s">
        <v>1874</v>
      </c>
    </row>
    <row r="288" spans="1:35" x14ac:dyDescent="0.25">
      <c r="A288" s="485"/>
      <c r="B288" s="485"/>
      <c r="C288" s="485"/>
      <c r="D288" s="498"/>
      <c r="E288" s="485"/>
      <c r="F288" s="485"/>
      <c r="G288" s="485"/>
      <c r="H288" s="485"/>
      <c r="I288" s="485"/>
      <c r="J288" s="485"/>
      <c r="K288" s="485"/>
      <c r="L288" s="485"/>
      <c r="M288" s="485"/>
      <c r="N288" s="485"/>
      <c r="O288" s="504"/>
      <c r="P288" s="485"/>
      <c r="Q288" s="485"/>
      <c r="R288" s="496"/>
      <c r="S288" s="492"/>
      <c r="T288" s="492"/>
      <c r="U288" s="492"/>
      <c r="V288" s="494"/>
      <c r="W288" s="485"/>
      <c r="X288" s="485"/>
      <c r="Y288" s="506"/>
      <c r="Z288" s="507"/>
      <c r="AA288" s="482"/>
      <c r="AB288" s="482"/>
      <c r="AC288" s="482"/>
      <c r="AD288" s="483"/>
      <c r="AE288" s="485"/>
      <c r="AF288" s="485"/>
      <c r="AG288" s="488"/>
      <c r="AH288" s="485"/>
      <c r="AI288" s="257"/>
    </row>
    <row r="289" spans="1:35" x14ac:dyDescent="0.25">
      <c r="A289" s="485"/>
      <c r="B289" s="485"/>
      <c r="C289" s="485"/>
      <c r="D289" s="498"/>
      <c r="E289" s="485"/>
      <c r="F289" s="485"/>
      <c r="G289" s="485"/>
      <c r="H289" s="485"/>
      <c r="I289" s="485"/>
      <c r="J289" s="485"/>
      <c r="K289" s="485"/>
      <c r="L289" s="485"/>
      <c r="M289" s="485"/>
      <c r="N289" s="485"/>
      <c r="O289" s="504"/>
      <c r="P289" s="485"/>
      <c r="Q289" s="485"/>
      <c r="R289" s="496"/>
      <c r="S289" s="492"/>
      <c r="T289" s="492"/>
      <c r="U289" s="492"/>
      <c r="V289" s="494"/>
      <c r="W289" s="485"/>
      <c r="X289" s="485"/>
      <c r="Y289" s="251" t="s">
        <v>1287</v>
      </c>
      <c r="Z289" s="254">
        <v>44803</v>
      </c>
      <c r="AA289" s="482"/>
      <c r="AB289" s="482"/>
      <c r="AC289" s="482"/>
      <c r="AD289" s="483"/>
      <c r="AE289" s="485"/>
      <c r="AF289" s="485"/>
      <c r="AG289" s="488"/>
      <c r="AH289" s="485"/>
      <c r="AI289" s="257"/>
    </row>
    <row r="290" spans="1:35" ht="76.5" x14ac:dyDescent="0.25">
      <c r="A290" s="485"/>
      <c r="B290" s="485"/>
      <c r="C290" s="485"/>
      <c r="D290" s="498"/>
      <c r="E290" s="485"/>
      <c r="F290" s="485"/>
      <c r="G290" s="485"/>
      <c r="H290" s="485"/>
      <c r="I290" s="485"/>
      <c r="J290" s="485"/>
      <c r="K290" s="485"/>
      <c r="L290" s="485"/>
      <c r="M290" s="485"/>
      <c r="N290" s="485"/>
      <c r="O290" s="504"/>
      <c r="P290" s="485"/>
      <c r="Q290" s="485"/>
      <c r="R290" s="496"/>
      <c r="S290" s="492"/>
      <c r="T290" s="492"/>
      <c r="U290" s="492"/>
      <c r="V290" s="494"/>
      <c r="W290" s="485"/>
      <c r="X290" s="485"/>
      <c r="Y290" s="251" t="s">
        <v>1290</v>
      </c>
      <c r="Z290" s="251" t="s">
        <v>1875</v>
      </c>
      <c r="AA290" s="482"/>
      <c r="AB290" s="482"/>
      <c r="AC290" s="482"/>
      <c r="AD290" s="483"/>
      <c r="AE290" s="485"/>
      <c r="AF290" s="485"/>
      <c r="AG290" s="488"/>
      <c r="AH290" s="485"/>
      <c r="AI290" s="257"/>
    </row>
    <row r="291" spans="1:35" ht="15.75" thickBot="1" x14ac:dyDescent="0.3">
      <c r="A291" s="485"/>
      <c r="B291" s="485"/>
      <c r="C291" s="485"/>
      <c r="D291" s="498"/>
      <c r="E291" s="485"/>
      <c r="F291" s="485"/>
      <c r="G291" s="485"/>
      <c r="H291" s="485"/>
      <c r="I291" s="485"/>
      <c r="J291" s="485"/>
      <c r="K291" s="485"/>
      <c r="L291" s="485"/>
      <c r="M291" s="485"/>
      <c r="N291" s="485"/>
      <c r="O291" s="504"/>
      <c r="P291" s="485"/>
      <c r="Q291" s="486"/>
      <c r="R291" s="502"/>
      <c r="S291" s="500"/>
      <c r="T291" s="500"/>
      <c r="U291" s="500"/>
      <c r="V291" s="501"/>
      <c r="W291" s="486"/>
      <c r="X291" s="486"/>
      <c r="Y291" s="251" t="s">
        <v>1294</v>
      </c>
      <c r="Z291" s="251" t="s">
        <v>1850</v>
      </c>
      <c r="AA291" s="482"/>
      <c r="AB291" s="482"/>
      <c r="AC291" s="482"/>
      <c r="AD291" s="483"/>
      <c r="AE291" s="485"/>
      <c r="AF291" s="485"/>
      <c r="AG291" s="488"/>
      <c r="AH291" s="485"/>
      <c r="AI291" s="257"/>
    </row>
    <row r="292" spans="1:35" x14ac:dyDescent="0.25">
      <c r="A292" s="485"/>
      <c r="B292" s="485"/>
      <c r="C292" s="485"/>
      <c r="D292" s="498"/>
      <c r="E292" s="485"/>
      <c r="F292" s="485"/>
      <c r="G292" s="485"/>
      <c r="H292" s="485"/>
      <c r="I292" s="485"/>
      <c r="J292" s="485"/>
      <c r="K292" s="485"/>
      <c r="L292" s="485"/>
      <c r="M292" s="485"/>
      <c r="N292" s="485"/>
      <c r="O292" s="504"/>
      <c r="P292" s="485"/>
      <c r="Q292" s="484" t="s">
        <v>1876</v>
      </c>
      <c r="R292" s="484" t="s">
        <v>1393</v>
      </c>
      <c r="S292" s="484" t="s">
        <v>1283</v>
      </c>
      <c r="T292" s="484" t="s">
        <v>1284</v>
      </c>
      <c r="U292" s="484" t="s">
        <v>1285</v>
      </c>
      <c r="V292" s="484" t="s">
        <v>1286</v>
      </c>
      <c r="W292" s="484">
        <v>24</v>
      </c>
      <c r="X292" s="484">
        <v>60</v>
      </c>
      <c r="Y292" s="251" t="s">
        <v>1287</v>
      </c>
      <c r="Z292" s="254">
        <v>44803</v>
      </c>
      <c r="AA292" s="251" t="s">
        <v>1287</v>
      </c>
      <c r="AB292" s="254">
        <v>44804</v>
      </c>
      <c r="AC292" s="251" t="s">
        <v>1287</v>
      </c>
      <c r="AD292" s="254">
        <v>44813</v>
      </c>
      <c r="AE292" s="485"/>
      <c r="AF292" s="485"/>
      <c r="AG292" s="488"/>
      <c r="AH292" s="485"/>
      <c r="AI292" s="257"/>
    </row>
    <row r="293" spans="1:35" ht="191.25" x14ac:dyDescent="0.25">
      <c r="A293" s="485"/>
      <c r="B293" s="485"/>
      <c r="C293" s="485"/>
      <c r="D293" s="498"/>
      <c r="E293" s="485"/>
      <c r="F293" s="485"/>
      <c r="G293" s="485"/>
      <c r="H293" s="485"/>
      <c r="I293" s="485"/>
      <c r="J293" s="485"/>
      <c r="K293" s="485"/>
      <c r="L293" s="485"/>
      <c r="M293" s="485"/>
      <c r="N293" s="485"/>
      <c r="O293" s="504"/>
      <c r="P293" s="485"/>
      <c r="Q293" s="485"/>
      <c r="R293" s="485"/>
      <c r="S293" s="485"/>
      <c r="T293" s="485"/>
      <c r="U293" s="485"/>
      <c r="V293" s="485"/>
      <c r="W293" s="485"/>
      <c r="X293" s="485"/>
      <c r="Y293" s="251" t="s">
        <v>1290</v>
      </c>
      <c r="Z293" s="251" t="s">
        <v>1877</v>
      </c>
      <c r="AA293" s="251" t="s">
        <v>1290</v>
      </c>
      <c r="AB293" s="251" t="s">
        <v>1878</v>
      </c>
      <c r="AC293" s="251" t="s">
        <v>1290</v>
      </c>
      <c r="AD293" s="251" t="s">
        <v>1879</v>
      </c>
      <c r="AE293" s="485"/>
      <c r="AF293" s="485"/>
      <c r="AG293" s="488"/>
      <c r="AH293" s="485"/>
      <c r="AI293" s="257"/>
    </row>
    <row r="294" spans="1:35" ht="15.75" thickBot="1" x14ac:dyDescent="0.3">
      <c r="A294" s="486"/>
      <c r="B294" s="486"/>
      <c r="C294" s="486"/>
      <c r="D294" s="499"/>
      <c r="E294" s="486"/>
      <c r="F294" s="486"/>
      <c r="G294" s="486"/>
      <c r="H294" s="486"/>
      <c r="I294" s="486"/>
      <c r="J294" s="486"/>
      <c r="K294" s="486"/>
      <c r="L294" s="486"/>
      <c r="M294" s="486"/>
      <c r="N294" s="486"/>
      <c r="O294" s="505"/>
      <c r="P294" s="486"/>
      <c r="Q294" s="486"/>
      <c r="R294" s="486"/>
      <c r="S294" s="486"/>
      <c r="T294" s="486"/>
      <c r="U294" s="486"/>
      <c r="V294" s="486"/>
      <c r="W294" s="486"/>
      <c r="X294" s="486"/>
      <c r="Y294" s="251" t="s">
        <v>1294</v>
      </c>
      <c r="Z294" s="251" t="s">
        <v>1850</v>
      </c>
      <c r="AA294" s="251" t="s">
        <v>1294</v>
      </c>
      <c r="AB294" s="251" t="s">
        <v>1851</v>
      </c>
      <c r="AC294" s="251" t="s">
        <v>1294</v>
      </c>
      <c r="AD294" s="251" t="s">
        <v>1630</v>
      </c>
      <c r="AE294" s="486"/>
      <c r="AF294" s="486"/>
      <c r="AG294" s="489"/>
      <c r="AH294" s="486"/>
      <c r="AI294" s="260"/>
    </row>
    <row r="295" spans="1:35" x14ac:dyDescent="0.25">
      <c r="A295" s="484" t="s">
        <v>1880</v>
      </c>
      <c r="B295" s="484">
        <v>7</v>
      </c>
      <c r="C295" s="484">
        <v>1</v>
      </c>
      <c r="D295" s="497">
        <v>44561.208333333336</v>
      </c>
      <c r="E295" s="484" t="s">
        <v>1881</v>
      </c>
      <c r="F295" s="484" t="s">
        <v>1882</v>
      </c>
      <c r="G295" s="484" t="s">
        <v>1883</v>
      </c>
      <c r="H295" s="484" t="s">
        <v>1884</v>
      </c>
      <c r="I295" s="484" t="s">
        <v>1276</v>
      </c>
      <c r="J295" s="484" t="s">
        <v>1885</v>
      </c>
      <c r="K295" s="484" t="s">
        <v>1886</v>
      </c>
      <c r="L295" s="484" t="s">
        <v>1322</v>
      </c>
      <c r="M295" s="484" t="s">
        <v>1622</v>
      </c>
      <c r="N295" s="484" t="s">
        <v>1303</v>
      </c>
      <c r="O295" s="503" t="s">
        <v>1280</v>
      </c>
      <c r="P295" s="484" t="s">
        <v>1281</v>
      </c>
      <c r="Q295" s="484" t="s">
        <v>1887</v>
      </c>
      <c r="R295" s="495" t="s">
        <v>946</v>
      </c>
      <c r="S295" s="491" t="s">
        <v>1283</v>
      </c>
      <c r="T295" s="491" t="s">
        <v>1284</v>
      </c>
      <c r="U295" s="491" t="s">
        <v>1285</v>
      </c>
      <c r="V295" s="493" t="s">
        <v>1286</v>
      </c>
      <c r="W295" s="484">
        <v>60</v>
      </c>
      <c r="X295" s="484">
        <v>80</v>
      </c>
      <c r="Y295" s="251" t="s">
        <v>1287</v>
      </c>
      <c r="Z295" s="254">
        <v>44802</v>
      </c>
      <c r="AA295" s="251" t="s">
        <v>1287</v>
      </c>
      <c r="AB295" s="254">
        <v>44804</v>
      </c>
      <c r="AC295" s="251" t="s">
        <v>1287</v>
      </c>
      <c r="AD295" s="254">
        <v>44811</v>
      </c>
      <c r="AE295" s="484" t="s">
        <v>1305</v>
      </c>
      <c r="AF295" s="484" t="s">
        <v>996</v>
      </c>
      <c r="AG295" s="487" t="s">
        <v>996</v>
      </c>
      <c r="AH295" s="484" t="s">
        <v>1281</v>
      </c>
      <c r="AI295" s="255" t="s">
        <v>1888</v>
      </c>
    </row>
    <row r="296" spans="1:35" ht="408" x14ac:dyDescent="0.25">
      <c r="A296" s="485"/>
      <c r="B296" s="485"/>
      <c r="C296" s="485"/>
      <c r="D296" s="498"/>
      <c r="E296" s="485"/>
      <c r="F296" s="485"/>
      <c r="G296" s="485"/>
      <c r="H296" s="485"/>
      <c r="I296" s="485"/>
      <c r="J296" s="485"/>
      <c r="K296" s="485"/>
      <c r="L296" s="485"/>
      <c r="M296" s="485"/>
      <c r="N296" s="485"/>
      <c r="O296" s="504"/>
      <c r="P296" s="485"/>
      <c r="Q296" s="485"/>
      <c r="R296" s="496"/>
      <c r="S296" s="492"/>
      <c r="T296" s="492"/>
      <c r="U296" s="492"/>
      <c r="V296" s="494"/>
      <c r="W296" s="485"/>
      <c r="X296" s="485"/>
      <c r="Y296" s="251" t="s">
        <v>1290</v>
      </c>
      <c r="Z296" s="251" t="s">
        <v>1889</v>
      </c>
      <c r="AA296" s="251" t="s">
        <v>1290</v>
      </c>
      <c r="AB296" s="251" t="s">
        <v>1878</v>
      </c>
      <c r="AC296" s="251" t="s">
        <v>1290</v>
      </c>
      <c r="AD296" s="251" t="s">
        <v>1890</v>
      </c>
      <c r="AE296" s="485"/>
      <c r="AF296" s="485"/>
      <c r="AG296" s="488"/>
      <c r="AH296" s="485"/>
      <c r="AI296" s="256"/>
    </row>
    <row r="297" spans="1:35" ht="15.75" thickBot="1" x14ac:dyDescent="0.3">
      <c r="A297" s="485"/>
      <c r="B297" s="485"/>
      <c r="C297" s="485"/>
      <c r="D297" s="498"/>
      <c r="E297" s="485"/>
      <c r="F297" s="485"/>
      <c r="G297" s="485"/>
      <c r="H297" s="485"/>
      <c r="I297" s="485"/>
      <c r="J297" s="485"/>
      <c r="K297" s="485"/>
      <c r="L297" s="485"/>
      <c r="M297" s="485"/>
      <c r="N297" s="485"/>
      <c r="O297" s="504"/>
      <c r="P297" s="485"/>
      <c r="Q297" s="486"/>
      <c r="R297" s="502"/>
      <c r="S297" s="500"/>
      <c r="T297" s="500"/>
      <c r="U297" s="500"/>
      <c r="V297" s="501"/>
      <c r="W297" s="486"/>
      <c r="X297" s="486"/>
      <c r="Y297" s="251" t="s">
        <v>1294</v>
      </c>
      <c r="Z297" s="251" t="s">
        <v>1891</v>
      </c>
      <c r="AA297" s="251" t="s">
        <v>1294</v>
      </c>
      <c r="AB297" s="251" t="s">
        <v>1851</v>
      </c>
      <c r="AC297" s="251" t="s">
        <v>1294</v>
      </c>
      <c r="AD297" s="251" t="s">
        <v>1630</v>
      </c>
      <c r="AE297" s="485"/>
      <c r="AF297" s="485"/>
      <c r="AG297" s="488"/>
      <c r="AH297" s="485"/>
      <c r="AI297" s="257"/>
    </row>
    <row r="298" spans="1:35" x14ac:dyDescent="0.25">
      <c r="A298" s="485"/>
      <c r="B298" s="485"/>
      <c r="C298" s="485"/>
      <c r="D298" s="498"/>
      <c r="E298" s="485"/>
      <c r="F298" s="485"/>
      <c r="G298" s="485"/>
      <c r="H298" s="485"/>
      <c r="I298" s="485"/>
      <c r="J298" s="485"/>
      <c r="K298" s="485"/>
      <c r="L298" s="485"/>
      <c r="M298" s="485"/>
      <c r="N298" s="485"/>
      <c r="O298" s="504"/>
      <c r="P298" s="485"/>
      <c r="Q298" s="484" t="s">
        <v>1892</v>
      </c>
      <c r="R298" s="484" t="s">
        <v>1038</v>
      </c>
      <c r="S298" s="484" t="s">
        <v>1624</v>
      </c>
      <c r="T298" s="484" t="s">
        <v>1284</v>
      </c>
      <c r="U298" s="484" t="s">
        <v>1285</v>
      </c>
      <c r="V298" s="484" t="s">
        <v>1286</v>
      </c>
      <c r="W298" s="484">
        <v>36</v>
      </c>
      <c r="X298" s="484">
        <v>80</v>
      </c>
      <c r="Y298" s="251" t="s">
        <v>1287</v>
      </c>
      <c r="Z298" s="254">
        <v>44802</v>
      </c>
      <c r="AA298" s="251" t="s">
        <v>1287</v>
      </c>
      <c r="AB298" s="254">
        <v>44804</v>
      </c>
      <c r="AC298" s="251" t="s">
        <v>1287</v>
      </c>
      <c r="AD298" s="254">
        <v>44813</v>
      </c>
      <c r="AE298" s="485"/>
      <c r="AF298" s="485"/>
      <c r="AG298" s="488"/>
      <c r="AH298" s="485"/>
      <c r="AI298" s="259" t="s">
        <v>1893</v>
      </c>
    </row>
    <row r="299" spans="1:35" ht="318.75" x14ac:dyDescent="0.25">
      <c r="A299" s="485"/>
      <c r="B299" s="485"/>
      <c r="C299" s="485"/>
      <c r="D299" s="498"/>
      <c r="E299" s="485"/>
      <c r="F299" s="485"/>
      <c r="G299" s="485"/>
      <c r="H299" s="485"/>
      <c r="I299" s="485"/>
      <c r="J299" s="485"/>
      <c r="K299" s="485"/>
      <c r="L299" s="485"/>
      <c r="M299" s="485"/>
      <c r="N299" s="485"/>
      <c r="O299" s="504"/>
      <c r="P299" s="485"/>
      <c r="Q299" s="485"/>
      <c r="R299" s="485"/>
      <c r="S299" s="485"/>
      <c r="T299" s="485"/>
      <c r="U299" s="485"/>
      <c r="V299" s="485"/>
      <c r="W299" s="485"/>
      <c r="X299" s="485"/>
      <c r="Y299" s="251" t="s">
        <v>1290</v>
      </c>
      <c r="Z299" s="251" t="s">
        <v>1894</v>
      </c>
      <c r="AA299" s="251" t="s">
        <v>1290</v>
      </c>
      <c r="AB299" s="251" t="s">
        <v>1878</v>
      </c>
      <c r="AC299" s="251" t="s">
        <v>1290</v>
      </c>
      <c r="AD299" s="251" t="s">
        <v>1895</v>
      </c>
      <c r="AE299" s="485"/>
      <c r="AF299" s="485"/>
      <c r="AG299" s="488"/>
      <c r="AH299" s="485"/>
      <c r="AI299" s="257"/>
    </row>
    <row r="300" spans="1:35" ht="15.75" thickBot="1" x14ac:dyDescent="0.3">
      <c r="A300" s="485"/>
      <c r="B300" s="485"/>
      <c r="C300" s="485"/>
      <c r="D300" s="498"/>
      <c r="E300" s="485"/>
      <c r="F300" s="485"/>
      <c r="G300" s="485"/>
      <c r="H300" s="485"/>
      <c r="I300" s="485"/>
      <c r="J300" s="485"/>
      <c r="K300" s="485"/>
      <c r="L300" s="485"/>
      <c r="M300" s="485"/>
      <c r="N300" s="485"/>
      <c r="O300" s="504"/>
      <c r="P300" s="485"/>
      <c r="Q300" s="486"/>
      <c r="R300" s="486"/>
      <c r="S300" s="486"/>
      <c r="T300" s="486"/>
      <c r="U300" s="486"/>
      <c r="V300" s="486"/>
      <c r="W300" s="486"/>
      <c r="X300" s="486"/>
      <c r="Y300" s="251" t="s">
        <v>1294</v>
      </c>
      <c r="Z300" s="251" t="s">
        <v>1891</v>
      </c>
      <c r="AA300" s="251" t="s">
        <v>1294</v>
      </c>
      <c r="AB300" s="251" t="s">
        <v>1851</v>
      </c>
      <c r="AC300" s="251" t="s">
        <v>1294</v>
      </c>
      <c r="AD300" s="251" t="s">
        <v>1630</v>
      </c>
      <c r="AE300" s="485"/>
      <c r="AF300" s="485"/>
      <c r="AG300" s="488"/>
      <c r="AH300" s="485"/>
      <c r="AI300" s="257"/>
    </row>
    <row r="301" spans="1:35" x14ac:dyDescent="0.25">
      <c r="A301" s="485"/>
      <c r="B301" s="485"/>
      <c r="C301" s="485"/>
      <c r="D301" s="498"/>
      <c r="E301" s="485"/>
      <c r="F301" s="485"/>
      <c r="G301" s="485"/>
      <c r="H301" s="485"/>
      <c r="I301" s="485"/>
      <c r="J301" s="485"/>
      <c r="K301" s="485"/>
      <c r="L301" s="485"/>
      <c r="M301" s="485"/>
      <c r="N301" s="485"/>
      <c r="O301" s="504"/>
      <c r="P301" s="485"/>
      <c r="Q301" s="484" t="s">
        <v>1896</v>
      </c>
      <c r="R301" s="484" t="s">
        <v>1393</v>
      </c>
      <c r="S301" s="484" t="s">
        <v>1283</v>
      </c>
      <c r="T301" s="484" t="s">
        <v>1284</v>
      </c>
      <c r="U301" s="484" t="s">
        <v>1285</v>
      </c>
      <c r="V301" s="484" t="s">
        <v>1286</v>
      </c>
      <c r="W301" s="484">
        <v>36</v>
      </c>
      <c r="X301" s="484">
        <v>60</v>
      </c>
      <c r="Y301" s="251" t="s">
        <v>1287</v>
      </c>
      <c r="Z301" s="254">
        <v>44802</v>
      </c>
      <c r="AA301" s="251" t="s">
        <v>1287</v>
      </c>
      <c r="AB301" s="254">
        <v>44797</v>
      </c>
      <c r="AC301" s="251" t="s">
        <v>1287</v>
      </c>
      <c r="AD301" s="254">
        <v>44813</v>
      </c>
      <c r="AE301" s="485"/>
      <c r="AF301" s="485"/>
      <c r="AG301" s="488"/>
      <c r="AH301" s="485"/>
      <c r="AI301" s="257"/>
    </row>
    <row r="302" spans="1:35" ht="204" x14ac:dyDescent="0.25">
      <c r="A302" s="485"/>
      <c r="B302" s="485"/>
      <c r="C302" s="485"/>
      <c r="D302" s="498"/>
      <c r="E302" s="485"/>
      <c r="F302" s="485"/>
      <c r="G302" s="485"/>
      <c r="H302" s="485"/>
      <c r="I302" s="485"/>
      <c r="J302" s="485"/>
      <c r="K302" s="485"/>
      <c r="L302" s="485"/>
      <c r="M302" s="485"/>
      <c r="N302" s="485"/>
      <c r="O302" s="504"/>
      <c r="P302" s="485"/>
      <c r="Q302" s="485"/>
      <c r="R302" s="485"/>
      <c r="S302" s="485"/>
      <c r="T302" s="485"/>
      <c r="U302" s="485"/>
      <c r="V302" s="485"/>
      <c r="W302" s="485"/>
      <c r="X302" s="485"/>
      <c r="Y302" s="251" t="s">
        <v>1290</v>
      </c>
      <c r="Z302" s="251" t="s">
        <v>1897</v>
      </c>
      <c r="AA302" s="251" t="s">
        <v>1290</v>
      </c>
      <c r="AB302" s="251" t="s">
        <v>1878</v>
      </c>
      <c r="AC302" s="251" t="s">
        <v>1290</v>
      </c>
      <c r="AD302" s="251" t="s">
        <v>1898</v>
      </c>
      <c r="AE302" s="485"/>
      <c r="AF302" s="485"/>
      <c r="AG302" s="488"/>
      <c r="AH302" s="485"/>
      <c r="AI302" s="257"/>
    </row>
    <row r="303" spans="1:35" ht="15.75" thickBot="1" x14ac:dyDescent="0.3">
      <c r="A303" s="486"/>
      <c r="B303" s="486"/>
      <c r="C303" s="486"/>
      <c r="D303" s="499"/>
      <c r="E303" s="486"/>
      <c r="F303" s="486"/>
      <c r="G303" s="486"/>
      <c r="H303" s="486"/>
      <c r="I303" s="486"/>
      <c r="J303" s="486"/>
      <c r="K303" s="486"/>
      <c r="L303" s="486"/>
      <c r="M303" s="486"/>
      <c r="N303" s="486"/>
      <c r="O303" s="505"/>
      <c r="P303" s="486"/>
      <c r="Q303" s="486"/>
      <c r="R303" s="486"/>
      <c r="S303" s="486"/>
      <c r="T303" s="486"/>
      <c r="U303" s="486"/>
      <c r="V303" s="486"/>
      <c r="W303" s="486"/>
      <c r="X303" s="486"/>
      <c r="Y303" s="251" t="s">
        <v>1294</v>
      </c>
      <c r="Z303" s="251" t="s">
        <v>1891</v>
      </c>
      <c r="AA303" s="251" t="s">
        <v>1294</v>
      </c>
      <c r="AB303" s="251" t="s">
        <v>1851</v>
      </c>
      <c r="AC303" s="251" t="s">
        <v>1294</v>
      </c>
      <c r="AD303" s="251" t="s">
        <v>1630</v>
      </c>
      <c r="AE303" s="486"/>
      <c r="AF303" s="486"/>
      <c r="AG303" s="489"/>
      <c r="AH303" s="486"/>
      <c r="AI303" s="260"/>
    </row>
    <row r="304" spans="1:35" x14ac:dyDescent="0.25">
      <c r="A304" s="484" t="s">
        <v>1880</v>
      </c>
      <c r="B304" s="484">
        <v>8</v>
      </c>
      <c r="C304" s="484">
        <v>1</v>
      </c>
      <c r="D304" s="497">
        <v>44561.208333333336</v>
      </c>
      <c r="E304" s="484" t="s">
        <v>1881</v>
      </c>
      <c r="F304" s="484" t="s">
        <v>1882</v>
      </c>
      <c r="G304" s="484" t="s">
        <v>1899</v>
      </c>
      <c r="H304" s="484" t="s">
        <v>1884</v>
      </c>
      <c r="I304" s="484" t="s">
        <v>1276</v>
      </c>
      <c r="J304" s="484" t="s">
        <v>1900</v>
      </c>
      <c r="K304" s="484" t="s">
        <v>1901</v>
      </c>
      <c r="L304" s="484" t="s">
        <v>1322</v>
      </c>
      <c r="M304" s="484" t="s">
        <v>1288</v>
      </c>
      <c r="N304" s="484" t="s">
        <v>996</v>
      </c>
      <c r="O304" s="487" t="s">
        <v>996</v>
      </c>
      <c r="P304" s="484" t="s">
        <v>1281</v>
      </c>
      <c r="Q304" s="484" t="s">
        <v>1902</v>
      </c>
      <c r="R304" s="495" t="s">
        <v>946</v>
      </c>
      <c r="S304" s="491" t="s">
        <v>1283</v>
      </c>
      <c r="T304" s="491" t="s">
        <v>1284</v>
      </c>
      <c r="U304" s="491" t="s">
        <v>1285</v>
      </c>
      <c r="V304" s="493" t="s">
        <v>1286</v>
      </c>
      <c r="W304" s="484">
        <v>36</v>
      </c>
      <c r="X304" s="484">
        <v>60</v>
      </c>
      <c r="Y304" s="251" t="s">
        <v>1287</v>
      </c>
      <c r="Z304" s="254">
        <v>44799</v>
      </c>
      <c r="AA304" s="251" t="s">
        <v>1287</v>
      </c>
      <c r="AB304" s="254">
        <v>44804</v>
      </c>
      <c r="AC304" s="251" t="s">
        <v>1287</v>
      </c>
      <c r="AD304" s="254">
        <v>44813</v>
      </c>
      <c r="AE304" s="484" t="s">
        <v>1305</v>
      </c>
      <c r="AF304" s="484" t="s">
        <v>996</v>
      </c>
      <c r="AG304" s="487" t="s">
        <v>996</v>
      </c>
      <c r="AH304" s="484" t="s">
        <v>1281</v>
      </c>
      <c r="AI304" s="255" t="s">
        <v>1903</v>
      </c>
    </row>
    <row r="305" spans="1:35" ht="357" x14ac:dyDescent="0.25">
      <c r="A305" s="485"/>
      <c r="B305" s="485"/>
      <c r="C305" s="485"/>
      <c r="D305" s="498"/>
      <c r="E305" s="485"/>
      <c r="F305" s="485"/>
      <c r="G305" s="485"/>
      <c r="H305" s="485"/>
      <c r="I305" s="485"/>
      <c r="J305" s="485"/>
      <c r="K305" s="485"/>
      <c r="L305" s="485"/>
      <c r="M305" s="485"/>
      <c r="N305" s="485"/>
      <c r="O305" s="488"/>
      <c r="P305" s="485"/>
      <c r="Q305" s="485"/>
      <c r="R305" s="496"/>
      <c r="S305" s="492"/>
      <c r="T305" s="492"/>
      <c r="U305" s="492"/>
      <c r="V305" s="494"/>
      <c r="W305" s="485"/>
      <c r="X305" s="485"/>
      <c r="Y305" s="251" t="s">
        <v>1290</v>
      </c>
      <c r="Z305" s="251" t="s">
        <v>1904</v>
      </c>
      <c r="AA305" s="251" t="s">
        <v>1290</v>
      </c>
      <c r="AB305" s="251" t="s">
        <v>1878</v>
      </c>
      <c r="AC305" s="251" t="s">
        <v>1290</v>
      </c>
      <c r="AD305" s="251" t="s">
        <v>1905</v>
      </c>
      <c r="AE305" s="485"/>
      <c r="AF305" s="485"/>
      <c r="AG305" s="488"/>
      <c r="AH305" s="485"/>
      <c r="AI305" s="256"/>
    </row>
    <row r="306" spans="1:35" ht="15.75" thickBot="1" x14ac:dyDescent="0.3">
      <c r="A306" s="485"/>
      <c r="B306" s="485"/>
      <c r="C306" s="485"/>
      <c r="D306" s="498"/>
      <c r="E306" s="485"/>
      <c r="F306" s="485"/>
      <c r="G306" s="485"/>
      <c r="H306" s="485"/>
      <c r="I306" s="485"/>
      <c r="J306" s="485"/>
      <c r="K306" s="485"/>
      <c r="L306" s="485"/>
      <c r="M306" s="485"/>
      <c r="N306" s="485"/>
      <c r="O306" s="488"/>
      <c r="P306" s="485"/>
      <c r="Q306" s="486"/>
      <c r="R306" s="502"/>
      <c r="S306" s="500"/>
      <c r="T306" s="500"/>
      <c r="U306" s="500"/>
      <c r="V306" s="501"/>
      <c r="W306" s="486"/>
      <c r="X306" s="486"/>
      <c r="Y306" s="251" t="s">
        <v>1294</v>
      </c>
      <c r="Z306" s="251" t="s">
        <v>1629</v>
      </c>
      <c r="AA306" s="251" t="s">
        <v>1294</v>
      </c>
      <c r="AB306" s="251" t="s">
        <v>1851</v>
      </c>
      <c r="AC306" s="251" t="s">
        <v>1294</v>
      </c>
      <c r="AD306" s="251" t="s">
        <v>1630</v>
      </c>
      <c r="AE306" s="485"/>
      <c r="AF306" s="485"/>
      <c r="AG306" s="488"/>
      <c r="AH306" s="485"/>
      <c r="AI306" s="257"/>
    </row>
    <row r="307" spans="1:35" x14ac:dyDescent="0.25">
      <c r="A307" s="485"/>
      <c r="B307" s="485"/>
      <c r="C307" s="485"/>
      <c r="D307" s="498"/>
      <c r="E307" s="485"/>
      <c r="F307" s="485"/>
      <c r="G307" s="485"/>
      <c r="H307" s="485"/>
      <c r="I307" s="485"/>
      <c r="J307" s="485"/>
      <c r="K307" s="485"/>
      <c r="L307" s="485"/>
      <c r="M307" s="485"/>
      <c r="N307" s="485"/>
      <c r="O307" s="488"/>
      <c r="P307" s="485"/>
      <c r="Q307" s="484" t="s">
        <v>1906</v>
      </c>
      <c r="R307" s="484" t="s">
        <v>946</v>
      </c>
      <c r="S307" s="484" t="s">
        <v>1283</v>
      </c>
      <c r="T307" s="484" t="s">
        <v>1284</v>
      </c>
      <c r="U307" s="484" t="s">
        <v>1285</v>
      </c>
      <c r="V307" s="484" t="s">
        <v>1286</v>
      </c>
      <c r="W307" s="484">
        <v>21.6</v>
      </c>
      <c r="X307" s="484">
        <v>60</v>
      </c>
      <c r="Y307" s="251" t="s">
        <v>1287</v>
      </c>
      <c r="Z307" s="254">
        <v>44799</v>
      </c>
      <c r="AA307" s="251" t="s">
        <v>1287</v>
      </c>
      <c r="AB307" s="254">
        <v>44804</v>
      </c>
      <c r="AC307" s="251" t="s">
        <v>1287</v>
      </c>
      <c r="AD307" s="254">
        <v>44813</v>
      </c>
      <c r="AE307" s="485"/>
      <c r="AF307" s="485"/>
      <c r="AG307" s="488"/>
      <c r="AH307" s="485"/>
      <c r="AI307" s="259" t="s">
        <v>1907</v>
      </c>
    </row>
    <row r="308" spans="1:35" ht="357" x14ac:dyDescent="0.25">
      <c r="A308" s="485"/>
      <c r="B308" s="485"/>
      <c r="C308" s="485"/>
      <c r="D308" s="498"/>
      <c r="E308" s="485"/>
      <c r="F308" s="485"/>
      <c r="G308" s="485"/>
      <c r="H308" s="485"/>
      <c r="I308" s="485"/>
      <c r="J308" s="485"/>
      <c r="K308" s="485"/>
      <c r="L308" s="485"/>
      <c r="M308" s="485"/>
      <c r="N308" s="485"/>
      <c r="O308" s="488"/>
      <c r="P308" s="485"/>
      <c r="Q308" s="485"/>
      <c r="R308" s="485"/>
      <c r="S308" s="485"/>
      <c r="T308" s="485"/>
      <c r="U308" s="485"/>
      <c r="V308" s="485"/>
      <c r="W308" s="485"/>
      <c r="X308" s="485"/>
      <c r="Y308" s="251" t="s">
        <v>1290</v>
      </c>
      <c r="Z308" s="251" t="s">
        <v>1908</v>
      </c>
      <c r="AA308" s="251" t="s">
        <v>1290</v>
      </c>
      <c r="AB308" s="251" t="s">
        <v>1878</v>
      </c>
      <c r="AC308" s="251" t="s">
        <v>1290</v>
      </c>
      <c r="AD308" s="251" t="s">
        <v>1909</v>
      </c>
      <c r="AE308" s="485"/>
      <c r="AF308" s="485"/>
      <c r="AG308" s="488"/>
      <c r="AH308" s="485"/>
      <c r="AI308" s="257"/>
    </row>
    <row r="309" spans="1:35" ht="15.75" thickBot="1" x14ac:dyDescent="0.3">
      <c r="A309" s="486"/>
      <c r="B309" s="486"/>
      <c r="C309" s="486"/>
      <c r="D309" s="499"/>
      <c r="E309" s="486"/>
      <c r="F309" s="486"/>
      <c r="G309" s="486"/>
      <c r="H309" s="486"/>
      <c r="I309" s="486"/>
      <c r="J309" s="486"/>
      <c r="K309" s="486"/>
      <c r="L309" s="486"/>
      <c r="M309" s="486"/>
      <c r="N309" s="486"/>
      <c r="O309" s="489"/>
      <c r="P309" s="486"/>
      <c r="Q309" s="486"/>
      <c r="R309" s="486"/>
      <c r="S309" s="486"/>
      <c r="T309" s="486"/>
      <c r="U309" s="486"/>
      <c r="V309" s="486"/>
      <c r="W309" s="486"/>
      <c r="X309" s="486"/>
      <c r="Y309" s="251" t="s">
        <v>1294</v>
      </c>
      <c r="Z309" s="251" t="s">
        <v>1629</v>
      </c>
      <c r="AA309" s="251" t="s">
        <v>1294</v>
      </c>
      <c r="AB309" s="251" t="s">
        <v>1851</v>
      </c>
      <c r="AC309" s="251" t="s">
        <v>1294</v>
      </c>
      <c r="AD309" s="251" t="s">
        <v>1630</v>
      </c>
      <c r="AE309" s="486"/>
      <c r="AF309" s="486"/>
      <c r="AG309" s="489"/>
      <c r="AH309" s="486"/>
      <c r="AI309" s="260"/>
    </row>
    <row r="310" spans="1:35" x14ac:dyDescent="0.25">
      <c r="A310" s="484" t="s">
        <v>1910</v>
      </c>
      <c r="B310" s="484">
        <v>7</v>
      </c>
      <c r="C310" s="484">
        <v>1</v>
      </c>
      <c r="D310" s="497">
        <v>44561.208333333336</v>
      </c>
      <c r="E310" s="484" t="s">
        <v>1911</v>
      </c>
      <c r="F310" s="484" t="s">
        <v>1912</v>
      </c>
      <c r="G310" s="484" t="s">
        <v>1913</v>
      </c>
      <c r="H310" s="484" t="s">
        <v>1914</v>
      </c>
      <c r="I310" s="484" t="s">
        <v>1276</v>
      </c>
      <c r="J310" s="484" t="s">
        <v>1915</v>
      </c>
      <c r="K310" s="484" t="s">
        <v>1916</v>
      </c>
      <c r="L310" s="484" t="s">
        <v>1279</v>
      </c>
      <c r="M310" s="484" t="s">
        <v>1288</v>
      </c>
      <c r="N310" s="484" t="s">
        <v>996</v>
      </c>
      <c r="O310" s="487" t="s">
        <v>996</v>
      </c>
      <c r="P310" s="484" t="s">
        <v>1281</v>
      </c>
      <c r="Q310" s="484" t="s">
        <v>1917</v>
      </c>
      <c r="R310" s="495" t="s">
        <v>946</v>
      </c>
      <c r="S310" s="491" t="s">
        <v>1283</v>
      </c>
      <c r="T310" s="491" t="s">
        <v>1284</v>
      </c>
      <c r="U310" s="491" t="s">
        <v>1285</v>
      </c>
      <c r="V310" s="493" t="s">
        <v>1286</v>
      </c>
      <c r="W310" s="484">
        <v>36</v>
      </c>
      <c r="X310" s="484">
        <v>60</v>
      </c>
      <c r="Y310" s="251" t="s">
        <v>1287</v>
      </c>
      <c r="Z310" s="254">
        <v>44799</v>
      </c>
      <c r="AA310" s="251" t="s">
        <v>1287</v>
      </c>
      <c r="AB310" s="254">
        <v>44804</v>
      </c>
      <c r="AC310" s="482"/>
      <c r="AD310" s="483"/>
      <c r="AE310" s="484" t="s">
        <v>1305</v>
      </c>
      <c r="AF310" s="484" t="s">
        <v>996</v>
      </c>
      <c r="AG310" s="487" t="s">
        <v>996</v>
      </c>
      <c r="AH310" s="484" t="s">
        <v>1281</v>
      </c>
      <c r="AI310" s="255" t="s">
        <v>1918</v>
      </c>
    </row>
    <row r="311" spans="1:35" ht="153" x14ac:dyDescent="0.25">
      <c r="A311" s="485"/>
      <c r="B311" s="485"/>
      <c r="C311" s="485"/>
      <c r="D311" s="498"/>
      <c r="E311" s="485"/>
      <c r="F311" s="485"/>
      <c r="G311" s="485"/>
      <c r="H311" s="485"/>
      <c r="I311" s="485"/>
      <c r="J311" s="485"/>
      <c r="K311" s="485"/>
      <c r="L311" s="485"/>
      <c r="M311" s="485"/>
      <c r="N311" s="485"/>
      <c r="O311" s="488"/>
      <c r="P311" s="485"/>
      <c r="Q311" s="485"/>
      <c r="R311" s="496"/>
      <c r="S311" s="492"/>
      <c r="T311" s="492"/>
      <c r="U311" s="492"/>
      <c r="V311" s="494"/>
      <c r="W311" s="485"/>
      <c r="X311" s="485"/>
      <c r="Y311" s="251" t="s">
        <v>1290</v>
      </c>
      <c r="Z311" s="251" t="s">
        <v>1919</v>
      </c>
      <c r="AA311" s="251" t="s">
        <v>1290</v>
      </c>
      <c r="AB311" s="251" t="s">
        <v>1920</v>
      </c>
      <c r="AC311" s="482"/>
      <c r="AD311" s="483"/>
      <c r="AE311" s="485"/>
      <c r="AF311" s="485"/>
      <c r="AG311" s="488"/>
      <c r="AH311" s="485"/>
      <c r="AI311" s="256"/>
    </row>
    <row r="312" spans="1:35" ht="15.75" thickBot="1" x14ac:dyDescent="0.3">
      <c r="A312" s="485"/>
      <c r="B312" s="485"/>
      <c r="C312" s="485"/>
      <c r="D312" s="498"/>
      <c r="E312" s="485"/>
      <c r="F312" s="485"/>
      <c r="G312" s="485"/>
      <c r="H312" s="485"/>
      <c r="I312" s="485"/>
      <c r="J312" s="485"/>
      <c r="K312" s="485"/>
      <c r="L312" s="485"/>
      <c r="M312" s="485"/>
      <c r="N312" s="485"/>
      <c r="O312" s="488"/>
      <c r="P312" s="485"/>
      <c r="Q312" s="486"/>
      <c r="R312" s="502"/>
      <c r="S312" s="500"/>
      <c r="T312" s="500"/>
      <c r="U312" s="500"/>
      <c r="V312" s="501"/>
      <c r="W312" s="486"/>
      <c r="X312" s="486"/>
      <c r="Y312" s="251" t="s">
        <v>1294</v>
      </c>
      <c r="Z312" s="251" t="s">
        <v>1921</v>
      </c>
      <c r="AA312" s="251" t="s">
        <v>1294</v>
      </c>
      <c r="AB312" s="251" t="s">
        <v>1851</v>
      </c>
      <c r="AC312" s="482"/>
      <c r="AD312" s="483"/>
      <c r="AE312" s="485"/>
      <c r="AF312" s="485"/>
      <c r="AG312" s="488"/>
      <c r="AH312" s="485"/>
      <c r="AI312" s="257"/>
    </row>
    <row r="313" spans="1:35" x14ac:dyDescent="0.25">
      <c r="A313" s="485"/>
      <c r="B313" s="485"/>
      <c r="C313" s="485"/>
      <c r="D313" s="498"/>
      <c r="E313" s="485"/>
      <c r="F313" s="485"/>
      <c r="G313" s="485"/>
      <c r="H313" s="485"/>
      <c r="I313" s="485"/>
      <c r="J313" s="485"/>
      <c r="K313" s="485"/>
      <c r="L313" s="485"/>
      <c r="M313" s="485"/>
      <c r="N313" s="485"/>
      <c r="O313" s="488"/>
      <c r="P313" s="485"/>
      <c r="Q313" s="484" t="s">
        <v>1922</v>
      </c>
      <c r="R313" s="484" t="s">
        <v>1038</v>
      </c>
      <c r="S313" s="484" t="s">
        <v>1283</v>
      </c>
      <c r="T313" s="484" t="s">
        <v>1284</v>
      </c>
      <c r="U313" s="484" t="s">
        <v>1285</v>
      </c>
      <c r="V313" s="484" t="s">
        <v>1286</v>
      </c>
      <c r="W313" s="484">
        <v>25.2</v>
      </c>
      <c r="X313" s="484">
        <v>60</v>
      </c>
      <c r="Y313" s="251" t="s">
        <v>1287</v>
      </c>
      <c r="Z313" s="254">
        <v>44803</v>
      </c>
      <c r="AA313" s="251" t="s">
        <v>1287</v>
      </c>
      <c r="AB313" s="254">
        <v>44804</v>
      </c>
      <c r="AC313" s="482"/>
      <c r="AD313" s="483"/>
      <c r="AE313" s="485"/>
      <c r="AF313" s="485"/>
      <c r="AG313" s="488"/>
      <c r="AH313" s="485"/>
      <c r="AI313" s="259" t="s">
        <v>1923</v>
      </c>
    </row>
    <row r="314" spans="1:35" ht="204" x14ac:dyDescent="0.25">
      <c r="A314" s="485"/>
      <c r="B314" s="485"/>
      <c r="C314" s="485"/>
      <c r="D314" s="498"/>
      <c r="E314" s="485"/>
      <c r="F314" s="485"/>
      <c r="G314" s="485"/>
      <c r="H314" s="485"/>
      <c r="I314" s="485"/>
      <c r="J314" s="485"/>
      <c r="K314" s="485"/>
      <c r="L314" s="485"/>
      <c r="M314" s="485"/>
      <c r="N314" s="485"/>
      <c r="O314" s="488"/>
      <c r="P314" s="485"/>
      <c r="Q314" s="485"/>
      <c r="R314" s="485"/>
      <c r="S314" s="485"/>
      <c r="T314" s="485"/>
      <c r="U314" s="485"/>
      <c r="V314" s="485"/>
      <c r="W314" s="485"/>
      <c r="X314" s="485"/>
      <c r="Y314" s="251" t="s">
        <v>1290</v>
      </c>
      <c r="Z314" s="251" t="s">
        <v>1924</v>
      </c>
      <c r="AA314" s="251" t="s">
        <v>1290</v>
      </c>
      <c r="AB314" s="251" t="s">
        <v>1925</v>
      </c>
      <c r="AC314" s="482"/>
      <c r="AD314" s="483"/>
      <c r="AE314" s="485"/>
      <c r="AF314" s="485"/>
      <c r="AG314" s="488"/>
      <c r="AH314" s="485"/>
      <c r="AI314" s="257"/>
    </row>
    <row r="315" spans="1:35" ht="15.75" thickBot="1" x14ac:dyDescent="0.3">
      <c r="A315" s="486"/>
      <c r="B315" s="486"/>
      <c r="C315" s="486"/>
      <c r="D315" s="499"/>
      <c r="E315" s="486"/>
      <c r="F315" s="486"/>
      <c r="G315" s="486"/>
      <c r="H315" s="486"/>
      <c r="I315" s="486"/>
      <c r="J315" s="486"/>
      <c r="K315" s="486"/>
      <c r="L315" s="486"/>
      <c r="M315" s="486"/>
      <c r="N315" s="486"/>
      <c r="O315" s="489"/>
      <c r="P315" s="486"/>
      <c r="Q315" s="486"/>
      <c r="R315" s="486"/>
      <c r="S315" s="486"/>
      <c r="T315" s="486"/>
      <c r="U315" s="486"/>
      <c r="V315" s="486"/>
      <c r="W315" s="486"/>
      <c r="X315" s="486"/>
      <c r="Y315" s="251" t="s">
        <v>1294</v>
      </c>
      <c r="Z315" s="251" t="s">
        <v>1921</v>
      </c>
      <c r="AA315" s="251" t="s">
        <v>1294</v>
      </c>
      <c r="AB315" s="251" t="s">
        <v>1851</v>
      </c>
      <c r="AC315" s="482"/>
      <c r="AD315" s="483"/>
      <c r="AE315" s="486"/>
      <c r="AF315" s="486"/>
      <c r="AG315" s="489"/>
      <c r="AH315" s="486"/>
      <c r="AI315" s="260"/>
    </row>
    <row r="316" spans="1:35" x14ac:dyDescent="0.25">
      <c r="A316" s="484" t="s">
        <v>1910</v>
      </c>
      <c r="B316" s="484">
        <v>8</v>
      </c>
      <c r="C316" s="484">
        <v>1</v>
      </c>
      <c r="D316" s="497">
        <v>44561.208333333336</v>
      </c>
      <c r="E316" s="484" t="s">
        <v>1911</v>
      </c>
      <c r="F316" s="484" t="s">
        <v>1912</v>
      </c>
      <c r="G316" s="484" t="s">
        <v>1926</v>
      </c>
      <c r="H316" s="484" t="s">
        <v>1914</v>
      </c>
      <c r="I316" s="484" t="s">
        <v>1276</v>
      </c>
      <c r="J316" s="484" t="s">
        <v>1927</v>
      </c>
      <c r="K316" s="484" t="s">
        <v>1928</v>
      </c>
      <c r="L316" s="484" t="s">
        <v>1322</v>
      </c>
      <c r="M316" s="484" t="s">
        <v>1288</v>
      </c>
      <c r="N316" s="484" t="s">
        <v>996</v>
      </c>
      <c r="O316" s="487" t="s">
        <v>996</v>
      </c>
      <c r="P316" s="484" t="s">
        <v>1281</v>
      </c>
      <c r="Q316" s="484" t="s">
        <v>1929</v>
      </c>
      <c r="R316" s="495" t="s">
        <v>1038</v>
      </c>
      <c r="S316" s="491" t="s">
        <v>1283</v>
      </c>
      <c r="T316" s="491" t="s">
        <v>1284</v>
      </c>
      <c r="U316" s="491" t="s">
        <v>1285</v>
      </c>
      <c r="V316" s="493" t="s">
        <v>1286</v>
      </c>
      <c r="W316" s="484">
        <v>42</v>
      </c>
      <c r="X316" s="484">
        <v>60</v>
      </c>
      <c r="Y316" s="251" t="s">
        <v>1287</v>
      </c>
      <c r="Z316" s="254">
        <v>44803</v>
      </c>
      <c r="AA316" s="251" t="s">
        <v>1287</v>
      </c>
      <c r="AB316" s="254">
        <v>44804</v>
      </c>
      <c r="AC316" s="482"/>
      <c r="AD316" s="483"/>
      <c r="AE316" s="484" t="s">
        <v>1288</v>
      </c>
      <c r="AF316" s="484" t="s">
        <v>996</v>
      </c>
      <c r="AG316" s="487" t="s">
        <v>996</v>
      </c>
      <c r="AH316" s="484" t="s">
        <v>1281</v>
      </c>
      <c r="AI316" s="255" t="s">
        <v>1930</v>
      </c>
    </row>
    <row r="317" spans="1:35" ht="267.75" x14ac:dyDescent="0.25">
      <c r="A317" s="485"/>
      <c r="B317" s="485"/>
      <c r="C317" s="485"/>
      <c r="D317" s="498"/>
      <c r="E317" s="485"/>
      <c r="F317" s="485"/>
      <c r="G317" s="485"/>
      <c r="H317" s="485"/>
      <c r="I317" s="485"/>
      <c r="J317" s="485"/>
      <c r="K317" s="485"/>
      <c r="L317" s="485"/>
      <c r="M317" s="485"/>
      <c r="N317" s="485"/>
      <c r="O317" s="488"/>
      <c r="P317" s="485"/>
      <c r="Q317" s="485"/>
      <c r="R317" s="496"/>
      <c r="S317" s="492"/>
      <c r="T317" s="492"/>
      <c r="U317" s="492"/>
      <c r="V317" s="494"/>
      <c r="W317" s="485"/>
      <c r="X317" s="485"/>
      <c r="Y317" s="251" t="s">
        <v>1290</v>
      </c>
      <c r="Z317" s="251" t="s">
        <v>1931</v>
      </c>
      <c r="AA317" s="251" t="s">
        <v>1290</v>
      </c>
      <c r="AB317" s="251" t="s">
        <v>1932</v>
      </c>
      <c r="AC317" s="482"/>
      <c r="AD317" s="483"/>
      <c r="AE317" s="485"/>
      <c r="AF317" s="485"/>
      <c r="AG317" s="488"/>
      <c r="AH317" s="485"/>
      <c r="AI317" s="256"/>
    </row>
    <row r="318" spans="1:35" x14ac:dyDescent="0.25">
      <c r="A318" s="485"/>
      <c r="B318" s="485"/>
      <c r="C318" s="485"/>
      <c r="D318" s="498"/>
      <c r="E318" s="485"/>
      <c r="F318" s="485"/>
      <c r="G318" s="485"/>
      <c r="H318" s="485"/>
      <c r="I318" s="485"/>
      <c r="J318" s="485"/>
      <c r="K318" s="485"/>
      <c r="L318" s="485"/>
      <c r="M318" s="485"/>
      <c r="N318" s="485"/>
      <c r="O318" s="488"/>
      <c r="P318" s="485"/>
      <c r="Q318" s="485"/>
      <c r="R318" s="496"/>
      <c r="S318" s="492"/>
      <c r="T318" s="492"/>
      <c r="U318" s="492"/>
      <c r="V318" s="494"/>
      <c r="W318" s="485"/>
      <c r="X318" s="485"/>
      <c r="Y318" s="251" t="s">
        <v>1294</v>
      </c>
      <c r="Z318" s="251" t="s">
        <v>1921</v>
      </c>
      <c r="AA318" s="251" t="s">
        <v>1294</v>
      </c>
      <c r="AB318" s="251" t="s">
        <v>1851</v>
      </c>
      <c r="AC318" s="482"/>
      <c r="AD318" s="483"/>
      <c r="AE318" s="485"/>
      <c r="AF318" s="485"/>
      <c r="AG318" s="488"/>
      <c r="AH318" s="485"/>
      <c r="AI318" s="257"/>
    </row>
    <row r="319" spans="1:35" ht="15.75" thickBot="1" x14ac:dyDescent="0.3">
      <c r="A319" s="486"/>
      <c r="B319" s="486"/>
      <c r="C319" s="486"/>
      <c r="D319" s="499"/>
      <c r="E319" s="486"/>
      <c r="F319" s="486"/>
      <c r="G319" s="486"/>
      <c r="H319" s="486"/>
      <c r="I319" s="486"/>
      <c r="J319" s="486"/>
      <c r="K319" s="486"/>
      <c r="L319" s="486"/>
      <c r="M319" s="486"/>
      <c r="N319" s="486"/>
      <c r="O319" s="489"/>
      <c r="P319" s="486"/>
      <c r="Q319" s="486"/>
      <c r="R319" s="496"/>
      <c r="S319" s="492"/>
      <c r="T319" s="492"/>
      <c r="U319" s="492"/>
      <c r="V319" s="494"/>
      <c r="W319" s="486"/>
      <c r="X319" s="486"/>
      <c r="Y319" s="490"/>
      <c r="Z319" s="482"/>
      <c r="AA319" s="482"/>
      <c r="AB319" s="482"/>
      <c r="AC319" s="482"/>
      <c r="AD319" s="483"/>
      <c r="AE319" s="486"/>
      <c r="AF319" s="486"/>
      <c r="AG319" s="489"/>
      <c r="AH319" s="486"/>
      <c r="AI319" s="258" t="s">
        <v>1933</v>
      </c>
    </row>
  </sheetData>
  <mergeCells count="1710">
    <mergeCell ref="G3:G6"/>
    <mergeCell ref="H3:H6"/>
    <mergeCell ref="I3:I6"/>
    <mergeCell ref="J3:J6"/>
    <mergeCell ref="K3:K6"/>
    <mergeCell ref="L3:L6"/>
    <mergeCell ref="A3:A6"/>
    <mergeCell ref="B3:B6"/>
    <mergeCell ref="C3:C6"/>
    <mergeCell ref="D3:D6"/>
    <mergeCell ref="E3:E6"/>
    <mergeCell ref="F3:F6"/>
    <mergeCell ref="M1:P1"/>
    <mergeCell ref="Q1:AD1"/>
    <mergeCell ref="AE1:AH1"/>
    <mergeCell ref="AI1:AI2"/>
    <mergeCell ref="Y2:Z2"/>
    <mergeCell ref="AA2:AB2"/>
    <mergeCell ref="AC2:AD2"/>
    <mergeCell ref="G1:G2"/>
    <mergeCell ref="H1:H2"/>
    <mergeCell ref="I1:I2"/>
    <mergeCell ref="J1:J2"/>
    <mergeCell ref="K1:K2"/>
    <mergeCell ref="L1:L2"/>
    <mergeCell ref="A1:A2"/>
    <mergeCell ref="B1:B2"/>
    <mergeCell ref="C1:C2"/>
    <mergeCell ref="D1:D2"/>
    <mergeCell ref="E1:E2"/>
    <mergeCell ref="F1:F2"/>
    <mergeCell ref="AE3:AE6"/>
    <mergeCell ref="AF3:AF6"/>
    <mergeCell ref="AG3:AG6"/>
    <mergeCell ref="AH3:AH6"/>
    <mergeCell ref="Y6:Z6"/>
    <mergeCell ref="AA6:AB6"/>
    <mergeCell ref="AC6:AD6"/>
    <mergeCell ref="S3:S6"/>
    <mergeCell ref="T3:T6"/>
    <mergeCell ref="U3:U6"/>
    <mergeCell ref="V3:V6"/>
    <mergeCell ref="W3:W6"/>
    <mergeCell ref="X3:X6"/>
    <mergeCell ref="M3:M6"/>
    <mergeCell ref="N3:N6"/>
    <mergeCell ref="O3:O6"/>
    <mergeCell ref="P3:P6"/>
    <mergeCell ref="Q3:Q6"/>
    <mergeCell ref="R3:R6"/>
    <mergeCell ref="AH7:AH12"/>
    <mergeCell ref="Q10:Q12"/>
    <mergeCell ref="R10:R12"/>
    <mergeCell ref="S10:S12"/>
    <mergeCell ref="T10:T12"/>
    <mergeCell ref="U10:U12"/>
    <mergeCell ref="V10:V12"/>
    <mergeCell ref="S7:S9"/>
    <mergeCell ref="T7:T9"/>
    <mergeCell ref="U7:U9"/>
    <mergeCell ref="V7:V9"/>
    <mergeCell ref="W7:W9"/>
    <mergeCell ref="X7:X9"/>
    <mergeCell ref="M7:M12"/>
    <mergeCell ref="N7:N12"/>
    <mergeCell ref="O7:O12"/>
    <mergeCell ref="P7:P12"/>
    <mergeCell ref="Q7:Q9"/>
    <mergeCell ref="R7:R9"/>
    <mergeCell ref="K13:K18"/>
    <mergeCell ref="L13:L18"/>
    <mergeCell ref="M13:M18"/>
    <mergeCell ref="N13:N18"/>
    <mergeCell ref="W10:W12"/>
    <mergeCell ref="X10:X12"/>
    <mergeCell ref="A13:A18"/>
    <mergeCell ref="B13:B18"/>
    <mergeCell ref="C13:C18"/>
    <mergeCell ref="D13:D18"/>
    <mergeCell ref="E13:E18"/>
    <mergeCell ref="F13:F18"/>
    <mergeCell ref="G13:G18"/>
    <mergeCell ref="H13:H18"/>
    <mergeCell ref="AE7:AE12"/>
    <mergeCell ref="AF7:AF12"/>
    <mergeCell ref="AG7:AG12"/>
    <mergeCell ref="G7:G12"/>
    <mergeCell ref="H7:H12"/>
    <mergeCell ref="I7:I12"/>
    <mergeCell ref="J7:J12"/>
    <mergeCell ref="K7:K12"/>
    <mergeCell ref="L7:L12"/>
    <mergeCell ref="A7:A12"/>
    <mergeCell ref="B7:B12"/>
    <mergeCell ref="C7:C12"/>
    <mergeCell ref="D7:D12"/>
    <mergeCell ref="E7:E12"/>
    <mergeCell ref="F7:F12"/>
    <mergeCell ref="K19:K21"/>
    <mergeCell ref="L19:L21"/>
    <mergeCell ref="A19:A21"/>
    <mergeCell ref="B19:B21"/>
    <mergeCell ref="C19:C21"/>
    <mergeCell ref="D19:D21"/>
    <mergeCell ref="E19:E21"/>
    <mergeCell ref="F19:F21"/>
    <mergeCell ref="AG13:AG18"/>
    <mergeCell ref="AH13:AH18"/>
    <mergeCell ref="Q16:Q18"/>
    <mergeCell ref="R16:R18"/>
    <mergeCell ref="S16:S18"/>
    <mergeCell ref="T16:T18"/>
    <mergeCell ref="U16:U18"/>
    <mergeCell ref="V16:V18"/>
    <mergeCell ref="W16:W18"/>
    <mergeCell ref="X16:X18"/>
    <mergeCell ref="U13:U15"/>
    <mergeCell ref="V13:V15"/>
    <mergeCell ref="W13:W15"/>
    <mergeCell ref="X13:X15"/>
    <mergeCell ref="AE13:AE18"/>
    <mergeCell ref="AF13:AF18"/>
    <mergeCell ref="O13:O18"/>
    <mergeCell ref="P13:P18"/>
    <mergeCell ref="Q13:Q15"/>
    <mergeCell ref="R13:R15"/>
    <mergeCell ref="S13:S15"/>
    <mergeCell ref="T13:T15"/>
    <mergeCell ref="I13:I18"/>
    <mergeCell ref="J13:J18"/>
    <mergeCell ref="F22:F25"/>
    <mergeCell ref="G22:G25"/>
    <mergeCell ref="H22:H25"/>
    <mergeCell ref="I22:I25"/>
    <mergeCell ref="J22:J25"/>
    <mergeCell ref="K22:K25"/>
    <mergeCell ref="AE19:AE21"/>
    <mergeCell ref="AF19:AF21"/>
    <mergeCell ref="AG19:AG21"/>
    <mergeCell ref="AH19:AH21"/>
    <mergeCell ref="AI19:AI21"/>
    <mergeCell ref="A22:A25"/>
    <mergeCell ref="B22:B25"/>
    <mergeCell ref="C22:C25"/>
    <mergeCell ref="D22:D25"/>
    <mergeCell ref="E22:E25"/>
    <mergeCell ref="S19:S21"/>
    <mergeCell ref="T19:T21"/>
    <mergeCell ref="U19:U21"/>
    <mergeCell ref="V19:V21"/>
    <mergeCell ref="W19:W21"/>
    <mergeCell ref="X19:X21"/>
    <mergeCell ref="M19:M21"/>
    <mergeCell ref="N19:N21"/>
    <mergeCell ref="O19:O21"/>
    <mergeCell ref="P19:P21"/>
    <mergeCell ref="Q19:Q21"/>
    <mergeCell ref="R19:R21"/>
    <mergeCell ref="G19:G21"/>
    <mergeCell ref="H19:H21"/>
    <mergeCell ref="I19:I21"/>
    <mergeCell ref="J19:J21"/>
    <mergeCell ref="X22:X25"/>
    <mergeCell ref="AE22:AE25"/>
    <mergeCell ref="AF22:AF25"/>
    <mergeCell ref="AG22:AG25"/>
    <mergeCell ref="AH22:AH25"/>
    <mergeCell ref="Y25:Z25"/>
    <mergeCell ref="AA25:AB25"/>
    <mergeCell ref="AC25:AD25"/>
    <mergeCell ref="R22:R25"/>
    <mergeCell ref="S22:S25"/>
    <mergeCell ref="T22:T25"/>
    <mergeCell ref="U22:U25"/>
    <mergeCell ref="V22:V25"/>
    <mergeCell ref="W22:W25"/>
    <mergeCell ref="L22:L25"/>
    <mergeCell ref="M22:M25"/>
    <mergeCell ref="N22:N25"/>
    <mergeCell ref="O22:O25"/>
    <mergeCell ref="P22:P25"/>
    <mergeCell ref="Q22:Q25"/>
    <mergeCell ref="AF26:AF33"/>
    <mergeCell ref="AG26:AG33"/>
    <mergeCell ref="AH26:AH33"/>
    <mergeCell ref="Y29:Z29"/>
    <mergeCell ref="AA29:AB29"/>
    <mergeCell ref="Y30:Z30"/>
    <mergeCell ref="AA30:AB30"/>
    <mergeCell ref="AC30:AD30"/>
    <mergeCell ref="Y31:Z31"/>
    <mergeCell ref="S26:S33"/>
    <mergeCell ref="T26:T33"/>
    <mergeCell ref="U26:U33"/>
    <mergeCell ref="V26:V33"/>
    <mergeCell ref="W26:W33"/>
    <mergeCell ref="X26:X33"/>
    <mergeCell ref="M26:M33"/>
    <mergeCell ref="N26:N33"/>
    <mergeCell ref="O26:O33"/>
    <mergeCell ref="P26:P33"/>
    <mergeCell ref="Q26:Q33"/>
    <mergeCell ref="R26:R33"/>
    <mergeCell ref="AA31:AB31"/>
    <mergeCell ref="Y32:Z32"/>
    <mergeCell ref="AA32:AB32"/>
    <mergeCell ref="Y33:Z33"/>
    <mergeCell ref="AA33:AB33"/>
    <mergeCell ref="A34:A39"/>
    <mergeCell ref="B34:B39"/>
    <mergeCell ref="C34:C39"/>
    <mergeCell ref="D34:D39"/>
    <mergeCell ref="E34:E39"/>
    <mergeCell ref="AE26:AE33"/>
    <mergeCell ref="G26:G33"/>
    <mergeCell ref="H26:H33"/>
    <mergeCell ref="I26:I33"/>
    <mergeCell ref="J26:J33"/>
    <mergeCell ref="K26:K33"/>
    <mergeCell ref="L26:L33"/>
    <mergeCell ref="A26:A33"/>
    <mergeCell ref="B26:B33"/>
    <mergeCell ref="C26:C33"/>
    <mergeCell ref="D26:D33"/>
    <mergeCell ref="E26:E33"/>
    <mergeCell ref="F26:F33"/>
    <mergeCell ref="V37:V39"/>
    <mergeCell ref="W37:W39"/>
    <mergeCell ref="X37:X39"/>
    <mergeCell ref="F40:F42"/>
    <mergeCell ref="G40:G42"/>
    <mergeCell ref="X34:X36"/>
    <mergeCell ref="AE34:AE39"/>
    <mergeCell ref="AF34:AF39"/>
    <mergeCell ref="AG34:AG39"/>
    <mergeCell ref="AH34:AH39"/>
    <mergeCell ref="Q37:Q39"/>
    <mergeCell ref="R37:R39"/>
    <mergeCell ref="S37:S39"/>
    <mergeCell ref="T37:T39"/>
    <mergeCell ref="U37:U39"/>
    <mergeCell ref="R34:R36"/>
    <mergeCell ref="S34:S36"/>
    <mergeCell ref="T34:T36"/>
    <mergeCell ref="U34:U36"/>
    <mergeCell ref="V34:V36"/>
    <mergeCell ref="W34:W36"/>
    <mergeCell ref="L34:L39"/>
    <mergeCell ref="M34:M39"/>
    <mergeCell ref="N34:N39"/>
    <mergeCell ref="O34:O39"/>
    <mergeCell ref="P34:P39"/>
    <mergeCell ref="Q34:Q36"/>
    <mergeCell ref="F34:F39"/>
    <mergeCell ref="G34:G39"/>
    <mergeCell ref="H34:H39"/>
    <mergeCell ref="I34:I39"/>
    <mergeCell ref="J34:J39"/>
    <mergeCell ref="K34:K39"/>
    <mergeCell ref="AF40:AF42"/>
    <mergeCell ref="AG40:AG42"/>
    <mergeCell ref="AH40:AH42"/>
    <mergeCell ref="AI40:AI42"/>
    <mergeCell ref="A43:A45"/>
    <mergeCell ref="B43:B45"/>
    <mergeCell ref="C43:C45"/>
    <mergeCell ref="D43:D45"/>
    <mergeCell ref="E43:E45"/>
    <mergeCell ref="F43:F45"/>
    <mergeCell ref="T40:T42"/>
    <mergeCell ref="U40:U42"/>
    <mergeCell ref="V40:V42"/>
    <mergeCell ref="W40:W42"/>
    <mergeCell ref="X40:X42"/>
    <mergeCell ref="AE40:AE42"/>
    <mergeCell ref="N40:N42"/>
    <mergeCell ref="O40:O42"/>
    <mergeCell ref="P40:P42"/>
    <mergeCell ref="Q40:Q42"/>
    <mergeCell ref="R40:R42"/>
    <mergeCell ref="S40:S42"/>
    <mergeCell ref="H40:H42"/>
    <mergeCell ref="I40:I42"/>
    <mergeCell ref="J40:J42"/>
    <mergeCell ref="K40:K42"/>
    <mergeCell ref="L40:L42"/>
    <mergeCell ref="M40:M42"/>
    <mergeCell ref="A40:A42"/>
    <mergeCell ref="B40:B42"/>
    <mergeCell ref="C40:C42"/>
    <mergeCell ref="D40:D42"/>
    <mergeCell ref="E40:E42"/>
    <mergeCell ref="A46:A48"/>
    <mergeCell ref="B46:B48"/>
    <mergeCell ref="C46:C48"/>
    <mergeCell ref="D46:D48"/>
    <mergeCell ref="E46:E48"/>
    <mergeCell ref="S43:S45"/>
    <mergeCell ref="T43:T45"/>
    <mergeCell ref="U43:U45"/>
    <mergeCell ref="V43:V45"/>
    <mergeCell ref="W43:W45"/>
    <mergeCell ref="X43:X45"/>
    <mergeCell ref="M43:M45"/>
    <mergeCell ref="N43:N45"/>
    <mergeCell ref="O43:O45"/>
    <mergeCell ref="P43:P45"/>
    <mergeCell ref="Q43:Q45"/>
    <mergeCell ref="R43:R45"/>
    <mergeCell ref="G43:G45"/>
    <mergeCell ref="H43:H45"/>
    <mergeCell ref="I43:I45"/>
    <mergeCell ref="J43:J45"/>
    <mergeCell ref="K43:K45"/>
    <mergeCell ref="L43:L45"/>
    <mergeCell ref="L46:L48"/>
    <mergeCell ref="M46:M48"/>
    <mergeCell ref="N46:N48"/>
    <mergeCell ref="O46:O48"/>
    <mergeCell ref="P46:P48"/>
    <mergeCell ref="Q46:Q48"/>
    <mergeCell ref="F46:F48"/>
    <mergeCell ref="G46:G48"/>
    <mergeCell ref="H46:H48"/>
    <mergeCell ref="I46:I48"/>
    <mergeCell ref="J46:J48"/>
    <mergeCell ref="K46:K48"/>
    <mergeCell ref="AE43:AE45"/>
    <mergeCell ref="AF43:AF45"/>
    <mergeCell ref="AG43:AG45"/>
    <mergeCell ref="AH43:AH45"/>
    <mergeCell ref="AI43:AI45"/>
    <mergeCell ref="AA61:AB61"/>
    <mergeCell ref="Y62:Z62"/>
    <mergeCell ref="AA62:AB62"/>
    <mergeCell ref="Y63:Z63"/>
    <mergeCell ref="AA63:AB63"/>
    <mergeCell ref="Y58:Z58"/>
    <mergeCell ref="AA58:AB58"/>
    <mergeCell ref="AC58:AD58"/>
    <mergeCell ref="Y59:Z59"/>
    <mergeCell ref="X46:X48"/>
    <mergeCell ref="AE46:AE48"/>
    <mergeCell ref="AF46:AF48"/>
    <mergeCell ref="AG46:AG48"/>
    <mergeCell ref="AH46:AH48"/>
    <mergeCell ref="AI46:AI48"/>
    <mergeCell ref="R46:R48"/>
    <mergeCell ref="S46:S48"/>
    <mergeCell ref="T46:T48"/>
    <mergeCell ref="U46:U48"/>
    <mergeCell ref="V46:V48"/>
    <mergeCell ref="W46:W48"/>
    <mergeCell ref="AC63:AD63"/>
    <mergeCell ref="G67:G70"/>
    <mergeCell ref="H67:H70"/>
    <mergeCell ref="I67:I70"/>
    <mergeCell ref="J67:J70"/>
    <mergeCell ref="K67:K70"/>
    <mergeCell ref="L67:L70"/>
    <mergeCell ref="A67:A70"/>
    <mergeCell ref="B67:B70"/>
    <mergeCell ref="C67:C70"/>
    <mergeCell ref="D67:D70"/>
    <mergeCell ref="E67:E70"/>
    <mergeCell ref="F67:F70"/>
    <mergeCell ref="AE49:AE66"/>
    <mergeCell ref="AF49:AF66"/>
    <mergeCell ref="AG49:AG66"/>
    <mergeCell ref="AH49:AH66"/>
    <mergeCell ref="Y52:Z52"/>
    <mergeCell ref="AA52:AB52"/>
    <mergeCell ref="Y53:Z53"/>
    <mergeCell ref="AA53:AB53"/>
    <mergeCell ref="AC53:AD53"/>
    <mergeCell ref="Y54:Z54"/>
    <mergeCell ref="S49:S66"/>
    <mergeCell ref="T49:T66"/>
    <mergeCell ref="U49:U66"/>
    <mergeCell ref="V49:V66"/>
    <mergeCell ref="W49:W66"/>
    <mergeCell ref="X49:X66"/>
    <mergeCell ref="M49:M66"/>
    <mergeCell ref="N49:N66"/>
    <mergeCell ref="O49:O66"/>
    <mergeCell ref="P49:P66"/>
    <mergeCell ref="Y64:Z64"/>
    <mergeCell ref="AA64:AB64"/>
    <mergeCell ref="Y65:Z65"/>
    <mergeCell ref="AA65:AB65"/>
    <mergeCell ref="Y66:Z66"/>
    <mergeCell ref="AA66:AB66"/>
    <mergeCell ref="G49:G66"/>
    <mergeCell ref="H49:H66"/>
    <mergeCell ref="I49:I66"/>
    <mergeCell ref="J49:J66"/>
    <mergeCell ref="K49:K66"/>
    <mergeCell ref="L49:L66"/>
    <mergeCell ref="A49:A66"/>
    <mergeCell ref="B49:B66"/>
    <mergeCell ref="C49:C66"/>
    <mergeCell ref="D49:D66"/>
    <mergeCell ref="E49:E66"/>
    <mergeCell ref="F49:F66"/>
    <mergeCell ref="AA59:AB59"/>
    <mergeCell ref="Y60:Z60"/>
    <mergeCell ref="AA60:AB60"/>
    <mergeCell ref="AA54:AB54"/>
    <mergeCell ref="Y55:Z55"/>
    <mergeCell ref="AA55:AB55"/>
    <mergeCell ref="Y56:Z56"/>
    <mergeCell ref="AA56:AB56"/>
    <mergeCell ref="Y57:Z57"/>
    <mergeCell ref="AA57:AB57"/>
    <mergeCell ref="Q49:Q66"/>
    <mergeCell ref="R49:R66"/>
    <mergeCell ref="Y61:Z61"/>
    <mergeCell ref="R71:R78"/>
    <mergeCell ref="G71:G78"/>
    <mergeCell ref="H71:H78"/>
    <mergeCell ref="I71:I78"/>
    <mergeCell ref="J71:J78"/>
    <mergeCell ref="K71:K78"/>
    <mergeCell ref="L71:L78"/>
    <mergeCell ref="A71:A78"/>
    <mergeCell ref="B71:B78"/>
    <mergeCell ref="C71:C78"/>
    <mergeCell ref="D71:D78"/>
    <mergeCell ref="E71:E78"/>
    <mergeCell ref="F71:F78"/>
    <mergeCell ref="AE67:AE70"/>
    <mergeCell ref="AF67:AF70"/>
    <mergeCell ref="AG67:AG70"/>
    <mergeCell ref="AH67:AH70"/>
    <mergeCell ref="Y70:Z70"/>
    <mergeCell ref="AA70:AB70"/>
    <mergeCell ref="AC70:AD70"/>
    <mergeCell ref="S67:S70"/>
    <mergeCell ref="T67:T70"/>
    <mergeCell ref="U67:U70"/>
    <mergeCell ref="V67:V70"/>
    <mergeCell ref="W67:W70"/>
    <mergeCell ref="X67:X70"/>
    <mergeCell ref="M67:M70"/>
    <mergeCell ref="N67:N70"/>
    <mergeCell ref="O67:O70"/>
    <mergeCell ref="P67:P70"/>
    <mergeCell ref="Q67:Q70"/>
    <mergeCell ref="R67:R70"/>
    <mergeCell ref="K79:K82"/>
    <mergeCell ref="AA76:AB76"/>
    <mergeCell ref="Y77:Z77"/>
    <mergeCell ref="AA77:AB77"/>
    <mergeCell ref="Y78:Z78"/>
    <mergeCell ref="AA78:AB78"/>
    <mergeCell ref="A79:A82"/>
    <mergeCell ref="B79:B82"/>
    <mergeCell ref="C79:C82"/>
    <mergeCell ref="D79:D82"/>
    <mergeCell ref="E79:E82"/>
    <mergeCell ref="AE71:AE78"/>
    <mergeCell ref="AF71:AF78"/>
    <mergeCell ref="AG71:AG78"/>
    <mergeCell ref="AH71:AH78"/>
    <mergeCell ref="Y74:Z74"/>
    <mergeCell ref="AA74:AB74"/>
    <mergeCell ref="Y75:Z75"/>
    <mergeCell ref="AA75:AB75"/>
    <mergeCell ref="AC75:AD75"/>
    <mergeCell ref="Y76:Z76"/>
    <mergeCell ref="S71:S78"/>
    <mergeCell ref="T71:T78"/>
    <mergeCell ref="U71:U78"/>
    <mergeCell ref="V71:V78"/>
    <mergeCell ref="W71:W78"/>
    <mergeCell ref="X71:X78"/>
    <mergeCell ref="M71:M78"/>
    <mergeCell ref="N71:N78"/>
    <mergeCell ref="O71:O78"/>
    <mergeCell ref="P71:P78"/>
    <mergeCell ref="Q71:Q78"/>
    <mergeCell ref="L83:L85"/>
    <mergeCell ref="A83:A85"/>
    <mergeCell ref="B83:B85"/>
    <mergeCell ref="C83:C85"/>
    <mergeCell ref="D83:D85"/>
    <mergeCell ref="E83:E85"/>
    <mergeCell ref="F83:F85"/>
    <mergeCell ref="X79:X82"/>
    <mergeCell ref="AE79:AE82"/>
    <mergeCell ref="AF79:AF82"/>
    <mergeCell ref="AG79:AG82"/>
    <mergeCell ref="AH79:AH82"/>
    <mergeCell ref="Y82:Z82"/>
    <mergeCell ref="AA82:AB82"/>
    <mergeCell ref="AC82:AD82"/>
    <mergeCell ref="R79:R82"/>
    <mergeCell ref="S79:S82"/>
    <mergeCell ref="T79:T82"/>
    <mergeCell ref="U79:U82"/>
    <mergeCell ref="V79:V82"/>
    <mergeCell ref="W79:W82"/>
    <mergeCell ref="L79:L82"/>
    <mergeCell ref="M79:M82"/>
    <mergeCell ref="N79:N82"/>
    <mergeCell ref="O79:O82"/>
    <mergeCell ref="P79:P82"/>
    <mergeCell ref="Q79:Q82"/>
    <mergeCell ref="F79:F82"/>
    <mergeCell ref="G79:G82"/>
    <mergeCell ref="H79:H82"/>
    <mergeCell ref="I79:I82"/>
    <mergeCell ref="J79:J82"/>
    <mergeCell ref="G86:G89"/>
    <mergeCell ref="H86:H89"/>
    <mergeCell ref="I86:I89"/>
    <mergeCell ref="J86:J89"/>
    <mergeCell ref="K86:K89"/>
    <mergeCell ref="AE83:AE85"/>
    <mergeCell ref="AF83:AF85"/>
    <mergeCell ref="AG83:AG85"/>
    <mergeCell ref="AH83:AH85"/>
    <mergeCell ref="AI83:AI85"/>
    <mergeCell ref="A86:A89"/>
    <mergeCell ref="B86:B89"/>
    <mergeCell ref="C86:C89"/>
    <mergeCell ref="D86:D89"/>
    <mergeCell ref="E86:E89"/>
    <mergeCell ref="S83:S85"/>
    <mergeCell ref="T83:T85"/>
    <mergeCell ref="U83:U85"/>
    <mergeCell ref="V83:V85"/>
    <mergeCell ref="W83:W85"/>
    <mergeCell ref="X83:X85"/>
    <mergeCell ref="M83:M85"/>
    <mergeCell ref="N83:N85"/>
    <mergeCell ref="O83:O85"/>
    <mergeCell ref="P83:P85"/>
    <mergeCell ref="Q83:Q85"/>
    <mergeCell ref="R83:R85"/>
    <mergeCell ref="G83:G85"/>
    <mergeCell ref="H83:H85"/>
    <mergeCell ref="I83:I85"/>
    <mergeCell ref="J83:J85"/>
    <mergeCell ref="K83:K85"/>
    <mergeCell ref="H90:H93"/>
    <mergeCell ref="I90:I93"/>
    <mergeCell ref="J90:J93"/>
    <mergeCell ref="K90:K93"/>
    <mergeCell ref="L90:L93"/>
    <mergeCell ref="A90:A93"/>
    <mergeCell ref="B90:B93"/>
    <mergeCell ref="C90:C93"/>
    <mergeCell ref="D90:D93"/>
    <mergeCell ref="E90:E93"/>
    <mergeCell ref="F90:F93"/>
    <mergeCell ref="X86:X89"/>
    <mergeCell ref="AE86:AE89"/>
    <mergeCell ref="AF86:AF89"/>
    <mergeCell ref="AG86:AG89"/>
    <mergeCell ref="AH86:AH89"/>
    <mergeCell ref="Y89:Z89"/>
    <mergeCell ref="AA89:AB89"/>
    <mergeCell ref="AC89:AD89"/>
    <mergeCell ref="R86:R89"/>
    <mergeCell ref="S86:S89"/>
    <mergeCell ref="T86:T89"/>
    <mergeCell ref="U86:U89"/>
    <mergeCell ref="V86:V89"/>
    <mergeCell ref="W86:W89"/>
    <mergeCell ref="L86:L89"/>
    <mergeCell ref="M86:M89"/>
    <mergeCell ref="N86:N89"/>
    <mergeCell ref="O86:O89"/>
    <mergeCell ref="P86:P89"/>
    <mergeCell ref="Q86:Q89"/>
    <mergeCell ref="F86:F89"/>
    <mergeCell ref="G94:G97"/>
    <mergeCell ref="H94:H97"/>
    <mergeCell ref="I94:I97"/>
    <mergeCell ref="J94:J97"/>
    <mergeCell ref="K94:K97"/>
    <mergeCell ref="L94:L97"/>
    <mergeCell ref="A94:A97"/>
    <mergeCell ref="B94:B97"/>
    <mergeCell ref="C94:C97"/>
    <mergeCell ref="D94:D97"/>
    <mergeCell ref="E94:E97"/>
    <mergeCell ref="F94:F97"/>
    <mergeCell ref="AE90:AE93"/>
    <mergeCell ref="AF90:AF93"/>
    <mergeCell ref="AG90:AG93"/>
    <mergeCell ref="AH90:AH93"/>
    <mergeCell ref="Y93:Z93"/>
    <mergeCell ref="AA93:AB93"/>
    <mergeCell ref="AC93:AD93"/>
    <mergeCell ref="S90:S93"/>
    <mergeCell ref="T90:T93"/>
    <mergeCell ref="U90:U93"/>
    <mergeCell ref="V90:V93"/>
    <mergeCell ref="W90:W93"/>
    <mergeCell ref="X90:X93"/>
    <mergeCell ref="M90:M93"/>
    <mergeCell ref="N90:N93"/>
    <mergeCell ref="O90:O93"/>
    <mergeCell ref="P90:P93"/>
    <mergeCell ref="Q90:Q93"/>
    <mergeCell ref="R90:R93"/>
    <mergeCell ref="G90:G93"/>
    <mergeCell ref="AE94:AE97"/>
    <mergeCell ref="AF94:AF97"/>
    <mergeCell ref="AG94:AG97"/>
    <mergeCell ref="AH94:AH97"/>
    <mergeCell ref="Y97:Z97"/>
    <mergeCell ref="AA97:AB97"/>
    <mergeCell ref="AC97:AD97"/>
    <mergeCell ref="S94:S97"/>
    <mergeCell ref="T94:T97"/>
    <mergeCell ref="U94:U97"/>
    <mergeCell ref="V94:V97"/>
    <mergeCell ref="W94:W97"/>
    <mergeCell ref="X94:X97"/>
    <mergeCell ref="M94:M97"/>
    <mergeCell ref="N94:N97"/>
    <mergeCell ref="O94:O97"/>
    <mergeCell ref="P94:P97"/>
    <mergeCell ref="Q94:Q97"/>
    <mergeCell ref="R94:R97"/>
    <mergeCell ref="M98:M108"/>
    <mergeCell ref="N98:N108"/>
    <mergeCell ref="O98:O108"/>
    <mergeCell ref="P98:P108"/>
    <mergeCell ref="Q98:Q105"/>
    <mergeCell ref="R98:R105"/>
    <mergeCell ref="Q106:Q108"/>
    <mergeCell ref="R106:R108"/>
    <mergeCell ref="G98:G108"/>
    <mergeCell ref="H98:H108"/>
    <mergeCell ref="I98:I108"/>
    <mergeCell ref="J98:J108"/>
    <mergeCell ref="K98:K108"/>
    <mergeCell ref="L98:L108"/>
    <mergeCell ref="A98:A108"/>
    <mergeCell ref="B98:B108"/>
    <mergeCell ref="C98:C108"/>
    <mergeCell ref="D98:D108"/>
    <mergeCell ref="E98:E108"/>
    <mergeCell ref="F98:F108"/>
    <mergeCell ref="S106:S108"/>
    <mergeCell ref="T106:T108"/>
    <mergeCell ref="U106:U108"/>
    <mergeCell ref="V106:V108"/>
    <mergeCell ref="W106:W108"/>
    <mergeCell ref="X106:X108"/>
    <mergeCell ref="Y102:Z102"/>
    <mergeCell ref="AA102:AB102"/>
    <mergeCell ref="AC102:AD102"/>
    <mergeCell ref="AA103:AB103"/>
    <mergeCell ref="AC103:AD103"/>
    <mergeCell ref="AA104:AB104"/>
    <mergeCell ref="AC104:AD104"/>
    <mergeCell ref="AE98:AE108"/>
    <mergeCell ref="AF98:AF108"/>
    <mergeCell ref="AG98:AG108"/>
    <mergeCell ref="AH98:AH108"/>
    <mergeCell ref="AA101:AB101"/>
    <mergeCell ref="AC101:AD101"/>
    <mergeCell ref="AA105:AB105"/>
    <mergeCell ref="AC105:AD105"/>
    <mergeCell ref="S98:S105"/>
    <mergeCell ref="T98:T105"/>
    <mergeCell ref="U98:U105"/>
    <mergeCell ref="V98:V105"/>
    <mergeCell ref="W98:W105"/>
    <mergeCell ref="X98:X105"/>
    <mergeCell ref="AE109:AE119"/>
    <mergeCell ref="AF109:AF119"/>
    <mergeCell ref="AG109:AG119"/>
    <mergeCell ref="AH109:AH119"/>
    <mergeCell ref="Y112:Z112"/>
    <mergeCell ref="AA112:AB112"/>
    <mergeCell ref="Y113:Z113"/>
    <mergeCell ref="AA113:AB113"/>
    <mergeCell ref="AC113:AD113"/>
    <mergeCell ref="Y114:Z114"/>
    <mergeCell ref="S109:S116"/>
    <mergeCell ref="T109:T116"/>
    <mergeCell ref="U109:U116"/>
    <mergeCell ref="V109:V116"/>
    <mergeCell ref="W109:W116"/>
    <mergeCell ref="X109:X116"/>
    <mergeCell ref="M109:M119"/>
    <mergeCell ref="N109:N119"/>
    <mergeCell ref="O109:O119"/>
    <mergeCell ref="P109:P119"/>
    <mergeCell ref="Q109:Q116"/>
    <mergeCell ref="R109:R116"/>
    <mergeCell ref="V117:V119"/>
    <mergeCell ref="W117:W119"/>
    <mergeCell ref="X117:X119"/>
    <mergeCell ref="AA114:AB114"/>
    <mergeCell ref="Y115:Z115"/>
    <mergeCell ref="AA115:AB115"/>
    <mergeCell ref="Y116:Z116"/>
    <mergeCell ref="AA116:AB116"/>
    <mergeCell ref="Q117:Q119"/>
    <mergeCell ref="R117:R119"/>
    <mergeCell ref="S117:S119"/>
    <mergeCell ref="T117:T119"/>
    <mergeCell ref="U117:U119"/>
    <mergeCell ref="G109:G119"/>
    <mergeCell ref="H109:H119"/>
    <mergeCell ref="I109:I119"/>
    <mergeCell ref="J109:J119"/>
    <mergeCell ref="K109:K119"/>
    <mergeCell ref="L109:L119"/>
    <mergeCell ref="A109:A119"/>
    <mergeCell ref="B109:B119"/>
    <mergeCell ref="C109:C119"/>
    <mergeCell ref="D109:D119"/>
    <mergeCell ref="E109:E119"/>
    <mergeCell ref="F109:F119"/>
    <mergeCell ref="H120:H123"/>
    <mergeCell ref="I120:I123"/>
    <mergeCell ref="J120:J123"/>
    <mergeCell ref="K120:K123"/>
    <mergeCell ref="L120:L123"/>
    <mergeCell ref="M120:M123"/>
    <mergeCell ref="AE124:AE129"/>
    <mergeCell ref="AF124:AF129"/>
    <mergeCell ref="AG124:AG129"/>
    <mergeCell ref="AH124:AH129"/>
    <mergeCell ref="Q127:Q129"/>
    <mergeCell ref="R127:R129"/>
    <mergeCell ref="A120:A123"/>
    <mergeCell ref="B120:B123"/>
    <mergeCell ref="C120:C123"/>
    <mergeCell ref="D120:D123"/>
    <mergeCell ref="E120:E123"/>
    <mergeCell ref="F120:F123"/>
    <mergeCell ref="G120:G123"/>
    <mergeCell ref="AF120:AF123"/>
    <mergeCell ref="AG120:AG123"/>
    <mergeCell ref="AH120:AH123"/>
    <mergeCell ref="Y123:Z123"/>
    <mergeCell ref="AA123:AB123"/>
    <mergeCell ref="AC123:AD123"/>
    <mergeCell ref="T120:T123"/>
    <mergeCell ref="U120:U123"/>
    <mergeCell ref="V120:V123"/>
    <mergeCell ref="W120:W123"/>
    <mergeCell ref="X120:X123"/>
    <mergeCell ref="AE120:AE123"/>
    <mergeCell ref="N120:N123"/>
    <mergeCell ref="O120:O123"/>
    <mergeCell ref="P120:P123"/>
    <mergeCell ref="Q120:Q123"/>
    <mergeCell ref="R120:R123"/>
    <mergeCell ref="S120:S123"/>
    <mergeCell ref="U124:U126"/>
    <mergeCell ref="V124:V126"/>
    <mergeCell ref="W124:W126"/>
    <mergeCell ref="X124:X126"/>
    <mergeCell ref="M124:M129"/>
    <mergeCell ref="N124:N129"/>
    <mergeCell ref="O124:O129"/>
    <mergeCell ref="P124:P129"/>
    <mergeCell ref="Q124:Q126"/>
    <mergeCell ref="R124:R126"/>
    <mergeCell ref="O130:O137"/>
    <mergeCell ref="P130:P137"/>
    <mergeCell ref="Q130:Q137"/>
    <mergeCell ref="R130:R137"/>
    <mergeCell ref="S130:S137"/>
    <mergeCell ref="T130:T137"/>
    <mergeCell ref="E124:E129"/>
    <mergeCell ref="F124:F129"/>
    <mergeCell ref="I130:I137"/>
    <mergeCell ref="J130:J137"/>
    <mergeCell ref="K130:K137"/>
    <mergeCell ref="L130:L137"/>
    <mergeCell ref="M130:M137"/>
    <mergeCell ref="N130:N137"/>
    <mergeCell ref="W127:W129"/>
    <mergeCell ref="X127:X129"/>
    <mergeCell ref="S127:S129"/>
    <mergeCell ref="T127:T129"/>
    <mergeCell ref="U127:U129"/>
    <mergeCell ref="V127:V129"/>
    <mergeCell ref="S124:S126"/>
    <mergeCell ref="T124:T126"/>
    <mergeCell ref="A130:A137"/>
    <mergeCell ref="B130:B137"/>
    <mergeCell ref="C130:C137"/>
    <mergeCell ref="D130:D137"/>
    <mergeCell ref="E130:E137"/>
    <mergeCell ref="F130:F137"/>
    <mergeCell ref="G130:G137"/>
    <mergeCell ref="H130:H137"/>
    <mergeCell ref="G124:G129"/>
    <mergeCell ref="H124:H129"/>
    <mergeCell ref="I124:I129"/>
    <mergeCell ref="J124:J129"/>
    <mergeCell ref="K124:K129"/>
    <mergeCell ref="L124:L129"/>
    <mergeCell ref="A124:A129"/>
    <mergeCell ref="B124:B129"/>
    <mergeCell ref="C124:C129"/>
    <mergeCell ref="D124:D129"/>
    <mergeCell ref="R138:R145"/>
    <mergeCell ref="G138:G145"/>
    <mergeCell ref="H138:H145"/>
    <mergeCell ref="I138:I145"/>
    <mergeCell ref="J138:J145"/>
    <mergeCell ref="K138:K145"/>
    <mergeCell ref="L138:L145"/>
    <mergeCell ref="A138:A145"/>
    <mergeCell ref="B138:B145"/>
    <mergeCell ref="C138:C145"/>
    <mergeCell ref="D138:D145"/>
    <mergeCell ref="E138:E145"/>
    <mergeCell ref="F138:F145"/>
    <mergeCell ref="AG130:AG137"/>
    <mergeCell ref="AH130:AH137"/>
    <mergeCell ref="Y133:Z133"/>
    <mergeCell ref="AC133:AD133"/>
    <mergeCell ref="Y134:Z134"/>
    <mergeCell ref="AA134:AB134"/>
    <mergeCell ref="AC134:AD134"/>
    <mergeCell ref="Y135:Z135"/>
    <mergeCell ref="AC135:AD135"/>
    <mergeCell ref="Y136:Z136"/>
    <mergeCell ref="U130:U137"/>
    <mergeCell ref="V130:V137"/>
    <mergeCell ref="W130:W137"/>
    <mergeCell ref="X130:X137"/>
    <mergeCell ref="AE130:AE137"/>
    <mergeCell ref="AF130:AF137"/>
    <mergeCell ref="AC136:AD136"/>
    <mergeCell ref="Y137:Z137"/>
    <mergeCell ref="AC137:AD137"/>
    <mergeCell ref="A146:A149"/>
    <mergeCell ref="B146:B149"/>
    <mergeCell ref="C146:C149"/>
    <mergeCell ref="D146:D149"/>
    <mergeCell ref="E146:E149"/>
    <mergeCell ref="F146:F149"/>
    <mergeCell ref="Y142:Z142"/>
    <mergeCell ref="AA142:AB142"/>
    <mergeCell ref="AC142:AD142"/>
    <mergeCell ref="AA143:AB143"/>
    <mergeCell ref="AC143:AD143"/>
    <mergeCell ref="AA144:AB144"/>
    <mergeCell ref="AC144:AD144"/>
    <mergeCell ref="AE138:AE145"/>
    <mergeCell ref="AF138:AF145"/>
    <mergeCell ref="AG138:AG145"/>
    <mergeCell ref="AH138:AH145"/>
    <mergeCell ref="AA141:AB141"/>
    <mergeCell ref="AC141:AD141"/>
    <mergeCell ref="AA145:AB145"/>
    <mergeCell ref="AC145:AD145"/>
    <mergeCell ref="S138:S145"/>
    <mergeCell ref="T138:T145"/>
    <mergeCell ref="U138:U145"/>
    <mergeCell ref="V138:V145"/>
    <mergeCell ref="W138:W145"/>
    <mergeCell ref="X138:X145"/>
    <mergeCell ref="M138:M145"/>
    <mergeCell ref="N138:N145"/>
    <mergeCell ref="O138:O145"/>
    <mergeCell ref="P138:P145"/>
    <mergeCell ref="Q138:Q145"/>
    <mergeCell ref="B150:B160"/>
    <mergeCell ref="C150:C160"/>
    <mergeCell ref="D150:D160"/>
    <mergeCell ref="E150:E160"/>
    <mergeCell ref="F150:F160"/>
    <mergeCell ref="AE146:AE149"/>
    <mergeCell ref="AF146:AF149"/>
    <mergeCell ref="AG146:AG149"/>
    <mergeCell ref="AH146:AH149"/>
    <mergeCell ref="Y149:Z149"/>
    <mergeCell ref="AA149:AB149"/>
    <mergeCell ref="AC149:AD149"/>
    <mergeCell ref="S146:S149"/>
    <mergeCell ref="T146:T149"/>
    <mergeCell ref="U146:U149"/>
    <mergeCell ref="V146:V149"/>
    <mergeCell ref="W146:W149"/>
    <mergeCell ref="X146:X149"/>
    <mergeCell ref="M146:M149"/>
    <mergeCell ref="N146:N149"/>
    <mergeCell ref="O146:O149"/>
    <mergeCell ref="P146:P149"/>
    <mergeCell ref="Q146:Q149"/>
    <mergeCell ref="R146:R149"/>
    <mergeCell ref="G146:G149"/>
    <mergeCell ref="H146:H149"/>
    <mergeCell ref="I146:I149"/>
    <mergeCell ref="J146:J149"/>
    <mergeCell ref="K146:K149"/>
    <mergeCell ref="L146:L149"/>
    <mergeCell ref="AE150:AE160"/>
    <mergeCell ref="AF150:AF160"/>
    <mergeCell ref="AG150:AG160"/>
    <mergeCell ref="AH150:AH160"/>
    <mergeCell ref="Q153:Q160"/>
    <mergeCell ref="R153:R160"/>
    <mergeCell ref="S153:S160"/>
    <mergeCell ref="T153:T160"/>
    <mergeCell ref="U153:U160"/>
    <mergeCell ref="V153:V160"/>
    <mergeCell ref="S150:S152"/>
    <mergeCell ref="T150:T152"/>
    <mergeCell ref="U150:U152"/>
    <mergeCell ref="V150:V152"/>
    <mergeCell ref="W150:W152"/>
    <mergeCell ref="X150:X152"/>
    <mergeCell ref="M150:M160"/>
    <mergeCell ref="N150:N160"/>
    <mergeCell ref="O150:O160"/>
    <mergeCell ref="P150:P160"/>
    <mergeCell ref="Q150:Q152"/>
    <mergeCell ref="R150:R152"/>
    <mergeCell ref="I161:I164"/>
    <mergeCell ref="J161:J164"/>
    <mergeCell ref="K161:K164"/>
    <mergeCell ref="L161:L164"/>
    <mergeCell ref="M161:M164"/>
    <mergeCell ref="AC159:AD159"/>
    <mergeCell ref="Y160:Z160"/>
    <mergeCell ref="AC160:AD160"/>
    <mergeCell ref="A161:A164"/>
    <mergeCell ref="B161:B164"/>
    <mergeCell ref="C161:C164"/>
    <mergeCell ref="D161:D164"/>
    <mergeCell ref="E161:E164"/>
    <mergeCell ref="F161:F164"/>
    <mergeCell ref="G161:G164"/>
    <mergeCell ref="W153:W160"/>
    <mergeCell ref="X153:X160"/>
    <mergeCell ref="Y156:Z156"/>
    <mergeCell ref="AC156:AD156"/>
    <mergeCell ref="Y157:Z157"/>
    <mergeCell ref="AA157:AB157"/>
    <mergeCell ref="AC157:AD157"/>
    <mergeCell ref="Y158:Z158"/>
    <mergeCell ref="AC158:AD158"/>
    <mergeCell ref="Y159:Z159"/>
    <mergeCell ref="G150:G160"/>
    <mergeCell ref="H150:H160"/>
    <mergeCell ref="I150:I160"/>
    <mergeCell ref="J150:J160"/>
    <mergeCell ref="K150:K160"/>
    <mergeCell ref="L150:L160"/>
    <mergeCell ref="A150:A160"/>
    <mergeCell ref="R165:R167"/>
    <mergeCell ref="G165:G170"/>
    <mergeCell ref="H165:H170"/>
    <mergeCell ref="I165:I170"/>
    <mergeCell ref="J165:J170"/>
    <mergeCell ref="K165:K170"/>
    <mergeCell ref="L165:L170"/>
    <mergeCell ref="A165:A170"/>
    <mergeCell ref="B165:B170"/>
    <mergeCell ref="C165:C170"/>
    <mergeCell ref="D165:D170"/>
    <mergeCell ref="E165:E170"/>
    <mergeCell ref="F165:F170"/>
    <mergeCell ref="AF161:AF164"/>
    <mergeCell ref="AG161:AG164"/>
    <mergeCell ref="AH161:AH164"/>
    <mergeCell ref="Y164:Z164"/>
    <mergeCell ref="AA164:AB164"/>
    <mergeCell ref="AC164:AD164"/>
    <mergeCell ref="T161:T164"/>
    <mergeCell ref="U161:U164"/>
    <mergeCell ref="V161:V164"/>
    <mergeCell ref="W161:W164"/>
    <mergeCell ref="X161:X164"/>
    <mergeCell ref="AE161:AE164"/>
    <mergeCell ref="N161:N164"/>
    <mergeCell ref="O161:O164"/>
    <mergeCell ref="P161:P164"/>
    <mergeCell ref="Q161:Q164"/>
    <mergeCell ref="R161:R164"/>
    <mergeCell ref="S161:S164"/>
    <mergeCell ref="H161:H164"/>
    <mergeCell ref="N171:N176"/>
    <mergeCell ref="W168:W170"/>
    <mergeCell ref="X168:X170"/>
    <mergeCell ref="A171:A176"/>
    <mergeCell ref="B171:B176"/>
    <mergeCell ref="C171:C176"/>
    <mergeCell ref="D171:D176"/>
    <mergeCell ref="E171:E176"/>
    <mergeCell ref="F171:F176"/>
    <mergeCell ref="G171:G176"/>
    <mergeCell ref="H171:H176"/>
    <mergeCell ref="AE165:AE170"/>
    <mergeCell ref="AF165:AF170"/>
    <mergeCell ref="AG165:AG170"/>
    <mergeCell ref="AH165:AH170"/>
    <mergeCell ref="Q168:Q170"/>
    <mergeCell ref="R168:R170"/>
    <mergeCell ref="S168:S170"/>
    <mergeCell ref="T168:T170"/>
    <mergeCell ref="U168:U170"/>
    <mergeCell ref="V168:V170"/>
    <mergeCell ref="S165:S167"/>
    <mergeCell ref="T165:T167"/>
    <mergeCell ref="U165:U167"/>
    <mergeCell ref="V165:V167"/>
    <mergeCell ref="W165:W167"/>
    <mergeCell ref="X165:X167"/>
    <mergeCell ref="M165:M170"/>
    <mergeCell ref="N165:N170"/>
    <mergeCell ref="O165:O170"/>
    <mergeCell ref="P165:P170"/>
    <mergeCell ref="Q165:Q167"/>
    <mergeCell ref="B177:B180"/>
    <mergeCell ref="C177:C180"/>
    <mergeCell ref="D177:D180"/>
    <mergeCell ref="E177:E180"/>
    <mergeCell ref="F177:F180"/>
    <mergeCell ref="AG171:AG176"/>
    <mergeCell ref="AH171:AH176"/>
    <mergeCell ref="Q174:Q176"/>
    <mergeCell ref="R174:R176"/>
    <mergeCell ref="S174:S176"/>
    <mergeCell ref="T174:T176"/>
    <mergeCell ref="U174:U176"/>
    <mergeCell ref="V174:V176"/>
    <mergeCell ref="W174:W176"/>
    <mergeCell ref="X174:X176"/>
    <mergeCell ref="U171:U173"/>
    <mergeCell ref="V171:V173"/>
    <mergeCell ref="W171:W173"/>
    <mergeCell ref="X171:X173"/>
    <mergeCell ref="AE171:AE176"/>
    <mergeCell ref="AF171:AF176"/>
    <mergeCell ref="O171:O176"/>
    <mergeCell ref="P171:P176"/>
    <mergeCell ref="Q171:Q173"/>
    <mergeCell ref="R171:R173"/>
    <mergeCell ref="S171:S173"/>
    <mergeCell ref="T171:T173"/>
    <mergeCell ref="I171:I176"/>
    <mergeCell ref="J171:J176"/>
    <mergeCell ref="K171:K176"/>
    <mergeCell ref="L171:L176"/>
    <mergeCell ref="M171:M176"/>
    <mergeCell ref="A181:A184"/>
    <mergeCell ref="B181:B184"/>
    <mergeCell ref="C181:C184"/>
    <mergeCell ref="D181:D184"/>
    <mergeCell ref="E181:E184"/>
    <mergeCell ref="F181:F184"/>
    <mergeCell ref="AE177:AE180"/>
    <mergeCell ref="AF177:AF180"/>
    <mergeCell ref="AG177:AG180"/>
    <mergeCell ref="AH177:AH180"/>
    <mergeCell ref="Y180:Z180"/>
    <mergeCell ref="AA180:AB180"/>
    <mergeCell ref="AC180:AD180"/>
    <mergeCell ref="S177:S180"/>
    <mergeCell ref="T177:T180"/>
    <mergeCell ref="U177:U180"/>
    <mergeCell ref="V177:V180"/>
    <mergeCell ref="W177:W180"/>
    <mergeCell ref="X177:X180"/>
    <mergeCell ref="M177:M180"/>
    <mergeCell ref="N177:N180"/>
    <mergeCell ref="O177:O180"/>
    <mergeCell ref="P177:P180"/>
    <mergeCell ref="Q177:Q180"/>
    <mergeCell ref="R177:R180"/>
    <mergeCell ref="G177:G180"/>
    <mergeCell ref="H177:H180"/>
    <mergeCell ref="I177:I180"/>
    <mergeCell ref="J177:J180"/>
    <mergeCell ref="K177:K180"/>
    <mergeCell ref="L177:L180"/>
    <mergeCell ref="A177:A180"/>
    <mergeCell ref="D185:D190"/>
    <mergeCell ref="E185:E190"/>
    <mergeCell ref="F185:F190"/>
    <mergeCell ref="AE181:AE184"/>
    <mergeCell ref="AF181:AF184"/>
    <mergeCell ref="AG181:AG184"/>
    <mergeCell ref="AH181:AH184"/>
    <mergeCell ref="Y184:Z184"/>
    <mergeCell ref="AA184:AB184"/>
    <mergeCell ref="AC184:AD184"/>
    <mergeCell ref="S181:S184"/>
    <mergeCell ref="T181:T184"/>
    <mergeCell ref="U181:U184"/>
    <mergeCell ref="V181:V184"/>
    <mergeCell ref="W181:W184"/>
    <mergeCell ref="X181:X184"/>
    <mergeCell ref="M181:M184"/>
    <mergeCell ref="N181:N184"/>
    <mergeCell ref="O181:O184"/>
    <mergeCell ref="P181:P184"/>
    <mergeCell ref="Q181:Q184"/>
    <mergeCell ref="R181:R184"/>
    <mergeCell ref="G181:G184"/>
    <mergeCell ref="H181:H184"/>
    <mergeCell ref="I181:I184"/>
    <mergeCell ref="J181:J184"/>
    <mergeCell ref="K181:K184"/>
    <mergeCell ref="L181:L184"/>
    <mergeCell ref="AE185:AE190"/>
    <mergeCell ref="AF185:AF190"/>
    <mergeCell ref="AG185:AG190"/>
    <mergeCell ref="AH185:AH190"/>
    <mergeCell ref="AI185:AI190"/>
    <mergeCell ref="Q188:Q190"/>
    <mergeCell ref="R188:R190"/>
    <mergeCell ref="S188:S190"/>
    <mergeCell ref="T188:T190"/>
    <mergeCell ref="U188:U190"/>
    <mergeCell ref="S185:S187"/>
    <mergeCell ref="T185:T187"/>
    <mergeCell ref="U185:U187"/>
    <mergeCell ref="V185:V187"/>
    <mergeCell ref="W185:W187"/>
    <mergeCell ref="X185:X187"/>
    <mergeCell ref="M185:M190"/>
    <mergeCell ref="N185:N190"/>
    <mergeCell ref="O185:O190"/>
    <mergeCell ref="P185:P190"/>
    <mergeCell ref="Q185:Q187"/>
    <mergeCell ref="R185:R187"/>
    <mergeCell ref="P191:P199"/>
    <mergeCell ref="Q191:Q193"/>
    <mergeCell ref="R191:R193"/>
    <mergeCell ref="S191:S193"/>
    <mergeCell ref="Q197:Q199"/>
    <mergeCell ref="R197:R199"/>
    <mergeCell ref="S197:S199"/>
    <mergeCell ref="H191:H199"/>
    <mergeCell ref="I191:I199"/>
    <mergeCell ref="J191:J199"/>
    <mergeCell ref="K191:K199"/>
    <mergeCell ref="L191:L199"/>
    <mergeCell ref="M191:M199"/>
    <mergeCell ref="V188:V190"/>
    <mergeCell ref="W188:W190"/>
    <mergeCell ref="X188:X190"/>
    <mergeCell ref="A191:A199"/>
    <mergeCell ref="B191:B199"/>
    <mergeCell ref="C191:C199"/>
    <mergeCell ref="D191:D199"/>
    <mergeCell ref="E191:E199"/>
    <mergeCell ref="F191:F199"/>
    <mergeCell ref="G191:G199"/>
    <mergeCell ref="G185:G190"/>
    <mergeCell ref="H185:H190"/>
    <mergeCell ref="I185:I190"/>
    <mergeCell ref="J185:J190"/>
    <mergeCell ref="K185:K190"/>
    <mergeCell ref="L185:L190"/>
    <mergeCell ref="A185:A190"/>
    <mergeCell ref="B185:B190"/>
    <mergeCell ref="C185:C190"/>
    <mergeCell ref="V197:V199"/>
    <mergeCell ref="W197:W199"/>
    <mergeCell ref="X197:X199"/>
    <mergeCell ref="A200:A235"/>
    <mergeCell ref="B200:B235"/>
    <mergeCell ref="C200:C235"/>
    <mergeCell ref="D200:D235"/>
    <mergeCell ref="E200:E235"/>
    <mergeCell ref="F200:F235"/>
    <mergeCell ref="G200:G235"/>
    <mergeCell ref="AF191:AF199"/>
    <mergeCell ref="AG191:AG199"/>
    <mergeCell ref="AH191:AH199"/>
    <mergeCell ref="AI191:AI199"/>
    <mergeCell ref="Q194:Q196"/>
    <mergeCell ref="R194:R196"/>
    <mergeCell ref="S194:S196"/>
    <mergeCell ref="T194:T196"/>
    <mergeCell ref="U194:U196"/>
    <mergeCell ref="V194:V196"/>
    <mergeCell ref="T191:T193"/>
    <mergeCell ref="U191:U193"/>
    <mergeCell ref="V191:V193"/>
    <mergeCell ref="W191:W193"/>
    <mergeCell ref="X191:X193"/>
    <mergeCell ref="AE191:AE199"/>
    <mergeCell ref="W194:W196"/>
    <mergeCell ref="X194:X196"/>
    <mergeCell ref="T197:T199"/>
    <mergeCell ref="U197:U199"/>
    <mergeCell ref="N191:N199"/>
    <mergeCell ref="O191:O199"/>
    <mergeCell ref="AF200:AF235"/>
    <mergeCell ref="AG200:AG235"/>
    <mergeCell ref="AH200:AH235"/>
    <mergeCell ref="Q203:Q205"/>
    <mergeCell ref="R203:R205"/>
    <mergeCell ref="S203:S205"/>
    <mergeCell ref="T203:T205"/>
    <mergeCell ref="U203:U205"/>
    <mergeCell ref="V203:V205"/>
    <mergeCell ref="W203:W205"/>
    <mergeCell ref="T200:T202"/>
    <mergeCell ref="U200:U202"/>
    <mergeCell ref="V200:V202"/>
    <mergeCell ref="W200:W202"/>
    <mergeCell ref="X200:X202"/>
    <mergeCell ref="AE200:AE235"/>
    <mergeCell ref="X203:X205"/>
    <mergeCell ref="T206:T208"/>
    <mergeCell ref="U206:U208"/>
    <mergeCell ref="V206:V208"/>
    <mergeCell ref="Q200:Q202"/>
    <mergeCell ref="R200:R202"/>
    <mergeCell ref="S200:S202"/>
    <mergeCell ref="Q206:Q208"/>
    <mergeCell ref="R206:R208"/>
    <mergeCell ref="S206:S208"/>
    <mergeCell ref="Q212:Q214"/>
    <mergeCell ref="X212:X214"/>
    <mergeCell ref="Q215:Q217"/>
    <mergeCell ref="R215:R217"/>
    <mergeCell ref="S215:S217"/>
    <mergeCell ref="T215:T217"/>
    <mergeCell ref="U215:U217"/>
    <mergeCell ref="V215:V217"/>
    <mergeCell ref="W215:W217"/>
    <mergeCell ref="X215:X217"/>
    <mergeCell ref="R212:R214"/>
    <mergeCell ref="S212:S214"/>
    <mergeCell ref="T212:T214"/>
    <mergeCell ref="U212:U214"/>
    <mergeCell ref="V212:V214"/>
    <mergeCell ref="W212:W214"/>
    <mergeCell ref="W206:W208"/>
    <mergeCell ref="X206:X208"/>
    <mergeCell ref="Q209:Q211"/>
    <mergeCell ref="R209:R211"/>
    <mergeCell ref="S209:S211"/>
    <mergeCell ref="T209:T211"/>
    <mergeCell ref="U209:U211"/>
    <mergeCell ref="V209:V211"/>
    <mergeCell ref="W209:W211"/>
    <mergeCell ref="X209:X211"/>
    <mergeCell ref="W224:W226"/>
    <mergeCell ref="X224:X226"/>
    <mergeCell ref="Q227:Q229"/>
    <mergeCell ref="R227:R229"/>
    <mergeCell ref="S227:S229"/>
    <mergeCell ref="T227:T229"/>
    <mergeCell ref="U227:U229"/>
    <mergeCell ref="V227:V229"/>
    <mergeCell ref="W227:W229"/>
    <mergeCell ref="X227:X229"/>
    <mergeCell ref="Q224:Q226"/>
    <mergeCell ref="R224:R226"/>
    <mergeCell ref="S224:S226"/>
    <mergeCell ref="T224:T226"/>
    <mergeCell ref="U224:U226"/>
    <mergeCell ref="V224:V226"/>
    <mergeCell ref="W218:W220"/>
    <mergeCell ref="X218:X220"/>
    <mergeCell ref="Q221:Q223"/>
    <mergeCell ref="R221:R223"/>
    <mergeCell ref="S221:S223"/>
    <mergeCell ref="T221:T223"/>
    <mergeCell ref="U221:U223"/>
    <mergeCell ref="V221:V223"/>
    <mergeCell ref="W221:W223"/>
    <mergeCell ref="X221:X223"/>
    <mergeCell ref="Q218:Q220"/>
    <mergeCell ref="R218:R220"/>
    <mergeCell ref="S218:S220"/>
    <mergeCell ref="T218:T220"/>
    <mergeCell ref="U218:U220"/>
    <mergeCell ref="V218:V220"/>
    <mergeCell ref="A236:A256"/>
    <mergeCell ref="B236:B256"/>
    <mergeCell ref="C236:C256"/>
    <mergeCell ref="D236:D256"/>
    <mergeCell ref="E236:E256"/>
    <mergeCell ref="F236:F256"/>
    <mergeCell ref="W230:W232"/>
    <mergeCell ref="X230:X232"/>
    <mergeCell ref="Q233:Q235"/>
    <mergeCell ref="R233:R235"/>
    <mergeCell ref="S233:S235"/>
    <mergeCell ref="T233:T235"/>
    <mergeCell ref="U233:U235"/>
    <mergeCell ref="V233:V235"/>
    <mergeCell ref="W233:W235"/>
    <mergeCell ref="X233:X235"/>
    <mergeCell ref="Q230:Q232"/>
    <mergeCell ref="R230:R232"/>
    <mergeCell ref="S230:S232"/>
    <mergeCell ref="T230:T232"/>
    <mergeCell ref="U230:U232"/>
    <mergeCell ref="V230:V232"/>
    <mergeCell ref="N200:N235"/>
    <mergeCell ref="O200:O235"/>
    <mergeCell ref="P200:P235"/>
    <mergeCell ref="H200:H235"/>
    <mergeCell ref="I200:I235"/>
    <mergeCell ref="J200:J235"/>
    <mergeCell ref="K200:K235"/>
    <mergeCell ref="L200:L235"/>
    <mergeCell ref="M200:M235"/>
    <mergeCell ref="S245:S247"/>
    <mergeCell ref="AE236:AE256"/>
    <mergeCell ref="AF236:AF256"/>
    <mergeCell ref="AG236:AG256"/>
    <mergeCell ref="AH236:AH256"/>
    <mergeCell ref="Q239:Q241"/>
    <mergeCell ref="R239:R241"/>
    <mergeCell ref="S239:S241"/>
    <mergeCell ref="T239:T241"/>
    <mergeCell ref="U239:U241"/>
    <mergeCell ref="V239:V241"/>
    <mergeCell ref="S236:S238"/>
    <mergeCell ref="T236:T238"/>
    <mergeCell ref="U236:U238"/>
    <mergeCell ref="V236:V238"/>
    <mergeCell ref="W236:W238"/>
    <mergeCell ref="X236:X238"/>
    <mergeCell ref="M236:M256"/>
    <mergeCell ref="N236:N256"/>
    <mergeCell ref="O236:O256"/>
    <mergeCell ref="P236:P256"/>
    <mergeCell ref="Q236:Q238"/>
    <mergeCell ref="R236:R238"/>
    <mergeCell ref="Q245:Q247"/>
    <mergeCell ref="R245:R247"/>
    <mergeCell ref="Q248:Q250"/>
    <mergeCell ref="R248:R250"/>
    <mergeCell ref="S248:S250"/>
    <mergeCell ref="T248:T250"/>
    <mergeCell ref="U248:U250"/>
    <mergeCell ref="V248:V250"/>
    <mergeCell ref="W248:W250"/>
    <mergeCell ref="X248:X250"/>
    <mergeCell ref="V245:V247"/>
    <mergeCell ref="W245:W247"/>
    <mergeCell ref="X245:X247"/>
    <mergeCell ref="W239:W241"/>
    <mergeCell ref="X239:X241"/>
    <mergeCell ref="Q242:Q244"/>
    <mergeCell ref="R242:R244"/>
    <mergeCell ref="S242:S244"/>
    <mergeCell ref="T242:T244"/>
    <mergeCell ref="U242:U244"/>
    <mergeCell ref="V242:V244"/>
    <mergeCell ref="W242:W244"/>
    <mergeCell ref="X242:X244"/>
    <mergeCell ref="E257:E268"/>
    <mergeCell ref="F257:F268"/>
    <mergeCell ref="W251:W253"/>
    <mergeCell ref="X251:X253"/>
    <mergeCell ref="Q254:Q256"/>
    <mergeCell ref="R254:R256"/>
    <mergeCell ref="S254:S256"/>
    <mergeCell ref="T254:T256"/>
    <mergeCell ref="U254:U256"/>
    <mergeCell ref="V254:V256"/>
    <mergeCell ref="W254:W256"/>
    <mergeCell ref="X254:X256"/>
    <mergeCell ref="Q251:Q253"/>
    <mergeCell ref="R251:R253"/>
    <mergeCell ref="S251:S253"/>
    <mergeCell ref="T251:T253"/>
    <mergeCell ref="U251:U253"/>
    <mergeCell ref="V251:V253"/>
    <mergeCell ref="G236:G256"/>
    <mergeCell ref="H236:H256"/>
    <mergeCell ref="I236:I256"/>
    <mergeCell ref="J236:J256"/>
    <mergeCell ref="K236:K256"/>
    <mergeCell ref="L236:L256"/>
    <mergeCell ref="AE257:AE268"/>
    <mergeCell ref="AF257:AF268"/>
    <mergeCell ref="AG257:AG268"/>
    <mergeCell ref="AH257:AH268"/>
    <mergeCell ref="Q260:Q262"/>
    <mergeCell ref="R260:R262"/>
    <mergeCell ref="S260:S262"/>
    <mergeCell ref="T260:T262"/>
    <mergeCell ref="U260:U262"/>
    <mergeCell ref="V260:V262"/>
    <mergeCell ref="S257:S259"/>
    <mergeCell ref="T257:T259"/>
    <mergeCell ref="U257:U259"/>
    <mergeCell ref="V257:V259"/>
    <mergeCell ref="W257:W259"/>
    <mergeCell ref="X257:X259"/>
    <mergeCell ref="M257:M268"/>
    <mergeCell ref="N257:N268"/>
    <mergeCell ref="O257:O268"/>
    <mergeCell ref="P257:P268"/>
    <mergeCell ref="Q257:Q259"/>
    <mergeCell ref="R257:R259"/>
    <mergeCell ref="Q266:Q268"/>
    <mergeCell ref="R266:R268"/>
    <mergeCell ref="T245:T247"/>
    <mergeCell ref="U245:U247"/>
    <mergeCell ref="A269:A279"/>
    <mergeCell ref="B269:B279"/>
    <mergeCell ref="C269:C279"/>
    <mergeCell ref="D269:D279"/>
    <mergeCell ref="E269:E279"/>
    <mergeCell ref="F269:F279"/>
    <mergeCell ref="S266:S268"/>
    <mergeCell ref="T266:T268"/>
    <mergeCell ref="U266:U268"/>
    <mergeCell ref="V266:V268"/>
    <mergeCell ref="W266:W268"/>
    <mergeCell ref="X266:X268"/>
    <mergeCell ref="W260:W262"/>
    <mergeCell ref="X260:X262"/>
    <mergeCell ref="Q263:Q265"/>
    <mergeCell ref="R263:R265"/>
    <mergeCell ref="S263:S265"/>
    <mergeCell ref="T263:T265"/>
    <mergeCell ref="U263:U265"/>
    <mergeCell ref="V263:V265"/>
    <mergeCell ref="W263:W265"/>
    <mergeCell ref="X263:X265"/>
    <mergeCell ref="G257:G268"/>
    <mergeCell ref="H257:H268"/>
    <mergeCell ref="I257:I268"/>
    <mergeCell ref="J257:J268"/>
    <mergeCell ref="K257:K268"/>
    <mergeCell ref="L257:L268"/>
    <mergeCell ref="A257:A268"/>
    <mergeCell ref="B257:B268"/>
    <mergeCell ref="C257:C268"/>
    <mergeCell ref="D257:D268"/>
    <mergeCell ref="AE269:AE279"/>
    <mergeCell ref="AF269:AF279"/>
    <mergeCell ref="AG269:AG279"/>
    <mergeCell ref="AH269:AH279"/>
    <mergeCell ref="Q272:Q279"/>
    <mergeCell ref="R272:R279"/>
    <mergeCell ref="S272:S279"/>
    <mergeCell ref="T272:T279"/>
    <mergeCell ref="U272:U279"/>
    <mergeCell ref="V272:V279"/>
    <mergeCell ref="S269:S271"/>
    <mergeCell ref="T269:T271"/>
    <mergeCell ref="U269:U271"/>
    <mergeCell ref="V269:V271"/>
    <mergeCell ref="W269:W271"/>
    <mergeCell ref="X269:X271"/>
    <mergeCell ref="M269:M279"/>
    <mergeCell ref="N269:N279"/>
    <mergeCell ref="O269:O279"/>
    <mergeCell ref="P269:P279"/>
    <mergeCell ref="Q269:Q271"/>
    <mergeCell ref="R269:R271"/>
    <mergeCell ref="H280:H283"/>
    <mergeCell ref="I280:I283"/>
    <mergeCell ref="J280:J283"/>
    <mergeCell ref="K280:K283"/>
    <mergeCell ref="L280:L283"/>
    <mergeCell ref="M280:M283"/>
    <mergeCell ref="AC278:AD278"/>
    <mergeCell ref="AA279:AB279"/>
    <mergeCell ref="AC279:AD279"/>
    <mergeCell ref="A280:A283"/>
    <mergeCell ref="B280:B283"/>
    <mergeCell ref="C280:C283"/>
    <mergeCell ref="D280:D283"/>
    <mergeCell ref="E280:E283"/>
    <mergeCell ref="F280:F283"/>
    <mergeCell ref="G280:G283"/>
    <mergeCell ref="W272:W279"/>
    <mergeCell ref="X272:X279"/>
    <mergeCell ref="AA275:AB275"/>
    <mergeCell ref="AC275:AD275"/>
    <mergeCell ref="Y276:Z276"/>
    <mergeCell ref="AA276:AB276"/>
    <mergeCell ref="AC276:AD276"/>
    <mergeCell ref="AA277:AB277"/>
    <mergeCell ref="AC277:AD277"/>
    <mergeCell ref="AA278:AB278"/>
    <mergeCell ref="G269:G279"/>
    <mergeCell ref="H269:H279"/>
    <mergeCell ref="I269:I279"/>
    <mergeCell ref="J269:J279"/>
    <mergeCell ref="K269:K279"/>
    <mergeCell ref="L269:L279"/>
    <mergeCell ref="AF280:AF283"/>
    <mergeCell ref="AG280:AG283"/>
    <mergeCell ref="AH280:AH283"/>
    <mergeCell ref="Y283:Z283"/>
    <mergeCell ref="AA283:AB283"/>
    <mergeCell ref="AC283:AD283"/>
    <mergeCell ref="T280:T283"/>
    <mergeCell ref="U280:U283"/>
    <mergeCell ref="V280:V283"/>
    <mergeCell ref="W280:W283"/>
    <mergeCell ref="X280:X283"/>
    <mergeCell ref="AE280:AE283"/>
    <mergeCell ref="N280:N283"/>
    <mergeCell ref="O280:O283"/>
    <mergeCell ref="P280:P283"/>
    <mergeCell ref="Q280:Q283"/>
    <mergeCell ref="R280:R283"/>
    <mergeCell ref="S280:S283"/>
    <mergeCell ref="M284:M294"/>
    <mergeCell ref="N284:N294"/>
    <mergeCell ref="O284:O294"/>
    <mergeCell ref="P284:P294"/>
    <mergeCell ref="Q284:Q291"/>
    <mergeCell ref="R284:R291"/>
    <mergeCell ref="Q292:Q294"/>
    <mergeCell ref="R292:R294"/>
    <mergeCell ref="G284:G294"/>
    <mergeCell ref="H284:H294"/>
    <mergeCell ref="I284:I294"/>
    <mergeCell ref="J284:J294"/>
    <mergeCell ref="K284:K294"/>
    <mergeCell ref="L284:L294"/>
    <mergeCell ref="A284:A294"/>
    <mergeCell ref="B284:B294"/>
    <mergeCell ref="C284:C294"/>
    <mergeCell ref="D284:D294"/>
    <mergeCell ref="E284:E294"/>
    <mergeCell ref="F284:F294"/>
    <mergeCell ref="S292:S294"/>
    <mergeCell ref="T292:T294"/>
    <mergeCell ref="U292:U294"/>
    <mergeCell ref="V292:V294"/>
    <mergeCell ref="W292:W294"/>
    <mergeCell ref="X292:X294"/>
    <mergeCell ref="Y288:Z288"/>
    <mergeCell ref="AA288:AB288"/>
    <mergeCell ref="AC288:AD288"/>
    <mergeCell ref="AA289:AB289"/>
    <mergeCell ref="AC289:AD289"/>
    <mergeCell ref="AA290:AB290"/>
    <mergeCell ref="AC290:AD290"/>
    <mergeCell ref="AE284:AE294"/>
    <mergeCell ref="AF284:AF294"/>
    <mergeCell ref="AG284:AG294"/>
    <mergeCell ref="AH284:AH294"/>
    <mergeCell ref="AA287:AB287"/>
    <mergeCell ref="AC287:AD287"/>
    <mergeCell ref="AA291:AB291"/>
    <mergeCell ref="AC291:AD291"/>
    <mergeCell ref="S284:S291"/>
    <mergeCell ref="T284:T291"/>
    <mergeCell ref="U284:U291"/>
    <mergeCell ref="V284:V291"/>
    <mergeCell ref="W284:W291"/>
    <mergeCell ref="X284:X291"/>
    <mergeCell ref="M295:M303"/>
    <mergeCell ref="N295:N303"/>
    <mergeCell ref="O295:O303"/>
    <mergeCell ref="P295:P303"/>
    <mergeCell ref="Q295:Q297"/>
    <mergeCell ref="R295:R297"/>
    <mergeCell ref="G295:G303"/>
    <mergeCell ref="H295:H303"/>
    <mergeCell ref="I295:I303"/>
    <mergeCell ref="J295:J303"/>
    <mergeCell ref="K295:K303"/>
    <mergeCell ref="L295:L303"/>
    <mergeCell ref="A295:A303"/>
    <mergeCell ref="B295:B303"/>
    <mergeCell ref="C295:C303"/>
    <mergeCell ref="D295:D303"/>
    <mergeCell ref="E295:E303"/>
    <mergeCell ref="F295:F303"/>
    <mergeCell ref="W298:W300"/>
    <mergeCell ref="X298:X300"/>
    <mergeCell ref="Q301:Q303"/>
    <mergeCell ref="R301:R303"/>
    <mergeCell ref="S301:S303"/>
    <mergeCell ref="T301:T303"/>
    <mergeCell ref="U301:U303"/>
    <mergeCell ref="V301:V303"/>
    <mergeCell ref="W301:W303"/>
    <mergeCell ref="X301:X303"/>
    <mergeCell ref="AE295:AE303"/>
    <mergeCell ref="AF295:AF303"/>
    <mergeCell ref="AG295:AG303"/>
    <mergeCell ref="AH295:AH303"/>
    <mergeCell ref="Q298:Q300"/>
    <mergeCell ref="R298:R300"/>
    <mergeCell ref="S298:S300"/>
    <mergeCell ref="T298:T300"/>
    <mergeCell ref="U298:U300"/>
    <mergeCell ref="V298:V300"/>
    <mergeCell ref="S295:S297"/>
    <mergeCell ref="T295:T297"/>
    <mergeCell ref="U295:U297"/>
    <mergeCell ref="V295:V297"/>
    <mergeCell ref="W295:W297"/>
    <mergeCell ref="X295:X297"/>
    <mergeCell ref="AE304:AE309"/>
    <mergeCell ref="AF304:AF309"/>
    <mergeCell ref="AG304:AG309"/>
    <mergeCell ref="AH304:AH309"/>
    <mergeCell ref="Q307:Q309"/>
    <mergeCell ref="R307:R309"/>
    <mergeCell ref="S307:S309"/>
    <mergeCell ref="T307:T309"/>
    <mergeCell ref="U307:U309"/>
    <mergeCell ref="V307:V309"/>
    <mergeCell ref="S304:S306"/>
    <mergeCell ref="T304:T306"/>
    <mergeCell ref="U304:U306"/>
    <mergeCell ref="V304:V306"/>
    <mergeCell ref="W304:W306"/>
    <mergeCell ref="X304:X306"/>
    <mergeCell ref="M304:M309"/>
    <mergeCell ref="N304:N309"/>
    <mergeCell ref="O304:O309"/>
    <mergeCell ref="P304:P309"/>
    <mergeCell ref="Q304:Q306"/>
    <mergeCell ref="R304:R306"/>
    <mergeCell ref="Q310:Q312"/>
    <mergeCell ref="R310:R312"/>
    <mergeCell ref="S310:S312"/>
    <mergeCell ref="T310:T312"/>
    <mergeCell ref="I310:I315"/>
    <mergeCell ref="J310:J315"/>
    <mergeCell ref="K310:K315"/>
    <mergeCell ref="L310:L315"/>
    <mergeCell ref="M310:M315"/>
    <mergeCell ref="N310:N315"/>
    <mergeCell ref="W307:W309"/>
    <mergeCell ref="X307:X309"/>
    <mergeCell ref="A310:A315"/>
    <mergeCell ref="B310:B315"/>
    <mergeCell ref="C310:C315"/>
    <mergeCell ref="D310:D315"/>
    <mergeCell ref="E310:E315"/>
    <mergeCell ref="F310:F315"/>
    <mergeCell ref="G310:G315"/>
    <mergeCell ref="H310:H315"/>
    <mergeCell ref="G304:G309"/>
    <mergeCell ref="H304:H309"/>
    <mergeCell ref="I304:I309"/>
    <mergeCell ref="J304:J309"/>
    <mergeCell ref="K304:K309"/>
    <mergeCell ref="L304:L309"/>
    <mergeCell ref="A304:A309"/>
    <mergeCell ref="B304:B309"/>
    <mergeCell ref="C304:C309"/>
    <mergeCell ref="D304:D309"/>
    <mergeCell ref="E304:E309"/>
    <mergeCell ref="F304:F309"/>
    <mergeCell ref="G316:G319"/>
    <mergeCell ref="H316:H319"/>
    <mergeCell ref="I316:I319"/>
    <mergeCell ref="J316:J319"/>
    <mergeCell ref="K316:K319"/>
    <mergeCell ref="L316:L319"/>
    <mergeCell ref="A316:A319"/>
    <mergeCell ref="B316:B319"/>
    <mergeCell ref="C316:C319"/>
    <mergeCell ref="D316:D319"/>
    <mergeCell ref="E316:E319"/>
    <mergeCell ref="F316:F319"/>
    <mergeCell ref="AF310:AF315"/>
    <mergeCell ref="AG310:AG315"/>
    <mergeCell ref="AH310:AH315"/>
    <mergeCell ref="Q313:Q315"/>
    <mergeCell ref="R313:R315"/>
    <mergeCell ref="S313:S315"/>
    <mergeCell ref="T313:T315"/>
    <mergeCell ref="U313:U315"/>
    <mergeCell ref="V313:V315"/>
    <mergeCell ref="W313:W315"/>
    <mergeCell ref="U310:U312"/>
    <mergeCell ref="V310:V312"/>
    <mergeCell ref="W310:W312"/>
    <mergeCell ref="X310:X312"/>
    <mergeCell ref="AC310:AD312"/>
    <mergeCell ref="AE310:AE315"/>
    <mergeCell ref="X313:X315"/>
    <mergeCell ref="AC313:AD315"/>
    <mergeCell ref="O310:O315"/>
    <mergeCell ref="P310:P315"/>
    <mergeCell ref="AC316:AD319"/>
    <mergeCell ref="AE316:AE319"/>
    <mergeCell ref="AF316:AF319"/>
    <mergeCell ref="AG316:AG319"/>
    <mergeCell ref="AH316:AH319"/>
    <mergeCell ref="Y319:Z319"/>
    <mergeCell ref="AA319:AB319"/>
    <mergeCell ref="S316:S319"/>
    <mergeCell ref="T316:T319"/>
    <mergeCell ref="U316:U319"/>
    <mergeCell ref="V316:V319"/>
    <mergeCell ref="W316:W319"/>
    <mergeCell ref="X316:X319"/>
    <mergeCell ref="M316:M319"/>
    <mergeCell ref="N316:N319"/>
    <mergeCell ref="O316:O319"/>
    <mergeCell ref="P316:P319"/>
    <mergeCell ref="Q316:Q319"/>
    <mergeCell ref="R316:R319"/>
  </mergeCells>
  <hyperlinks>
    <hyperlink ref="AI3" r:id="rId1" tooltip="Acciones" display="../Downloads/Mejoramiento/frmAccion.aspx%3fTipoAccion=MQ==&amp;IdAccion=MTcyNg==&amp;IdObjeto=Mzc3&amp;Objeto=Umllc2dvc0RhZnBWNQ==" xr:uid="{8C217C73-1527-4680-ABD5-B0422D956D43}"/>
    <hyperlink ref="AI6" r:id="rId2" tooltip="Acciones" display="../Downloads/Mejoramiento/frmAccion.aspx%3fTipoAccion=Mg==&amp;IdAccion=MTcyNw==&amp;IdObjeto=Mzc3&amp;Objeto=Umllc2dvc0RhZnBWNQ==" xr:uid="{7A4773F2-FDC7-4E07-8D34-CEA4E76F7478}"/>
    <hyperlink ref="AI7" r:id="rId3" tooltip="Acciones" display="../Downloads/Mejoramiento/frmAccion.aspx%3fTipoAccion=MQ==&amp;IdAccion=MTcyOA==&amp;IdObjeto=Mzc4&amp;Objeto=Umllc2dvc0RhZnBWNQ==" xr:uid="{8D50FFD9-1AD6-4E65-B08A-1401AB4A41C8}"/>
    <hyperlink ref="AI10" r:id="rId4" tooltip="Acciones" display="../Downloads/Mejoramiento/frmAccion.aspx%3fTipoAccion=Mg==&amp;IdAccion=MTcyOQ==&amp;IdObjeto=Mzc4&amp;Objeto=Umllc2dvc0RhZnBWNQ==" xr:uid="{E4434E17-A958-4F2F-B004-DCE11FCA0F6E}"/>
    <hyperlink ref="AI13" r:id="rId5" tooltip="Acciones" display="../Downloads/Mejoramiento/frmAccion.aspx%3fTipoAccion=MQ==&amp;IdAccion=MTczMA==&amp;IdObjeto=Mzc5&amp;Objeto=Umllc2dvc0RhZnBWNQ==" xr:uid="{8BBFE602-9EFE-4CB9-A96F-900DA59EEE58}"/>
    <hyperlink ref="AI16" r:id="rId6" tooltip="Acciones" display="../Downloads/Mejoramiento/frmAccion.aspx%3fTipoAccion=Mg==&amp;IdAccion=MTczMQ==&amp;IdObjeto=Mzc5&amp;Objeto=Umllc2dvc0RhZnBWNQ==" xr:uid="{DDFC092A-B659-4CDF-86F7-3DE4FF413C28}"/>
    <hyperlink ref="AI19" r:id="rId7" tooltip="Acciones" display="../Downloads/Mejoramiento/frmAccion.aspx%3fTipoAccion=Mg==&amp;IdAccion=MTczOQ==&amp;IdObjeto=Mzgw&amp;Objeto=Umllc2dvc0RhZnBWNQ==" xr:uid="{235E2A9A-0F69-4895-9521-70D9363A3F44}"/>
    <hyperlink ref="AI22" r:id="rId8" tooltip="Acciones" display="../Downloads/Mejoramiento/frmAccion.aspx%3fTipoAccion=MQ==&amp;IdAccion=MTczMg==&amp;IdObjeto=Mzgx&amp;Objeto=Umllc2dvc0RhZnBWNQ==" xr:uid="{42E2CFEE-4BA9-4EA7-8414-FFC09B542733}"/>
    <hyperlink ref="AI25" r:id="rId9" tooltip="Acciones" display="../Downloads/Mejoramiento/frmAccion.aspx%3fTipoAccion=Mg==&amp;IdAccion=MTczMw==&amp;IdObjeto=Mzgx&amp;Objeto=Umllc2dvc0RhZnBWNQ==" xr:uid="{249D159D-63A5-4609-9667-200CB20CAD88}"/>
    <hyperlink ref="AI26" r:id="rId10" tooltip="Acciones" display="../Downloads/Mejoramiento/frmAccion.aspx%3fTipoAccion=MQ==&amp;IdAccion=MTczNA==&amp;IdObjeto=Mzgy&amp;Objeto=Umllc2dvc0RhZnBWNQ==" xr:uid="{48C73CE7-0A86-4496-99CE-A0D2DCC373CF}"/>
    <hyperlink ref="AI29" r:id="rId11" tooltip="Acciones" display="../Downloads/Mejoramiento/frmAccion.aspx%3fTipoAccion=Mg==&amp;IdAccion=MTczNQ==&amp;IdObjeto=Mzgy&amp;Objeto=Umllc2dvc0RhZnBWNQ==" xr:uid="{E6E5FE7D-0FB1-4AB0-92BA-725344BA86C9}"/>
    <hyperlink ref="AI34" r:id="rId12" tooltip="Acciones" display="../Downloads/Mejoramiento/frmAccion.aspx%3fTipoAccion=MQ==&amp;IdAccion=MTczNg==&amp;IdObjeto=Mzgz&amp;Objeto=Umllc2dvc0RhZnBWNQ==" xr:uid="{8A746C0C-C0E2-4821-9270-8D2E84009D7D}"/>
    <hyperlink ref="AI37" r:id="rId13" tooltip="Acciones" display="../Downloads/Mejoramiento/frmAccion.aspx%3fTipoAccion=Mg==&amp;IdAccion=MTczNw==&amp;IdObjeto=Mzgz&amp;Objeto=Umllc2dvc0RhZnBWNQ==" xr:uid="{16462836-6A0A-4BF1-87E7-5B90F1B93466}"/>
    <hyperlink ref="AI40" r:id="rId14" tooltip="Acciones" display="../Downloads/Mejoramiento/frmAccion.aspx%3fTipoAccion=Mg==&amp;IdAccion=MTczOA==&amp;IdObjeto=Mzg0&amp;Objeto=Umllc2dvc0RhZnBWNQ==" xr:uid="{E3BF004D-CB08-459D-881E-DB028B0328FD}"/>
    <hyperlink ref="AI43" r:id="rId15" tooltip="Acciones" display="../Downloads/Mejoramiento/frmAccion.aspx%3fTipoAccion=Mg==&amp;IdAccion=MTc0MA==&amp;IdObjeto=Mzg1&amp;Objeto=Umllc2dvc0RhZnBWNQ==" xr:uid="{ED029D6B-1B62-4856-A9C2-82DE9A5E6457}"/>
    <hyperlink ref="AI46" r:id="rId16" tooltip="Acciones" display="../Downloads/Mejoramiento/frmAccion.aspx%3fTipoAccion=Mg==&amp;IdAccion=MTc0MQ==&amp;IdObjeto=Mzg2&amp;Objeto=Umllc2dvc0RhZnBWNQ==" xr:uid="{6F19E7D8-1DD2-41FF-A349-6A4076FFD85B}"/>
    <hyperlink ref="AI49" r:id="rId17" tooltip="Acciones" display="../Downloads/Mejoramiento/frmAccion.aspx%3fTipoAccion=Mg==&amp;IdAccion=MTc0Mg==&amp;IdObjeto=Mzg3&amp;Objeto=Umllc2dvc0RhZnBWNQ==" xr:uid="{1140AD35-6B06-4916-A201-F9CA8299F14F}"/>
    <hyperlink ref="AI52" r:id="rId18" tooltip="Acciones" display="../Downloads/Mejoramiento/frmAccion.aspx%3fTipoAccion=MQ==&amp;IdAccion=MTc0Mw==&amp;IdObjeto=Mzg3&amp;Objeto=Umllc2dvc0RhZnBWNQ==" xr:uid="{AF433303-D90E-4753-BC8D-F4D8B3DB5076}"/>
    <hyperlink ref="AI67" r:id="rId19" tooltip="Acciones" display="../Downloads/Mejoramiento/frmAccion.aspx%3fTipoAccion=Mg==&amp;IdAccion=MTc0NA==&amp;IdObjeto=Mzg4&amp;Objeto=Umllc2dvc0RhZnBWNQ==" xr:uid="{8EFEE8F4-76EA-4452-AE3E-2259A8FC9536}"/>
    <hyperlink ref="AI70" r:id="rId20" tooltip="Acciones" display="../Downloads/Mejoramiento/frmAccion.aspx%3fTipoAccion=MQ==&amp;IdAccion=MTc0NQ==&amp;IdObjeto=Mzg4&amp;Objeto=Umllc2dvc0RhZnBWNQ==" xr:uid="{C60E0F3D-9402-42FD-AFB0-33371C2483E8}"/>
    <hyperlink ref="AI71" r:id="rId21" tooltip="Acciones" display="../Downloads/Mejoramiento/frmAccion.aspx%3fTipoAccion=Mg==&amp;IdAccion=MTc0Ng==&amp;IdObjeto=Mzg5&amp;Objeto=Umllc2dvc0RhZnBWNQ==" xr:uid="{94453373-041B-4DB7-B885-2852DE5DED8F}"/>
    <hyperlink ref="AI74" r:id="rId22" tooltip="Acciones" display="../Downloads/Mejoramiento/frmAccion.aspx%3fTipoAccion=MQ==&amp;IdAccion=MTc0Nw==&amp;IdObjeto=Mzg5&amp;Objeto=Umllc2dvc0RhZnBWNQ==" xr:uid="{356DF7CA-0F9F-4E58-A9D8-EE8728DCAD8A}"/>
    <hyperlink ref="AI79" r:id="rId23" tooltip="Acciones" display="../Downloads/Mejoramiento/frmAccion.aspx%3fTipoAccion=Mg==&amp;IdAccion=MTc0OA==&amp;IdObjeto=Mzkw&amp;Objeto=Umllc2dvc0RhZnBWNQ==" xr:uid="{3FE59FCE-CD0D-4C21-BC8A-F15068530CD6}"/>
    <hyperlink ref="AI82" r:id="rId24" tooltip="Acciones" display="../Downloads/Mejoramiento/frmAccion.aspx%3fTipoAccion=MQ==&amp;IdAccion=MTc0OQ==&amp;IdObjeto=Mzkw&amp;Objeto=Umllc2dvc0RhZnBWNQ==" xr:uid="{6B206A22-4D21-42B5-8B68-481B88B51A2E}"/>
    <hyperlink ref="AI83" r:id="rId25" tooltip="Acciones" display="../Downloads/Mejoramiento/frmAccion.aspx%3fTipoAccion=Mg==&amp;IdAccion=MTc1MA==&amp;IdObjeto=Mzkx&amp;Objeto=Umllc2dvc0RhZnBWNQ==" xr:uid="{862C1991-BD06-448F-992D-AB6ED8E3A4BF}"/>
    <hyperlink ref="AI86" r:id="rId26" tooltip="Acciones" display="../Downloads/Mejoramiento/frmAccion.aspx%3fTipoAccion=Mg==&amp;IdAccion=MTc1MQ==&amp;IdObjeto=Mzk1&amp;Objeto=Umllc2dvc0RhZnBWNQ==" xr:uid="{9FD3941A-D72E-4C44-B5FF-83AB117A0296}"/>
    <hyperlink ref="AI89" r:id="rId27" tooltip="Acciones" display="../Downloads/Mejoramiento/frmAccion.aspx%3fTipoAccion=MQ==&amp;IdAccion=MTc1Mg==&amp;IdObjeto=Mzk1&amp;Objeto=Umllc2dvc0RhZnBWNQ==" xr:uid="{979F20B7-8EA7-4670-8FAA-27BCF0B7D8D0}"/>
    <hyperlink ref="AI90" r:id="rId28" tooltip="Acciones" display="../Downloads/Mejoramiento/frmAccion.aspx%3fTipoAccion=MQ==&amp;IdAccion=MTc1NA==&amp;IdObjeto=NDAx&amp;Objeto=Umllc2dvc0RhZnBWNQ==" xr:uid="{6CB899EB-0F7F-43CC-97AE-7EA7B6A8D433}"/>
    <hyperlink ref="AI93" r:id="rId29" tooltip="Acciones" display="../Downloads/Mejoramiento/frmAccion.aspx%3fTipoAccion=Mg==&amp;IdAccion=MTc1NQ==&amp;IdObjeto=NDAx&amp;Objeto=Umllc2dvc0RhZnBWNQ==" xr:uid="{04681C50-AA74-4941-B0E6-95756A1E71DC}"/>
    <hyperlink ref="AI94" r:id="rId30" tooltip="Acciones" display="../Downloads/Mejoramiento/frmAccion.aspx%3fTipoAccion=MQ==&amp;IdAccion=MTc1Ng==&amp;IdObjeto=NDAy&amp;Objeto=Umllc2dvc0RhZnBWNQ==" xr:uid="{581D3B96-312B-4D1F-90B8-43B8995002C7}"/>
    <hyperlink ref="AI97" r:id="rId31" tooltip="Acciones" display="../Downloads/Mejoramiento/frmAccion.aspx%3fTipoAccion=Mg==&amp;IdAccion=MTc1Nw==&amp;IdObjeto=NDAy&amp;Objeto=Umllc2dvc0RhZnBWNQ==" xr:uid="{502EB761-9E45-4D09-8FE0-BBB3FA722C89}"/>
    <hyperlink ref="AI98" r:id="rId32" tooltip="Acciones" display="../Downloads/Mejoramiento/frmAccion.aspx%3fTipoAccion=MQ==&amp;IdAccion=MTc1OA==&amp;IdObjeto=NDAz&amp;Objeto=Umllc2dvc0RhZnBWNQ==" xr:uid="{951A7DC0-1060-4307-AF7A-57233205657C}"/>
    <hyperlink ref="AI101" r:id="rId33" tooltip="Acciones" display="../Downloads/Mejoramiento/frmAccion.aspx%3fTipoAccion=Mg==&amp;IdAccion=MTc2MQ==&amp;IdObjeto=NDAz&amp;Objeto=Umllc2dvc0RhZnBWNQ==" xr:uid="{9DD25952-7C5C-4ECD-B4AC-BD782656741C}"/>
    <hyperlink ref="AI109" r:id="rId34" tooltip="Acciones" display="../Downloads/Mejoramiento/frmAccion.aspx%3fTipoAccion=MQ==&amp;IdAccion=MTc1OQ==&amp;IdObjeto=NDA0&amp;Objeto=Umllc2dvc0RhZnBWNQ==" xr:uid="{1CAA0F15-25DC-4E45-A02B-3D7862B65CCC}"/>
    <hyperlink ref="AI112" r:id="rId35" tooltip="Acciones" display="../Downloads/Mejoramiento/frmAccion.aspx%3fTipoAccion=Mg==&amp;IdAccion=MTc2MA==&amp;IdObjeto=NDA0&amp;Objeto=Umllc2dvc0RhZnBWNQ==" xr:uid="{B689D37F-D29C-4BEC-B640-2B00CF0CBB2E}"/>
    <hyperlink ref="AI120" r:id="rId36" tooltip="Acciones" display="../Downloads/Mejoramiento/frmAccion.aspx%3fTipoAccion=MQ==&amp;IdAccion=MTc2Mg==&amp;IdObjeto=NDA2&amp;Objeto=Umllc2dvc0RhZnBWNQ==" xr:uid="{BED24605-8827-419A-8D18-EAA106451F22}"/>
    <hyperlink ref="AI123" r:id="rId37" tooltip="Acciones" display="../Downloads/Mejoramiento/frmAccion.aspx%3fTipoAccion=Mg==&amp;IdAccion=MTc2Mw==&amp;IdObjeto=NDA2&amp;Objeto=Umllc2dvc0RhZnBWNQ==" xr:uid="{AD4DE5FB-0D07-42D1-984D-4A753DCDCD2D}"/>
    <hyperlink ref="AI124" r:id="rId38" tooltip="Acciones" display="../Downloads/Mejoramiento/frmAccion.aspx%3fTipoAccion=MQ==&amp;IdAccion=MTc2NA==&amp;IdObjeto=NDA3&amp;Objeto=Umllc2dvc0RhZnBWNQ==" xr:uid="{16F3345D-CFAB-4F1D-B2E5-119E9958A8AC}"/>
    <hyperlink ref="AI127" r:id="rId39" tooltip="Acciones" display="../Downloads/Mejoramiento/frmAccion.aspx%3fTipoAccion=Mg==&amp;IdAccion=MTc2NQ==&amp;IdObjeto=NDA3&amp;Objeto=Umllc2dvc0RhZnBWNQ==" xr:uid="{5016E40B-744D-4AF1-A207-F49694129796}"/>
    <hyperlink ref="AI130" r:id="rId40" tooltip="Acciones" display="../Downloads/Mejoramiento/frmAccion.aspx%3fTipoAccion=MQ==&amp;IdAccion=MTc2Ng==&amp;IdObjeto=NDA5&amp;Objeto=Umllc2dvc0RhZnBWNQ==" xr:uid="{7C3C93EA-4386-4AD8-9AFC-E6F00E1EB3B8}"/>
    <hyperlink ref="AI133" r:id="rId41" tooltip="Acciones" display="../Downloads/Mejoramiento/frmAccion.aspx%3fTipoAccion=Mg==&amp;IdAccion=MTc2Nw==&amp;IdObjeto=NDA5&amp;Objeto=Umllc2dvc0RhZnBWNQ==" xr:uid="{EC98E1DC-EBD9-48AD-B867-EEC47DC84BCF}"/>
    <hyperlink ref="AI138" r:id="rId42" tooltip="Acciones" display="../Downloads/Mejoramiento/frmAccion.aspx%3fTipoAccion=MQ==&amp;IdAccion=MTc2OQ==&amp;IdObjeto=NDEw&amp;Objeto=Umllc2dvc0RhZnBWNQ==" xr:uid="{2E9A729B-107B-4AF6-84C3-8167F61E28F2}"/>
    <hyperlink ref="AI141" r:id="rId43" tooltip="Acciones" display="../Downloads/Mejoramiento/frmAccion.aspx%3fTipoAccion=Mg==&amp;IdAccion=MTc3MA==&amp;IdObjeto=NDEw&amp;Objeto=Umllc2dvc0RhZnBWNQ==" xr:uid="{FBEFAEB2-8A08-4124-99F6-C43A1F31E566}"/>
    <hyperlink ref="AI146" r:id="rId44" tooltip="Acciones" display="../Downloads/Mejoramiento/frmAccion.aspx%3fTipoAccion=MQ==&amp;IdAccion=MTc3Mg==&amp;IdObjeto=NDEx&amp;Objeto=Umllc2dvc0RhZnBWNQ==" xr:uid="{36A5645C-754C-42D4-921B-01EE2112979C}"/>
    <hyperlink ref="AI149" r:id="rId45" tooltip="Acciones" display="../Downloads/Mejoramiento/frmAccion.aspx%3fTipoAccion=Mg==&amp;IdAccion=MTc3Mw==&amp;IdObjeto=NDEx&amp;Objeto=Umllc2dvc0RhZnBWNQ==" xr:uid="{041018FC-665D-48FA-83B0-03F509812C1F}"/>
    <hyperlink ref="AI150" r:id="rId46" tooltip="Acciones" display="../Downloads/Mejoramiento/frmAccion.aspx%3fTipoAccion=MQ==&amp;IdAccion=MTc3NA==&amp;IdObjeto=NDEy&amp;Objeto=Umllc2dvc0RhZnBWNQ==" xr:uid="{811039D5-7950-43CD-B176-98B0DF9BF0EE}"/>
    <hyperlink ref="AI153" r:id="rId47" tooltip="Acciones" display="../Downloads/Mejoramiento/frmAccion.aspx%3fTipoAccion=Mg==&amp;IdAccion=MTc3NQ==&amp;IdObjeto=NDEy&amp;Objeto=Umllc2dvc0RhZnBWNQ==" xr:uid="{CB9B6AB5-F7C3-43C1-8505-AC804CE738AF}"/>
    <hyperlink ref="AI161" r:id="rId48" tooltip="Acciones" display="../Downloads/Mejoramiento/frmAccion.aspx%3fTipoAccion=MQ==&amp;IdAccion=MTc3Ng==&amp;IdObjeto=NDEz&amp;Objeto=Umllc2dvc0RhZnBWNQ==" xr:uid="{370B6891-E560-4D2E-AEC8-1F2818E9E618}"/>
    <hyperlink ref="AI164" r:id="rId49" tooltip="Acciones" display="../Downloads/Mejoramiento/frmAccion.aspx%3fTipoAccion=Mg==&amp;IdAccion=MTc3Nw==&amp;IdObjeto=NDEz&amp;Objeto=Umllc2dvc0RhZnBWNQ==" xr:uid="{E883CEC5-DD7E-447A-9807-D8B8300DA77C}"/>
    <hyperlink ref="AI165" r:id="rId50" tooltip="Acciones" display="../Downloads/Mejoramiento/frmAccion.aspx%3fTipoAccion=MQ==&amp;IdAccion=MTc3OA==&amp;IdObjeto=NDE0&amp;Objeto=Umllc2dvc0RhZnBWNQ==" xr:uid="{F94D2F1C-D103-4676-B820-AAADCB81EC1C}"/>
    <hyperlink ref="AI168" r:id="rId51" tooltip="Acciones" display="../Downloads/Mejoramiento/frmAccion.aspx%3fTipoAccion=Mg==&amp;IdAccion=MTc3OQ==&amp;IdObjeto=NDE0&amp;Objeto=Umllc2dvc0RhZnBWNQ==" xr:uid="{89053A59-B3BA-4EBB-8EFE-D9D3C7C4F223}"/>
    <hyperlink ref="AI171" r:id="rId52" tooltip="Acciones" display="../Downloads/Mejoramiento/frmAccion.aspx%3fTipoAccion=MQ==&amp;IdAccion=MTc4MA==&amp;IdObjeto=NDE1&amp;Objeto=Umllc2dvc0RhZnBWNQ==" xr:uid="{3AC106B3-7E51-42CA-8B41-CBB925038D57}"/>
    <hyperlink ref="AI174" r:id="rId53" tooltip="Acciones" display="../Downloads/Mejoramiento/frmAccion.aspx%3fTipoAccion=Mg==&amp;IdAccion=MTc4MQ==&amp;IdObjeto=NDE1&amp;Objeto=Umllc2dvc0RhZnBWNQ==" xr:uid="{52827BF7-E4A0-470E-AF8F-4C93002D082A}"/>
    <hyperlink ref="AI177" r:id="rId54" tooltip="Acciones" display="../Downloads/Mejoramiento/frmAccion.aspx%3fTipoAccion=Mg==&amp;IdAccion=MTc4Mg==&amp;IdObjeto=NDE2&amp;Objeto=Umllc2dvc0RhZnBWNQ==" xr:uid="{4A6B212F-740F-409D-8409-9F0E45F1EDE5}"/>
    <hyperlink ref="AI180" r:id="rId55" tooltip="Acciones" display="../Downloads/Mejoramiento/frmAccion.aspx%3fTipoAccion=MQ==&amp;IdAccion=MTc4Mw==&amp;IdObjeto=NDE2&amp;Objeto=Umllc2dvc0RhZnBWNQ==" xr:uid="{EA454C3E-C0A9-4D75-B1C8-7CE1F00B770D}"/>
    <hyperlink ref="AI181" r:id="rId56" tooltip="Acciones" display="../Downloads/Mejoramiento/frmAccion.aspx%3fTipoAccion=MQ==&amp;IdAccion=MTc4NA==&amp;IdObjeto=NDE3&amp;Objeto=Umllc2dvc0RhZnBWNQ==" xr:uid="{ADD2FDD6-0740-4657-A99C-03E628F0682D}"/>
    <hyperlink ref="AI184" r:id="rId57" tooltip="Acciones" display="../Downloads/Mejoramiento/frmAccion.aspx%3fTipoAccion=Mg==&amp;IdAccion=MTc4NQ==&amp;IdObjeto=NDE3&amp;Objeto=Umllc2dvc0RhZnBWNQ==" xr:uid="{34EC110D-BAD4-4B7C-9B41-3B275634BBA8}"/>
    <hyperlink ref="AI185" r:id="rId58" tooltip="Acciones" display="../Downloads/Mejoramiento/frmAccion.aspx%3fTipoAccion=Mg==&amp;IdAccion=MTc4OA==&amp;IdObjeto=NDIx&amp;Objeto=Umllc2dvc0RhZnBWNQ==" xr:uid="{3755B99E-7BA6-46B6-828C-3F009BE19C35}"/>
    <hyperlink ref="AI191" r:id="rId59" tooltip="Acciones" display="../Downloads/Mejoramiento/frmAccion.aspx%3fTipoAccion=Mg==&amp;IdAccion=MTc4OQ==&amp;IdObjeto=NDIy&amp;Objeto=Umllc2dvc0RhZnBWNQ==" xr:uid="{43C2B24E-744F-4C52-A1DD-85B3E77ECB61}"/>
    <hyperlink ref="AI200" r:id="rId60" tooltip="Acciones" display="../Downloads/Mejoramiento/frmAccion.aspx%3fTipoAccion=Mg==&amp;IdAccion=MTc5MA==&amp;IdObjeto=NDIz&amp;Objeto=Umllc2dvc0RhZnBWNQ==" xr:uid="{151A7C97-67DD-469A-8159-D643EAF4A64F}"/>
    <hyperlink ref="AI203" r:id="rId61" tooltip="Acciones" display="../Downloads/Mejoramiento/frmAccion.aspx%3fTipoAccion=MQ==&amp;IdAccion=MTc5MQ==&amp;IdObjeto=NDIz&amp;Objeto=Umllc2dvc0RhZnBWNQ==" xr:uid="{3633E636-62C4-4F8D-B17E-588DF38AE7B9}"/>
    <hyperlink ref="AI236" r:id="rId62" tooltip="Acciones" display="../Downloads/Mejoramiento/frmAccion.aspx%3fTipoAccion=Mg==&amp;IdAccion=MTc5Mg==&amp;IdObjeto=NDI0&amp;Objeto=Umllc2dvc0RhZnBWNQ==" xr:uid="{1756CBF8-3BAF-4643-8CA5-7964D343DE07}"/>
    <hyperlink ref="AI239" r:id="rId63" tooltip="Acciones" display="../Downloads/Mejoramiento/frmAccion.aspx%3fTipoAccion=MQ==&amp;IdAccion=MTc5Mw==&amp;IdObjeto=NDI0&amp;Objeto=Umllc2dvc0RhZnBWNQ==" xr:uid="{294FD52D-BE52-45F0-9049-25542B07D812}"/>
    <hyperlink ref="AI257" r:id="rId64" tooltip="Acciones" display="../Downloads/Mejoramiento/frmAccion.aspx%3fTipoAccion=MQ==&amp;IdAccion=MTc5NA==&amp;IdObjeto=NDI1&amp;Objeto=Umllc2dvc0RhZnBWNQ==" xr:uid="{B818B319-A114-4C4D-81DB-84EE52001101}"/>
    <hyperlink ref="AI260" r:id="rId65" tooltip="Acciones" display="../Downloads/Mejoramiento/frmAccion.aspx%3fTipoAccion=Mg==&amp;IdAccion=MTc5NQ==&amp;IdObjeto=NDI1&amp;Objeto=Umllc2dvc0RhZnBWNQ==" xr:uid="{396E3672-F210-451E-95AE-01644608F808}"/>
    <hyperlink ref="AI269" r:id="rId66" tooltip="Acciones" display="../Downloads/Mejoramiento/frmAccion.aspx%3fTipoAccion=MQ==&amp;IdAccion=MTgwOA==&amp;IdObjeto=NDI2&amp;Objeto=Umllc2dvc0RhZnBWNQ==" xr:uid="{5151D498-4939-4A1A-AC73-772A1F42949F}"/>
    <hyperlink ref="AI272" r:id="rId67" tooltip="Acciones" display="../Downloads/Mejoramiento/frmAccion.aspx%3fTipoAccion=Mg==&amp;IdAccion=MTgwOQ==&amp;IdObjeto=NDI2&amp;Objeto=Umllc2dvc0RhZnBWNQ==" xr:uid="{398E8CB0-EA71-4364-9243-4377FF8BF277}"/>
    <hyperlink ref="AI280" r:id="rId68" tooltip="Acciones" display="../Downloads/Mejoramiento/frmAccion.aspx%3fTipoAccion=MQ==&amp;IdAccion=MTc5Ng==&amp;IdObjeto=NDI3&amp;Objeto=Umllc2dvc0RhZnBWNQ==" xr:uid="{6F40B53D-D1DC-45FA-A83E-4A87329C2525}"/>
    <hyperlink ref="AI283" r:id="rId69" tooltip="Acciones" display="../Downloads/Mejoramiento/frmAccion.aspx%3fTipoAccion=Mg==&amp;IdAccion=MTc5Nw==&amp;IdObjeto=NDI3&amp;Objeto=Umllc2dvc0RhZnBWNQ==" xr:uid="{69892315-F19B-4C4A-A54A-2F859252D00C}"/>
    <hyperlink ref="AI284" r:id="rId70" tooltip="Acciones" display="../Downloads/Mejoramiento/frmAccion.aspx%3fTipoAccion=MQ==&amp;IdAccion=MTgxMA==&amp;IdObjeto=NDI4&amp;Objeto=Umllc2dvc0RhZnBWNQ==" xr:uid="{AA6B2A17-8296-48C5-B989-06931AD70096}"/>
    <hyperlink ref="AI287" r:id="rId71" tooltip="Acciones" display="../Downloads/Mejoramiento/frmAccion.aspx%3fTipoAccion=Mg==&amp;IdAccion=MTgxMQ==&amp;IdObjeto=NDI4&amp;Objeto=Umllc2dvc0RhZnBWNQ==" xr:uid="{0573ABCC-02B1-4721-8C3A-225C42FF2084}"/>
    <hyperlink ref="AI295" r:id="rId72" tooltip="Acciones" display="../Downloads/Mejoramiento/frmAccion.aspx%3fTipoAccion=MQ==&amp;IdAccion=MTc5OA==&amp;IdObjeto=NDMw&amp;Objeto=Umllc2dvc0RhZnBWNQ==" xr:uid="{46676762-6131-401A-8BAD-AEA9AE3D61A6}"/>
    <hyperlink ref="AI298" r:id="rId73" tooltip="Acciones" display="../Downloads/Mejoramiento/frmAccion.aspx%3fTipoAccion=Mg==&amp;IdAccion=MTc5OQ==&amp;IdObjeto=NDMw&amp;Objeto=Umllc2dvc0RhZnBWNQ==" xr:uid="{133F6E66-8EBF-4F87-B647-07841AE5AC6E}"/>
    <hyperlink ref="AI304" r:id="rId74" tooltip="Acciones" display="../Downloads/Mejoramiento/frmAccion.aspx%3fTipoAccion=MQ==&amp;IdAccion=MTgwNQ==&amp;IdObjeto=NDMx&amp;Objeto=Umllc2dvc0RhZnBWNQ==" xr:uid="{A18EEA16-63A9-4643-86E6-939ECA321C44}"/>
    <hyperlink ref="AI307" r:id="rId75" tooltip="Acciones" display="../Downloads/Mejoramiento/frmAccion.aspx%3fTipoAccion=Mg==&amp;IdAccion=MTgwNg==&amp;IdObjeto=NDMx&amp;Objeto=Umllc2dvc0RhZnBWNQ==" xr:uid="{0FBBD45F-42A8-4DEA-BCD4-E2E195546EF3}"/>
    <hyperlink ref="AI310" r:id="rId76" tooltip="Acciones" display="../Downloads/Mejoramiento/frmAccion.aspx%3fTipoAccion=MQ==&amp;IdAccion=MTgwMA==&amp;IdObjeto=NDMy&amp;Objeto=Umllc2dvc0RhZnBWNQ==" xr:uid="{EB53E121-F59A-4C8E-8FE2-DAB17EAEBDC8}"/>
    <hyperlink ref="AI313" r:id="rId77" tooltip="Acciones" display="../Downloads/Mejoramiento/frmAccion.aspx%3fTipoAccion=Mg==&amp;IdAccion=MTgwMQ==&amp;IdObjeto=NDMy&amp;Objeto=Umllc2dvc0RhZnBWNQ==" xr:uid="{C214086A-4449-445B-97C9-ADFA777D1DFB}"/>
    <hyperlink ref="AI316" r:id="rId78" tooltip="Acciones" display="../Downloads/Mejoramiento/frmAccion.aspx%3fTipoAccion=MQ==&amp;IdAccion=MTgwMw==&amp;IdObjeto=NDMz&amp;Objeto=Umllc2dvc0RhZnBWNQ==" xr:uid="{DEE65077-D969-42F6-AD79-9758A73FC013}"/>
    <hyperlink ref="AI319" r:id="rId79" tooltip="Acciones" display="../Downloads/Mejoramiento/frmAccion.aspx%3fTipoAccion=Mg==&amp;IdAccion=MTgwNA==&amp;IdObjeto=NDMz&amp;Objeto=Umllc2dvc0RhZnBWNQ==" xr:uid="{2AFD1111-496D-4F70-A46B-7AD1F39E7678}"/>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Lista</vt:lpstr>
      <vt:lpstr>RESUMEN SegPAAC </vt:lpstr>
      <vt:lpstr>Desagregado</vt:lpstr>
      <vt:lpstr>SegPACC OCI- IICuatrimestre</vt:lpstr>
      <vt:lpstr>SeguimientoR. Corrupción</vt:lpstr>
      <vt:lpstr>RiesgosGestión</vt:lpstr>
      <vt:lpstr>'SegPACC OCI- IICuatrimestre'!Área_de_impresión</vt:lpstr>
      <vt:lpstr>'SeguimientoR. Corrupción'!Área_de_impresión</vt:lpstr>
      <vt:lpstr>'SegPACC OCI- IICuatrimestre'!Títulos_a_imprimir</vt:lpstr>
      <vt:lpstr>'SeguimientoR.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Angela</cp:lastModifiedBy>
  <cp:lastPrinted>2022-09-13T03:38:48Z</cp:lastPrinted>
  <dcterms:created xsi:type="dcterms:W3CDTF">2022-05-12T14:54:49Z</dcterms:created>
  <dcterms:modified xsi:type="dcterms:W3CDTF">2022-09-14T16:36:31Z</dcterms:modified>
</cp:coreProperties>
</file>