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ecretaria Distrital de Ambiente\Contrato SDA-CPS-20211095\Séptimo Iinforme de Actividades Septiembre 2021\PAAC y Riesgos\"/>
    </mc:Choice>
  </mc:AlternateContent>
  <bookViews>
    <workbookView xWindow="0" yWindow="0" windowWidth="20490" windowHeight="7755" activeTab="1"/>
  </bookViews>
  <sheets>
    <sheet name="PAAC 2021" sheetId="1" r:id="rId1"/>
    <sheet name="Plan Acción  Gestión Integridd" sheetId="2" r:id="rId2"/>
  </sheets>
  <definedNames>
    <definedName name="_xlnm._FilterDatabase" localSheetId="0" hidden="1">'PAAC 2021'!$A$7:$AI$55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2" l="1"/>
  <c r="Z54" i="1" l="1"/>
  <c r="W55" i="1" l="1"/>
  <c r="W53" i="1"/>
  <c r="W52" i="1"/>
  <c r="W51" i="1"/>
  <c r="P51" i="1"/>
  <c r="W50" i="1"/>
  <c r="W49" i="1"/>
  <c r="W48" i="1"/>
  <c r="P48" i="1"/>
  <c r="W47" i="1"/>
  <c r="W46" i="1"/>
  <c r="P46" i="1"/>
  <c r="W45" i="1"/>
  <c r="W44" i="1"/>
  <c r="W43" i="1"/>
  <c r="W42" i="1"/>
  <c r="W41" i="1"/>
  <c r="P41" i="1"/>
  <c r="W40" i="1"/>
  <c r="W39" i="1"/>
  <c r="P39" i="1"/>
  <c r="W38" i="1"/>
  <c r="W37" i="1"/>
  <c r="W36" i="1"/>
  <c r="W35" i="1"/>
  <c r="P35" i="1"/>
  <c r="W34" i="1"/>
  <c r="P34" i="1"/>
  <c r="W33" i="1"/>
  <c r="P33" i="1"/>
  <c r="W32" i="1"/>
  <c r="P32" i="1"/>
  <c r="W31" i="1"/>
  <c r="W30" i="1"/>
  <c r="W29" i="1"/>
  <c r="W28" i="1"/>
  <c r="W27" i="1"/>
  <c r="W26" i="1"/>
  <c r="W25" i="1"/>
  <c r="W24" i="1"/>
  <c r="P24" i="1"/>
  <c r="Z23" i="1"/>
  <c r="W23" i="1"/>
  <c r="W22" i="1"/>
  <c r="P22" i="1"/>
  <c r="W21" i="1"/>
  <c r="W20" i="1"/>
  <c r="P20" i="1"/>
  <c r="W19" i="1"/>
  <c r="W18" i="1"/>
  <c r="W17" i="1"/>
  <c r="W16" i="1"/>
  <c r="W15" i="1"/>
  <c r="P15" i="1"/>
  <c r="W14" i="1"/>
  <c r="P14" i="1"/>
  <c r="W13" i="1"/>
  <c r="W12" i="1"/>
  <c r="W11" i="1"/>
  <c r="W10" i="1"/>
  <c r="W9" i="1"/>
  <c r="W8" i="1"/>
</calcChain>
</file>

<file path=xl/comments1.xml><?xml version="1.0" encoding="utf-8"?>
<comments xmlns="http://schemas.openxmlformats.org/spreadsheetml/2006/main">
  <authors>
    <author>NATALIA.MORENO</author>
    <author>DPSIA</author>
  </authors>
  <commentList>
    <comment ref="J6" authorId="0" shapeId="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A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<sst xmlns="http://schemas.openxmlformats.org/spreadsheetml/2006/main" count="1215" uniqueCount="843">
  <si>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</si>
  <si>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</si>
  <si>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</si>
  <si>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</si>
  <si>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</si>
  <si>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</si>
  <si>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</si>
  <si>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</si>
  <si>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</si>
  <si>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</si>
  <si>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</si>
  <si>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</si>
  <si>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</si>
  <si>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</si>
  <si>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</si>
  <si>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</si>
  <si>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</si>
  <si>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</si>
  <si>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</si>
  <si>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</si>
  <si>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</si>
  <si>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</si>
  <si>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</si>
  <si>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</si>
  <si>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</si>
  <si>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</si>
  <si>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</si>
  <si>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</si>
  <si>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</si>
  <si>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</si>
  <si>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</si>
  <si>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</si>
  <si>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</si>
  <si>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</si>
  <si>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</si>
  <si>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</si>
  <si>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</si>
  <si>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</si>
  <si>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</si>
  <si>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</si>
  <si>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</si>
  <si>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</si>
  <si>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</si>
  <si>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</si>
  <si>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</si>
  <si>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</si>
  <si>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</si>
  <si>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</si>
  <si>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</si>
  <si>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</si>
  <si>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</si>
  <si>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</si>
  <si>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</si>
  <si>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</si>
  <si>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</si>
  <si>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</si>
  <si>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</si>
  <si>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</si>
  <si>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</si>
  <si>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</si>
  <si>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</si>
  <si>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</si>
  <si>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</si>
  <si>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</si>
  <si>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</si>
  <si>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</si>
  <si>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</si>
  <si>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</si>
  <si>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</si>
  <si>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</si>
  <si>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</si>
  <si>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</si>
  <si>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</si>
  <si>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</si>
  <si>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</si>
  <si>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</si>
  <si>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</si>
  <si>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</si>
  <si>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</si>
  <si>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</si>
  <si>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</si>
  <si>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</si>
  <si>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</si>
  <si>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</si>
  <si>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</si>
  <si>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</si>
  <si>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</si>
  <si>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</si>
  <si>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</si>
  <si>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</si>
  <si>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</si>
  <si>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</si>
  <si>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</si>
  <si>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</si>
  <si>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</si>
  <si>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</si>
  <si>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</si>
  <si>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</si>
  <si>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</si>
  <si>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</si>
  <si>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</si>
  <si>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</si>
  <si>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</si>
  <si>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</si>
  <si>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</si>
  <si>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</si>
  <si>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</si>
  <si>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</si>
  <si>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</si>
  <si>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</si>
  <si>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</si>
  <si>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</si>
  <si>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</si>
  <si>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</si>
  <si>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</si>
  <si>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</si>
  <si>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</si>
  <si>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</si>
  <si>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</si>
  <si>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</si>
  <si>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</si>
  <si>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</si>
  <si>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</si>
  <si>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</si>
  <si>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</si>
  <si>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</si>
  <si>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</si>
  <si>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</si>
  <si>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</si>
  <si>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</si>
  <si>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</si>
  <si>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</si>
  <si>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</si>
  <si>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</si>
  <si>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</si>
  <si>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</si>
  <si>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</si>
  <si>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</si>
  <si>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</si>
  <si>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</si>
  <si>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</si>
  <si>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</si>
  <si>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</si>
  <si>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</si>
  <si>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</si>
  <si>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</si>
  <si>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</si>
  <si>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</si>
  <si>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</si>
  <si>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</si>
  <si>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</si>
  <si>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</si>
  <si>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</si>
  <si>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</si>
  <si>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</si>
  <si>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</si>
  <si>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</si>
  <si>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</si>
  <si>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</si>
  <si>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</si>
  <si>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</si>
  <si>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</si>
  <si>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</si>
  <si>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</si>
  <si>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</si>
  <si>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</si>
  <si>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</si>
  <si>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</si>
  <si>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</si>
  <si>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</si>
  <si>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</si>
  <si>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</si>
  <si>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</si>
  <si>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</si>
  <si>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</si>
  <si>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</si>
  <si>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</si>
  <si>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</si>
  <si>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</si>
  <si>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</si>
  <si>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</si>
  <si>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</si>
  <si>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</si>
  <si>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</si>
  <si>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</si>
  <si>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</si>
  <si>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</si>
  <si>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</si>
  <si>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</si>
  <si>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</si>
  <si>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</si>
  <si>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</si>
  <si>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</si>
  <si>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</si>
  <si>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</si>
  <si>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</si>
  <si>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</si>
  <si>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</si>
  <si>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</si>
  <si>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</si>
  <si>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</si>
  <si>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</si>
  <si>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</si>
  <si>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</si>
  <si>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</si>
  <si>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</si>
  <si>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</si>
  <si>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</si>
  <si>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</si>
  <si>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</si>
  <si>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</si>
  <si>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</si>
  <si>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</si>
  <si>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</si>
  <si>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</si>
  <si>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</si>
  <si>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</si>
  <si>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</si>
  <si>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</si>
  <si>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</si>
  <si>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</si>
  <si>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</si>
  <si>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</si>
  <si>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</si>
  <si>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</si>
  <si>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</si>
  <si>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</si>
  <si>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</si>
  <si>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</si>
  <si>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</si>
  <si>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</si>
  <si>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</si>
  <si>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</si>
  <si>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</si>
  <si>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</si>
  <si>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</si>
  <si>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</si>
  <si>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</si>
  <si>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</si>
  <si>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</si>
  <si>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</si>
  <si>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</si>
  <si>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</si>
  <si>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</si>
  <si>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</si>
  <si>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</si>
  <si>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</si>
  <si>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</si>
  <si>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</si>
  <si>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</si>
  <si>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</si>
  <si>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</si>
  <si>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</si>
  <si>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</si>
  <si>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</si>
  <si>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</si>
  <si>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</si>
  <si>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</si>
  <si>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</si>
  <si>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</si>
  <si>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</si>
  <si>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</si>
  <si>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</si>
  <si>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</si>
  <si>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</si>
  <si>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</si>
  <si>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</si>
  <si>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</si>
  <si>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</si>
  <si>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</si>
  <si>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</si>
  <si>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</si>
  <si>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</si>
  <si>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</si>
  <si>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</si>
  <si>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</si>
  <si>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</si>
  <si>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</si>
  <si>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</si>
  <si>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</si>
  <si>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</si>
  <si>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</si>
  <si>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</si>
  <si>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</si>
  <si>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</si>
  <si>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</si>
  <si>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</si>
  <si>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</si>
  <si>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</si>
  <si>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</si>
  <si>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</si>
  <si>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</si>
  <si>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</si>
  <si>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</si>
  <si>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</si>
  <si>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</si>
  <si>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</si>
  <si>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</si>
  <si>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</si>
  <si>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</si>
  <si>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</si>
  <si>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</si>
  <si>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</si>
  <si>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</si>
  <si>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</si>
  <si>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</si>
  <si>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</si>
  <si>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</si>
  <si>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</si>
  <si>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</si>
  <si>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</si>
  <si>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</si>
  <si>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</si>
  <si>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</si>
  <si>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</si>
  <si>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</si>
  <si>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</si>
  <si>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</si>
  <si>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</si>
  <si>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</si>
  <si>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</si>
  <si>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</si>
  <si>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</si>
  <si>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</si>
  <si>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</si>
  <si>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</si>
  <si>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</si>
  <si>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</si>
  <si>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</si>
  <si>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</si>
  <si>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</si>
  <si>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</si>
  <si>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</si>
  <si>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</si>
  <si>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</si>
  <si>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</si>
  <si>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</si>
  <si>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</si>
  <si>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</si>
  <si>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</si>
  <si>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</si>
  <si>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</si>
  <si>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</si>
  <si>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</si>
  <si>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</si>
  <si>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</si>
  <si>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</si>
  <si>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</si>
  <si>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</si>
  <si>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</si>
  <si>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</si>
  <si>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</si>
  <si>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</si>
  <si>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</si>
  <si>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</si>
  <si>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</si>
  <si>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</si>
  <si>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</si>
  <si>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</si>
  <si>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</si>
  <si>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</si>
  <si>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</si>
  <si>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</si>
  <si>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</si>
  <si>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</si>
  <si>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</si>
  <si>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</si>
  <si>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</si>
  <si>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</si>
  <si>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</si>
  <si>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</si>
  <si>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</si>
  <si>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</si>
  <si>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</si>
  <si>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</si>
  <si>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</si>
  <si>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</si>
  <si>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</si>
  <si>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</si>
  <si>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</si>
  <si>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</si>
  <si>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</si>
  <si>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</si>
  <si>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</si>
  <si>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</si>
  <si>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</si>
  <si>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</si>
  <si>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</si>
  <si>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</si>
  <si>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</si>
  <si>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</si>
  <si>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</si>
  <si>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</si>
  <si>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</si>
  <si>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</si>
  <si>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</si>
  <si>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</si>
  <si>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</si>
  <si>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</si>
  <si>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</si>
  <si>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</si>
  <si>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</si>
  <si>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</si>
  <si>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</si>
  <si>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</si>
  <si>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</si>
  <si>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</si>
  <si>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</si>
  <si>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</si>
  <si>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</si>
  <si>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</si>
  <si>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</si>
  <si>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</si>
  <si>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</si>
  <si>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</si>
  <si>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</si>
  <si>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</si>
  <si>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</si>
  <si>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</si>
  <si>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</si>
  <si>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</si>
  <si>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</si>
  <si>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</si>
  <si>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</si>
  <si>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</si>
  <si>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</si>
  <si>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</si>
  <si>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</si>
  <si>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</si>
  <si>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</si>
  <si>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</si>
  <si>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</si>
  <si>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</si>
  <si>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</si>
  <si>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</si>
  <si>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</si>
  <si>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</si>
  <si>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</si>
  <si>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</si>
  <si>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</si>
  <si>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</si>
  <si>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</si>
  <si>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</si>
  <si>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</si>
  <si>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</si>
  <si>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</si>
  <si>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</si>
  <si>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</si>
  <si>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</si>
  <si>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</si>
  <si>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</si>
  <si>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</si>
  <si>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</si>
  <si>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</si>
  <si>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</si>
  <si>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</si>
  <si>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</si>
  <si>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</si>
  <si>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</si>
  <si>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</si>
  <si>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</si>
  <si>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</si>
  <si>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</si>
  <si>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</si>
  <si>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</si>
  <si>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</si>
  <si>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</si>
  <si>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</si>
  <si>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</si>
  <si>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</si>
  <si>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</si>
  <si>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</si>
  <si>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</si>
  <si>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</si>
  <si>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</si>
  <si>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</si>
  <si>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</si>
  <si>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</si>
  <si>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</si>
  <si>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</si>
  <si>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</si>
  <si>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</si>
  <si>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</si>
  <si>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</si>
  <si>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</si>
  <si>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</si>
  <si>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</si>
  <si>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</si>
  <si>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</si>
  <si>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</si>
  <si>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</si>
  <si>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</si>
  <si>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</si>
  <si>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</si>
  <si>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</si>
  <si>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</si>
  <si>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</si>
  <si>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</si>
  <si>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</si>
  <si>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</si>
  <si>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</si>
  <si>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</si>
  <si>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</si>
  <si>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</si>
  <si>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</si>
  <si>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</si>
  <si>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</si>
  <si>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</si>
  <si>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</si>
  <si>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</si>
  <si>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</si>
  <si>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</si>
  <si>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</si>
  <si>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</si>
  <si>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</si>
  <si>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</si>
  <si>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</si>
  <si>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</si>
  <si>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</si>
  <si>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</si>
  <si>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</si>
  <si>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</si>
  <si>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</si>
  <si>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</si>
  <si>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</si>
  <si>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</si>
  <si>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</si>
  <si>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</si>
  <si>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</si>
  <si>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</si>
  <si>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</si>
  <si>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</si>
  <si>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</si>
  <si>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</si>
  <si>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</si>
  <si>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</si>
  <si>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</si>
  <si>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Aprehensión del código de integridad</t>
  </si>
  <si>
    <t>Una (1) evaluación a la aprehensión del código de integridad</t>
  </si>
  <si>
    <t>Se realizó inducción el 26 de marzo</t>
  </si>
  <si>
    <t>SEGUIMIENTO</t>
  </si>
  <si>
    <t>SEGUIMIENTO TERCERA LÍNEA DE DEFENSA
I CUATRIMESTRE (enero - abril 2021)
(Oficina de Control Interno)</t>
  </si>
  <si>
    <t>Programado para el tercer cuatrimestre.</t>
  </si>
  <si>
    <t>Ajuste y actualización del mapa de riesgos de la SDA, presentado en Comité Institucional de Coordinación de Control Interno en sesión del 27 de abril y comunicado en el Comité Institucional de Gestión y Desempeño de la SDA en sesión No. 3
Ajuste presupuestal del Plan de Integridad por reducción comunicado con radicado 2021IE81943</t>
  </si>
  <si>
    <t>15 de mayo de 2021</t>
  </si>
  <si>
    <t>18 de junio de 2021</t>
  </si>
  <si>
    <t>Actualización de la meta F40 presentado en el Comité Institucional de Gestión y Desempeño de la SDA Sesión No. 4 del 27 de junio de 2021</t>
  </si>
  <si>
    <t>Acción cumplida, 100%</t>
  </si>
  <si>
    <t>https://drive.google.com/drive/u/1/folders/1iv62qquDBLt0rbn1nKBGW9ltrgpbmcrJ</t>
  </si>
  <si>
    <t>Sistema de Información Ambiental Forest
Enlace: http://www.ambientebogota.gov.co/web/transparencia/plan-anticorrupcion-y-de-atencion-al-ciudadano/-/document_library_display/yTv5/view/10867440
Ruta sitio web: www.ambientebogota.gov.co, banner "Plan Anticorrupción y de Atención al Ciudadano" carpeta "a. PAAC 2021" subcarpeta "2. Seguimientos".</t>
  </si>
  <si>
    <t>No aplica.</t>
  </si>
  <si>
    <t>Avance en la realización de la evaluación de la aprehensión a la capacitación en fomento de la cultura del control: Roles de la Oficina de Control Interno, Código de Integridad y Manual Operativo del Modelo Integrado de Planeación y Gestión -MIPG, versión 4, según radicado No. 2021IE130842 del 29  de junio de 2021.</t>
  </si>
  <si>
    <t>Sistema de Información Ambiental Forest</t>
  </si>
  <si>
    <t>SEGUIMIENTO SEGUNDA LÍNEA DE DEFENSA
II TRIMESTRE (abril - junio 2021)
(Dirección de Planeación y Sistemas de Información Ambiental)</t>
  </si>
  <si>
    <t>* Informe de monitoreo de riesgos radicado 2021IE94510 * Acta de reunión de presentación al CICCI  y * Pantallazo publicación en web
https://drive.google.com/drive/folders/1RQNW5jSi9aAqeYsAFzK-urUG_Xwne3it?usp=sharing</t>
  </si>
  <si>
    <t>CUMPLIDA
100%</t>
  </si>
  <si>
    <t>CUMPLIENDO
95%</t>
  </si>
  <si>
    <t>https://drive.google.com/drive/folders/1RRcHtr4V30O6CCeXGXlhTSxl7-rFHjrk?usp=sharing</t>
  </si>
  <si>
    <t>No aplica</t>
  </si>
  <si>
    <t>CUMPLIENDO
33%</t>
  </si>
  <si>
    <t>CUMPLIENDO
66%</t>
  </si>
  <si>
    <t xml:space="preserve">Esta actividad ya fue cumplida en el cuatrimestre anterior, no obstante se realizó publicación de la versión 3 del Plan Anticorrupción y de Atención al Ciudadano de la SDA en el portal web y se socializó en el Comité Institucional de Gestión y Desempeño. </t>
  </si>
  <si>
    <t>https://oab.ambientebogota.gov.co/objetivos-de-desarrollo-sostenible/</t>
  </si>
  <si>
    <t>Publicación en web: http://ambientebogota.gov.co/web/transparencia/plan-anticorrupcion-y-de-atencion-al-ciudadano/-/document_library_display/yTv5/view/10867439
Acta Comité Institucional: https://drive.google.com/drive/folders/15hIEedhzM1gfTQLG6d5r22uE40nyIQRi?usp=sharing</t>
  </si>
  <si>
    <t>https://drive.google.com/drive/folders/1_FMo5uDJOiCRDFaIzcF6ojYddndQlh83?usp=sharing</t>
  </si>
  <si>
    <t>100% de cumplimiento y avance en los lineamientos de la Resolución MINTIC No. No. 1519 de 2020</t>
  </si>
  <si>
    <t>6534 seguidores en  la cuenta @AMBcorresponsa y 8.103 en la cuenta Soy #CorresponsalAmbiental
342 Actividades TIC en los corrido de la vigencia 2021</t>
  </si>
  <si>
    <r>
      <rPr>
        <sz val="11"/>
        <rFont val="Arial"/>
        <family val="2"/>
      </rPr>
      <t>Durante el segundo trimestre de 2021 se programaron y ejecutaron 300 actividades de participación ciudadana donde se contó con la participación de  29.943 personas.  Esta participación se desarrolló en el marco de las 20 Comisiones Ambientales Locales, donde se realizó la evaluación del avance en los planes de acción de la instancia, durante el primer semestre del 2021. Adicionalmente se trabajaron temas relacionados con las funciones de la CAL y el alcance de la participación ciudadana.  Así mismo, se adelantaron actividades relacionadas con la celebración de la Semana Ambiental, en donde se llevaron a cabo actividades con la comunidad en las 20 localidades del Distrito, enmarcadas en el cuidado y protección del ambiente.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2.739 actividades de educación ambiental  en las 6 aulas ambientales y en las 20 de localidades del D.C., donde se contó con la participación de 124.839 personas.   Teniendo en cuenta las medidas de aislamiento social inteligente por prevención al virus SARS-coV-2 y su enfermedad asociada COVID-19, se desarrollaron acciones de educación ambiental en las 5 aulas ambientales y en las 20 localidades del D.C. presenciales y  por medio de plataformas virtuales de libre acceso por la página web de la entidad y por solicitudes formales de diferentes sectores sociales, académicos y organizacionales, especialmente de grupos organizados, entidades y empresas, así como con vigías ambientales de las localidades.  Las actividades ejecutadas tuvieron un énfasis en Biodiversidad, cambio climático, consumo sostenible y responsable, gestión de riesgos, Estructura Ecológica Principal, gestión de riesgos, salud ambiental e Infraestructuras Vegetadas.  Se desarrollaron acciones pedagógicas virtuales, presenciales y jornadas de sensibilización, en las cuales se visitaron escenarios como Cerros Orientales, Humedales, Parques Metropolitanos, Quebradas y en la Ruralidad. Las acciones pedagógicas virtuales y presenciales se desarrollaron en la mayoría de los senderos inventariados por la SDA.   Los registros documentales de estas actividades reposan la  Unidad Compartida OPEL, archivos 2021, https://drive.google.com/drive/u/1/shared-drives</t>
    </r>
  </si>
  <si>
    <t>18 planes de acción aprobados con la participación de la ciudadanía</t>
  </si>
  <si>
    <t>Solicitud 2021IE132656
Respuesta  2021IE136061
Durante el segundo trimestre se ha mantenido la meta de seguidores en la cuenta twitter @AMBcorresponsal (6500), alcanzando para 30 de junio  6534 seguidores y en la cuenta facebook Soy #CorresponsalAmbiental (7.000), con 8.103 seguidores a 30 de junio de 2021. Anexan pantallazos de resultado de redes sociales.
Respecto a las actividades de educación ambiental realizadas por medio de las TIC´s se supero la meta, teniendo en cuenta que se tenia por meta 200 y se realizaron  203 actividades de educación ambiental por medio de las TIC´s, con una participación de 15.626 ciudadanos. Anexan soporte de actividades realizadas</t>
  </si>
  <si>
    <t>https://drive.google.com/drive/folders/1VBwW-pwHjuuxo0zizHvFuUprZqZ-pTrt?usp=sharing</t>
  </si>
  <si>
    <t>https://drive.google.com/drive/folders/15RCfnrQFYQ4psqIaQnbP020CSKpgmKPz?usp=sharing</t>
  </si>
  <si>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</si>
  <si>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</si>
  <si>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 xml:space="preserve">Solicitud 2021IE132656
Respuesta  2021IE136061
Durante el segundo trimestre se ejecutaron 300 actividades de educación ambiental con la participación de 29.943 personas, que suman a las 101 actividades de participación ciudadanas programas y ejecutadas en el primer trimestre. En cuanto a procesos de educación ambientales en este segundo trimestre se realizaron 2.739 actividades de educación ambiental  en las 6 aulas ambientales y en las 20 de localidades del D.C.con una participación de 124.839 personas, que suman a las  1.105 actividades de educación ambiental reportadas en el primer trimestre. </t>
  </si>
  <si>
    <t>CUMPLIENDO
90%</t>
  </si>
  <si>
    <t>https://drive.google.com/drive/folders/1I_JzKBR8JjG25YllOFpeMWwLlamX5s44?usp=sharing</t>
  </si>
  <si>
    <t>CUMPLIENDO
50%</t>
  </si>
  <si>
    <t>https://drive.google.com/drive/folders/1wIGBBRC0Rb82Gywni-SllxHoee35cIk5?usp=sharing</t>
  </si>
  <si>
    <t>CUMPLIENDO
10%</t>
  </si>
  <si>
    <t>Solicitud 2021IE132658
Respuesta  2021IE136575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A la fecha han realizado 6 seguimientos desde enero a junio 2021.</t>
  </si>
  <si>
    <t>Durante este trimestre, fueron incluidas algunas de las herramientas de accesibilidad al nuevo portal web, a continuación se mencionan las que ya se encuentran en la página; implementación de más de 100 idiomas, permitiendo que los diferentes contenidos sean modificados y su diferente público pueda tener acceso a el,  una barra lateral en el home de la página con 4 opciones, la primera, el “contraste” que  hace que los diferentes contenidos, textos, piezas, infografías, entre otros sean más visibles para las personas que no distinguen todo el rango de colores y para aquellas que no perciben ningún color. La segunda y tercera opción “Reducir letra” y ”Aumentar letra” permite la modificación de los el tamaños de los textos para las personas que tienen una baja visión y finalmente, el cuarto ítem “Centro de relevo” el enlace a un solo clic a una plataforma tecnológica que a través de interpretes se logra una comunicación entre personas sordas y oyentes.
Es de aclarar que teniendo en cuenta la resolución 1519 de 2020 la cual nos exige unos nuevos lineamientos en accesibilidad, a fecha de cumplimiento 31 de diciembre de 2021, para lo cual se determinará la ejecución de estos a través de un plan de trabajo, el apoyo de cada una de las dependencias y adicionalmente la colaboración de otra persona o la asesoría de otra entidad.</t>
  </si>
  <si>
    <t>https://drive.google.com/drive/folders/1AiTO0pNFef_3Mw-NQMlJcB_9hJYshlOc?usp=sharing</t>
  </si>
  <si>
    <t>https://nuevo.ambientebogota.gov.co/es/web/sda/inicio</t>
  </si>
  <si>
    <t>https://drive.google.com/drive/folders/1GXKquABU3tvaacA7bvNX-wCStwmHy4vo?usp=sharing</t>
  </si>
  <si>
    <t xml:space="preserve">Solicitud 2021IE132658
Respuesta 2021IE136575
Se adelantó la incorporación de los requisitos exigidos en los artículos 4, 5, 6 y 7 de la Resolución MINTIC No. 1519 de 2020 los cuales tienen una fecha de cumplimiento de marzo 2021,  se realizaron dos diagnóstico de los ítems requeridos frente a los implementados en el portal web de la SDA, con el fin de tener el estado de cada uno de estos lineamientos,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Se indica que la salida al aire de la nueva página se llevará a cabo a finales del mes de julio.
</t>
  </si>
  <si>
    <t>CUMPLIENDO
20%</t>
  </si>
  <si>
    <t>Solicitud 2021IE132260
Respuesta 2021IE136402 
Los procesos de la entidad, vienen realizando sus jornadas de autocontrol y autoevaluación en las cuales se verifican o hacen seguimiento a los controles definidos en el mapa de riesgos,  entre otros temas.</t>
  </si>
  <si>
    <t>https://drive.google.com/drive/folders/1l-kk35ZdmHi4jdXu7W-MZFTJ7hJdkrpD</t>
  </si>
  <si>
    <t>https://drive.google.com/drive/folders/1--Y9jRvWuZI5j-IT7IxO7ggxNPryJqJZ?usp=sharing</t>
  </si>
  <si>
    <t>Las evidencias reposan en el Drive de la profesional de Bienestar y Capacitación. Se adjuntan las listas de asistencia a cada una de las inducciones, la presentación y evaluación de las mismas.</t>
  </si>
  <si>
    <t>CUMPLIDO
100%</t>
  </si>
  <si>
    <t>Se adjuntan las actas de reunión de los días: 11 de mayo, 3 de mayo, 3 de junio, 24 de junio, 28 de junio, 30 de junio   en las cuales se trataron temas de Presentación de avances sobre la revisión y actualización de TRD de la SDA. Las respectivas evidencias se encuentran en el Drive de proceso del archivo https://drive.google.com/folderview?id=15sdFqKf7BHgjnnfF-AquqQPw7ss2CMK4</t>
  </si>
  <si>
    <t>CUMPLIENDO
30%</t>
  </si>
  <si>
    <t xml:space="preserve">Solicitud: 2021IE132645
Respuesta: 2021IE137331
Se viene avanzando en la actualización de la TRD, a la fecha 9 de las 20 dependencias ya actualizaron la TRD mediante mesas de trabajo y acompañamiento de la DGC.
</t>
  </si>
  <si>
    <t>https://drive.google.com/drive/folders/150Sn7WMCsi8kdTbfhMe94nD-PGG8XxTx?usp=sharing</t>
  </si>
  <si>
    <t>https://drive.google.com/drive/folders/1o64Th5rb_HwWz-5oZVTH3vw_NrfyZtCL?usp=sharing</t>
  </si>
  <si>
    <t>https://drive.google.com/drive/folders/1EAdU3HPP0eVWWd5Ew7ObC1IxvovU_Zb1?usp=sharing</t>
  </si>
  <si>
    <t xml:space="preserve">Durante el segundo trimestre de 2021, se realizó mesa de trabajo con los diferentes procesos misionales en donde se analizaron el total de tramites inscritos en el Suit, en cuanto a los requisitos, normativa, demanda, entre otros. Se definió, priorizo y publicó estrategia de racionalización en el SUIT para 31 trámites de 32 inscritos en la plataforma. </t>
  </si>
  <si>
    <t>https://drive.google.com/drive/u/0/folders/1n35-EEw5OdM9C3IbOzj-38lU141oyNCo</t>
  </si>
  <si>
    <t>https://drive.google.com/drive/folders/154b-D_mFmCVrQwSNOshtfttg1I6-5HGp?usp=sharing</t>
  </si>
  <si>
    <t xml:space="preserve">Durante el segundo  trimestre del 2021, se llevó a cabo el acompañamiento en la estrategia de priorización y racionalización de trámites con la Subdirección de Control Ambiental al Sector Público y la Dirección de Control Ambiental.
Se gestión la firma del Acuerdo para acceder a la base de datos del RUES el cual se firma el 21 de junio, se encuentra en trámite usuario y contraseña, para corroborara Información de terceros y agilizar los tramites de la SDA. </t>
  </si>
  <si>
    <t>https://drive.google.com/drive/folders/1NcLEh5evLn-wZ6RjZCtLe4sPGEmnxfqo?usp=sharing</t>
  </si>
  <si>
    <t>Durante el segundo  trimestre del 2021, se  realizó el monitoreo apoyo y acompañamiento en la estrategia de racionalización, conforme las preguntas del SUIT, y se elaboró Plan de Trabajo para la estandarización y simplificación de trámites, a través de la Metodología sugerida en la Prueba Piloto del DAFP y la Secretaría General, en dónde se incluye el diseño de encuestas de percepción y evaluación de trámites a través de la participación ciudadana.</t>
  </si>
  <si>
    <t>https://drive.google.com/drive/folders/1Lf4CyaMsHkWVHA7dhV52-ObFoIXJm-iV?usp=sharing</t>
  </si>
  <si>
    <t>https://drive.google.com/drive/folders/1bwILLKK2yE3wOCwfb30mzLyyQlq_uYd4?usp=sharing</t>
  </si>
  <si>
    <t>https://drive.google.com/drive/u/0/folders/1RayXtJZ0gzeEDLck2mMYlB4CTZe2pwiB</t>
  </si>
  <si>
    <t>https://drive.google.com/drive/folders/1FPLQML5zni8_XpfYixK7vOGoh_bMBhcl?usp=sharing</t>
  </si>
  <si>
    <t>https://drive.google.com/drive/u/0/folders/1F18mfoE7hqkpmPVDky92GtDPu3Ihk0DZ</t>
  </si>
  <si>
    <t>Solicitud 2021IE132257
Respuesta 2021IE137490 
Durante el segundo trimestre de 2021 se  realizaron 16 de visitas de cades la los puntos Super Cade CAD, en las cuales se verificó que el servicio se está prestando acorde con la Política Publica Distrital de Servicio a la Ciudadanía.</t>
  </si>
  <si>
    <t>https://drive.google.com/drive/u/0/folders/1cE7iZxx97YHrMZsb7rO3P4Ha6kSEbYeR</t>
  </si>
  <si>
    <t>https://drive.google.com/drive/folders/1qFGzEObCPGXNtPNjEjQ5n_DDLwVyRAw4?usp=sharing</t>
  </si>
  <si>
    <t xml:space="preserve">Solicitud 2021IE132257
Respuesta 2021IE137490 
Durante el segundo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</si>
  <si>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https://drive.google.com/drive/folders/12gnyCyuqKGpEoAsVLPV-8BJ6S5aE1KOx?usp=sharing</t>
  </si>
  <si>
    <t>https://drive.google.com/drive/u/0/folders/1PxTs12sOYpL57_aKGIEQ8CWLx17edMaV</t>
  </si>
  <si>
    <t>CUMPLIENDO
80%</t>
  </si>
  <si>
    <t>Solicitud 2021IE132257
Respuesta 2021IE137490 
En este trimestre, se han realizado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Sumados a los 5 entrenamientos realizados en el primer trimestre, se lleva un total de 16 entrenamientos, faltado 8 entrenamientos para cumplir la meta establecida en el año.</t>
  </si>
  <si>
    <t>https://drive.google.com/drive/folders/1Z3v3HCpL4dQAJG5EGSiOppzuPxWkuavg?usp=sharing</t>
  </si>
  <si>
    <t>https://drive.google.com/drive/u/0/folders/1k6qtrNeufIeXj_4mSMflg3phtJbmsLM9</t>
  </si>
  <si>
    <t xml:space="preserve">Solicitud 2021IE132257
Respuesta 2021IE137490 
Se ha realizado  seguimiento a la oportunidad de las  4.794 PQRSF allegadas a la entidad en el segundo trimestre, generando alarmas semanales, las cuales fueron enviadas a los líderes y enlaces de PQR´S de las diferentes dependencias con el propósito de minimizar las respuestas fuera de término. De acuerdo con lo anterior, se han realizado los informes del mes de marzo, abril y mayo comunicados por memorando interno (2021IE99621, 2021IE126897, 2021IE128071) y publicados en la página web en la sección http://ambientebogota.gov.co/web/sda/seguimiento-a-quejas-y-soluciones/-/document_library_display/SO9f/view/10871313. </t>
  </si>
  <si>
    <t>https://drive.google.com/drive/folders/1uLsq1eHTRwHqKTWUCq0j_nLeeQ8VkJcx?usp=sharing</t>
  </si>
  <si>
    <t>https://drive.google.com/drive/u/0/folders/1zf2I33Nom9Mg3UCcwrDN8BufqrDMGdoN</t>
  </si>
  <si>
    <t>CUMPLIENDO
100%</t>
  </si>
  <si>
    <t>https://drive.google.com/drive/folders/1YQpRBVdDnqwExTWxbAm4EOhLsr5yOGbq?usp=sharing</t>
  </si>
  <si>
    <t>https://drive.google.com/drive/u/0/folders/11YUhkHnItzyZjvnmVmsKEWdGkHZ7YDLg</t>
  </si>
  <si>
    <t>https://drive.google.com/drive/folders/1zdYT0_niP7VJbCdzi6ANuruocM0uNYYj?usp=sharing</t>
  </si>
  <si>
    <t>https://drive.google.com/drive/u/0/folders/1i3m4MWQaLO3NjlbSxmAjUDwFahzieQOK</t>
  </si>
  <si>
    <t>Durante el segundo trimestre de 2021,  se asignaron 20 solicitudes de acceso a la información recepcionadas por la Secretaría Distrital de Ambiente a través de sus canales de atención de las cuales se realizó seguimiento y se publicaron 20 informes en la página web.</t>
  </si>
  <si>
    <t>Solicitud 2021IE132257
Respuesta 2021IE137490 
Durante el segundo trimestre 2021 la entidad recibió y tramitó el 100% de las solicitudes allegadas, es decir, 20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</si>
  <si>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https://drive.google.com/drive/folders/15ZozZSOu-Qi8HaK4_x_pVwnFxmvcLil-?usp=sharing</t>
  </si>
  <si>
    <t xml:space="preserve">Se adelantó la revisión de la matriz de publicación de transparencia haciendo seguimiento a la atención de los requerimientos de los meses pasados y en junio mesa de trabajo para revisión del nuevo esquema de publicación conforme a la Resolución 1519 de 2020. </t>
  </si>
  <si>
    <t>No registra</t>
  </si>
  <si>
    <t>CUMPLIENDO
17%</t>
  </si>
  <si>
    <t xml:space="preserve">Solicitud 2021IE132257
Respuesta 2021IE137490 
Se adelantó la revisión de la matriz de publicación de transparencia haciendo seguimiento a la atención de los requerimientos de los meses pasados y en junio mesa de trabajo para revisión del nuevo esquema de publicación conforme a la Resolución 1519 de 2020. </t>
  </si>
  <si>
    <t xml:space="preserve">Se invitó a toda la entidad a participar de la semana Internacional de Gobierno Abierto Bogotá adelantada entre el 1 de mayo al 4 de mayo adelantado desde la Secretaría General y donde se adelantaron paneles y diálogos ciudadanos en torno a retos y oportunidades en transparencia y acceso a la información, participación ciudadana en la era digital, colaboración e ideación en la Bogotá del siglo XXI y lucha contra la corrupción.
La Dirección de Gestión Corporativa invita a los colaboradores e la Secretaría Distrital de Ambiente a participar en las capacitaciones lideradas por la veeduría Distrital sobre transparencia y acceso a la información publica el 28 de junio de 2021. Conflicto de intereses para servidores públicos el 29 de junio e integridad el 30 de junio. </t>
  </si>
  <si>
    <t>CUMPLIDA
175%</t>
  </si>
  <si>
    <t>https://drive.google.com/drive/folders/1zh6jUQQlxT442XLToXxnwIYkvzxPK-S_?usp=sharing</t>
  </si>
  <si>
    <t xml:space="preserve">2021IE137490 </t>
  </si>
  <si>
    <t>Respuesta 2021IE137427
Solicitud 2021IE132651 
De conformidad con el Plan anual de auditorías aprobado para la vigencia 2021, la Oficina de Control Interno tiene programado realizar el segundo seguimiento al estado de las reservas presupuestales, pasivos exigibles para el mes de julio de 2021, por lo cual, esta actividad será monitoreada en el próximo trimestre.</t>
  </si>
  <si>
    <t>NO HUBO REPORTE</t>
  </si>
  <si>
    <t>https://drive.google.com/drive/folders/1o5oj-xfinZznqMTJ76aVS_WlpUsDx93S?usp=sharing</t>
  </si>
  <si>
    <t>https://drive.google.com/drive/folders/1Us5HkGSmnXOiijiijEV4H1sJXpWpGOs2?usp=sharing</t>
  </si>
  <si>
    <t>CUMPLIENDO 
50%</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</si>
  <si>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Se adjunta el cuadro sobre la participación de la entidad de los Objetivos de Desarrollo Sostenible relacionados con las metas del PDD Un Nuevo Contrato Social y Ambiental para el Siglo XXI 2020-2024. Es de precisar que la relación de las metas proyecto inversión pueden relacionarse a varios Objetivos de Desarrollo Sostenible y varias metas dentro de los mismos objetivos. Para el PDD Un Nuevo Contrato Social y Ambiental para el Siglo XXI 2020-2024, se avanzo en el 2020 con el ejercicio interno de relación. No obstante, es de aclarar que esta relación se socializará con la Secretaría Distrital de Planeación una vez culminemos el proceso de validación de la relación de metas plan de desarrollo con ODS y metas ODS.</t>
  </si>
  <si>
    <t>https://drive.google.com/drive/folders/1I6xVveiBupBx3yqtU2DW2EM9NdhxXql3?usp=sharing</t>
  </si>
  <si>
    <t>Se realizó una revisión y actualización del esquema de publicación en el portal web.</t>
  </si>
  <si>
    <t>https://docs.google.com/spreadsheets/d/1Yj_TekT5HYojcBbs1AuYCmqP6Jq_SYX9x8FiYrINtCE/edit#gid=0</t>
  </si>
  <si>
    <t>https://drive.google.com/drive/folders/1fEG3p_aBUJXpZvd4DfIIfQrmEZneff0V?usp=sharing</t>
  </si>
  <si>
    <t>https://datosabiertos.bogota.gov.co/organization/sda</t>
  </si>
  <si>
    <t xml:space="preserve">1 nuevo dataset publicado
46 dataset mantenidos </t>
  </si>
  <si>
    <t>CUMPLIENDO 
60%</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</si>
  <si>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un nuevo dataset de las 5 programadas en la meta, correspondiente al 20%. En tal sentido, la actividad lleva un cumplimiento respecto a los cuatrimestre equivalente al 60%</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</si>
  <si>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93 documentos solicitados, para un cumplimiento de la meta del 100% del periodo evaluado y del 66% de la vigencia.</t>
  </si>
  <si>
    <t>https://drive.google.com/drive/folders/1ooqmMoSPydpQa1Pj0KZsQ48cdz7VkcvC?usp=sharing</t>
  </si>
  <si>
    <t>El seguimiento al plan de gestión de integridad de la SDA de la vigencia 2021 es cuatrimestral, por lo tanto se hará al finalizar el mes de abril, para entrega a comienzos del mes de mayo de 2021</t>
  </si>
  <si>
    <t xml:space="preserve">CUMPLIENDO
33%
</t>
  </si>
  <si>
    <t xml:space="preserve">Diseño Institucional, Planillas de registro de la Oficina de Comunicaciones, Presentación Power point; Correos Electrónicos,  Link. Grupos de valor entidades - Senda de Integridad.
Documento preparatorio programación, </t>
  </si>
  <si>
    <t>Programado para el  tercer cuatrimestre. 
No obstante se reporta la elaboración del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 del año.</t>
  </si>
  <si>
    <t>Un (1) informe de resultados de la gestión de Integridad del 2020 elaborado, presentado y publicado</t>
  </si>
  <si>
    <t xml:space="preserve">Correo electrónico dirigido al Comité, Página web de la entidad.
 En el siguiente link:
https://drive.google.com/drive/folders/1j8c__Nd_Ie4kztkdAI9jp_bGx3Ya1dCK?usp=sharing
</t>
  </si>
  <si>
    <t>https://drive.google.com/drive/folders/1j8c__Nd_Ie4kztkdAI9jp_bGx3Ya1dCK?usp=sharing</t>
  </si>
  <si>
    <t>No reporta avance del periodo mayo- junio, dado que el seguimiento del plan de integridad es cuatrimestral.
El reporte realizado para el primer cuatrimestre (enero-abril) por parte de la primera línea fue:
Se elabora el reporte correspondiente al primer cuatrimestre de la vigencia 2021 del plan de integridad y del PAAC.</t>
  </si>
  <si>
    <t>https://drive.google.com/drive/folders/1wIV9Ze4w5LAN2BNC0c_CCfa8mKbm7x23?usp=sharing</t>
  </si>
  <si>
    <t>https://drive.google.com/drive/folders/1WekyaGZNYuR_PG-EVfIj7bZJDDJGilWD?usp=sharing</t>
  </si>
  <si>
    <t>PROGRAMADA 
III-2021</t>
  </si>
  <si>
    <t xml:space="preserve">Solicitud 2021IE132257 Y 2021IE132652
Respuesta 2021IE137490
Durante el segundo trimestre de 2021 se realizó mesa de trabajo con los diferentes procesos misionales en donde se analizaron el total de tramites inscritos en el Suit, en cuanto a los requisitos, normativa, demanda, entre otros, se realizó priorización para 31 trámites de 32 inscritos en la plataforma SUIT. </t>
  </si>
  <si>
    <t xml:space="preserve">Solicitud 2021IE132257 Y 2021IE132652
Respuesta 2021IE137490
Se definió, priorizó y publicó en el aplicativo SUIT la estrategia de racionalización para 31 trámites de 32 inscritos en la plataforma.
</t>
  </si>
  <si>
    <t xml:space="preserve">Solicitud 2021IE132257 Y 2021IE132652
Respuesta 2021IE137490
Se realizó plan de trabajo para la estrategia de racionalización. 
Se gestión la firma del Acuerdo para acceder a la base de datos del RUES el cual se firma el 21 de junio, se encuentra en trámite usuario y contraseña, para corroborara Información de terceros y agilizar los tramites de la SDA. </t>
  </si>
  <si>
    <t xml:space="preserve">Solicitud 2021IE132257 Y 2021IE132652
Respuesta 2021IE137490
Se  realizó el monitoreo apoyo y acompañamiento en la estrategia de racionalización, conforme las preguntas del SUIT. Se elaboró Plan de Trabajo para la estandarización y simplificación de trámites.
Se sugiere evidenciar el monitoreo a las 6 preguntas en el aplicativo SUIT, tanto desde el rol de planeación en cabeza de Subsecretaria General, como desde el rol de control en cabeza de la Oficina de Control Interno. </t>
  </si>
  <si>
    <t>Concepto: Acción cumplida en el primer cuatrimestre</t>
  </si>
  <si>
    <t>No aplica para este período.</t>
  </si>
  <si>
    <t>ACTIVIDADES EJECUTADAS</t>
  </si>
  <si>
    <r>
      <t xml:space="preserve">SEGUIMIENTO SEGUNDO TRIMESTRE VIGENCIA 2021 
PLAN ANTICORRUPCIÓN Y DE ATENCIÓN AL CIUDADANO
SECRETARÍA DISTRITAL DE AMBIENTE
</t>
    </r>
    <r>
      <rPr>
        <b/>
        <sz val="11"/>
        <color theme="1"/>
        <rFont val="Arial"/>
        <family val="2"/>
      </rPr>
      <t>Versión 4 (publicado 14-09-2021)</t>
    </r>
  </si>
  <si>
    <t>SEGUIMIENTO TERCERA LÍNEA DE DEFENSA
II CUATRIMESTRE: Julio - Agosto de 2021</t>
  </si>
  <si>
    <t>REPORTE PRIMERA LÍNEA DE DEFENSA
II TRIMESTRE (abril, mayo, junio, julio y agosto de 2021)
(Responsable de la actividad - Líder de proceso)</t>
  </si>
  <si>
    <t>Se realizó la consolidación y publicación del mapa de riesgos en la pagina Web.
En el mes de mayo se publico la segunda divulgación teniendo  en cuenta la actualización de algunos riesgos por proceso. Mediante memorando 2021IE101772 se socializo la ubicación del mapa de riesgos institucional en la pagina Web.  Además con apoyo de la oficina de comunicaciones se diseñó y publico en el boletín semanal "para estar en ambiente 22" pieza comunicativa para dar a conocer el Mapa de Riesgos. En el mes de agosto se publicó una nueva actualización (V3) mediante solicitud con radicado  2021IE165654 debido a la actualización de los riesgos del proceso" Evaluación Control y Seguimiento"</t>
  </si>
  <si>
    <t>La actividad comprendida en Hacer presencia institucional en ferias y eventos de servicio al ciudadano, organizadas por la Alcaldía Mayor de Bogotá y/o otras entidades no se ha cumplido debido a la emergencia sanitaria producto del problema de salud pública COVID 19.</t>
  </si>
  <si>
    <t>ACTIVIDADES, PORCENTAJES O PRODUCTOS PROGRAMADOS ACUMULADOS</t>
  </si>
  <si>
    <t>AVANCE PORCENTUAL ACUMULADO</t>
  </si>
  <si>
    <t>Durante el segundo trimestre de 2021, se llevó a cabo seguimiento a 4.794 PQR´S registradas ante la Entidad, así: 1.525 en abril, 1.600 en mayo y 1.669 en junio.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segundo trimestre de 2021, el 97% recibió respuesta dentro de los términos de ley,  el 3% fuera de términos.
Durante lo corrido de tercer trimestre de 2021 con corte 31 agosto, se llevó a cabo seguimiento a 3.489 PQR´S registradas ante la Entidad, así: 1.628 en julio, 1.861 en agosto .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tercer trimestre de 2021, el 53% recibió respuesta dentro de los términos de ley,  el 2% fuera de términos y el 46% se encuentra para dar respuesta.</t>
  </si>
  <si>
    <t>6 encuestas 
Promedio todos los canales: 96%</t>
  </si>
  <si>
    <t>Respuesta 2021IE137427
Solicitud 2021IE132651 
La Oficina de control interno ha realizado dos de los tres informes de monitoreo a riesgos programados. El segundo seguimiento y evaluación al mapa de riesgos y al PAAC realizado corresponde al periodo entre enero a abril 2021, el cual fue comunicado con memorando 2021IE94510  del 14 de mayo de 2021. 
Dicho informe de resultados se presentó al Comité Institucional de Coordinación de Control Interno-CICCI en su sesión #5 del 15 de junio de 2021.
Y publicó dicho informe en la sesión de transparencia y acceso de información en el componente del PAAC en la página Web.</t>
  </si>
  <si>
    <r>
      <t xml:space="preserve">Concepto Seguimiento:
</t>
    </r>
    <r>
      <rPr>
        <sz val="11"/>
        <color theme="1"/>
        <rFont val="Arial"/>
        <family val="2"/>
      </rPr>
      <t>Se han realizado dos informes de seguimiento a los pasivos y reservas presupuestales con corte a marzo y junio de 2021.</t>
    </r>
    <r>
      <rPr>
        <b/>
        <sz val="11"/>
        <color theme="1"/>
        <rFont val="Arial"/>
        <family val="2"/>
      </rPr>
      <t xml:space="preserve">
Evidencia:
</t>
    </r>
    <r>
      <rPr>
        <sz val="11"/>
        <color theme="1"/>
        <rFont val="Arial"/>
        <family val="2"/>
      </rPr>
      <t xml:space="preserve">Radicado No. 2021IE53843 del 23 de marzo de 2021
Radicado No. 2021IE140511 del 12 de julio de 2021
</t>
    </r>
    <r>
      <rPr>
        <b/>
        <sz val="11"/>
        <color theme="1"/>
        <rFont val="Arial"/>
        <family val="2"/>
      </rPr>
      <t xml:space="preserve">
Ubicación: 
</t>
    </r>
    <r>
      <rPr>
        <sz val="11"/>
        <color theme="1"/>
        <rFont val="Arial"/>
        <family val="2"/>
      </rPr>
      <t>Sistema de Información Ambiental Forest
Url:http://www.ambientebogota.gov.co/web/transparencia/reportes-de-control-interno/-/document_library_display/Jkr8/view/10873099</t>
    </r>
  </si>
  <si>
    <r>
      <rPr>
        <sz val="11"/>
        <rFont val="Arial"/>
        <family val="2"/>
      </rPr>
      <t xml:space="preserve">Con las redes de Corresponsal Ambiental de Facebook y Twitter, se ha venido realizando publicaciones, menciones, RT y me gusta. Actualmente en la cuenta:
1.  @AMBcorresponsal es la cuenta de Twiter  con 6534 seguidores con corte al 30 de junio de 2020. 
2. Facebook: El aumento en las estadísticas de la cuenta de Soy #CorresponsalAmbiental tiene un total de seguidores de la página de 8.103.
3. Instagram: Total seguidores a la fecha: 563
Anexo se remite informe con el comportamiento de las redes sociales.
</t>
    </r>
    <r>
      <rPr>
        <sz val="11"/>
        <color rgb="FFFF0000"/>
        <rFont val="Arial"/>
        <family val="2"/>
      </rPr>
      <t xml:space="preserve">
</t>
    </r>
    <r>
      <rPr>
        <sz val="11"/>
        <rFont val="Arial"/>
        <family val="2"/>
      </rPr>
      <t>Durante el segundo trimestre de 2021, se realizaron 203 actividades de educación ambiental por medio de las TIC´s, con una participación de 15.626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Separación y Manejo de Residuos Sólidos, Cultura del agua, entre otras de las ofertadas, así mismo se llevaron a cabo actividades presenciales con el túnel ambiental con temática de la Cultura del Agua, Cerros Orientales, Estructura ecológica principal.  Los registros documentales de estas actividades reposan la  Unidad Compartida OPEL, archivos 2021, https://drive.google.com/drive/u/1/shared-drives
Con las redes de Corresponsal Ambiental de Facebook y Twitter, se ha venido realizando publicaciones, menciones, RT y me gusta. Actualmente en la cuenta:
1.  @AMBcorresponsal es la cuenta de Twiter  con 6553 seguidores con corte al 31 de agosto de 2020. 
2. Facebook: El aumento en las estadísticas de la cuenta de Soy #CorresponsalAmbiental tiene un total de seguidores de la página de 8.139.
3. Instagram: Total seguidores a la fecha: 591
Anexo se remite informe con el comportamiento de las redes sociales.
Durante los meses de julio y agosto de 2021, se realizaron 85 actividades de educación ambiental por medio de las TIC´s, con una participación de 14.240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Protección del Agua, Separación y Manejo de Residuos Sólidos, Producción y consumo sostenible, entre otras de las ofertadas, así mismo se llevaron a cabo actividades presenciales con el túnel ambiental empleando temáticas como Cultura del Agua, Cerros Orientales, Biodiversidad, Estructura ecológica principal.</t>
    </r>
  </si>
  <si>
    <t>Se evidencia bajo el  radicado de respuesta No    2021IE68141 contenidos en el aplicativo FOREST,  los documentos que dan cuenta de las actividades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</si>
  <si>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r>
      <rPr>
        <b/>
        <sz val="11"/>
        <color theme="1"/>
        <rFont val="Arial"/>
        <family val="2"/>
      </rPr>
      <t>Concepto Seguimiento:</t>
    </r>
    <r>
      <rPr>
        <sz val="11"/>
        <color theme="1"/>
        <rFont val="Arial"/>
        <family val="2"/>
      </rPr>
      <t xml:space="preserve">
Se comprobó la existencia de 7 informes de gestión y seguimiento de las PQRSF que dan cuenta de la verificación de la oportunidad de las respuestas, los cuales se encuentran publicados en el sitio web de la Secretaría.
</t>
    </r>
    <r>
      <rPr>
        <b/>
        <sz val="11"/>
        <color theme="1"/>
        <rFont val="Arial"/>
        <family val="2"/>
      </rPr>
      <t xml:space="preserve">Evidencia:
</t>
    </r>
    <r>
      <rPr>
        <sz val="11"/>
        <color theme="1"/>
        <rFont val="Arial"/>
        <family val="2"/>
      </rPr>
      <t xml:space="preserve">INFORME GESTIÓN DE PETICIONES CIUDADANAS, GRUPOS DE VALOR Y ENTES DE
CONTROL ENERO 2021
NFORME GESTIÓN DE PETICIONES CIUDADANAS, GRUPOS DE VALOR Y ENTES DE
CONTROL FEBRERO 2021
INFORME GESTIÓN DE PETICIONES CIUDADANAS, GRUPOS DE VALOR Y ENTES DE
CONTROL MARZO 2021
INFORME GESTIÓN DE PETICIONES CIUDADANAS, GRUPOS DE VALOR Y ENTES DE
CONTROL ABRIL 2021
INFORME GESTIÓN DE PETICIONES CIUDADANAS, GRUPOS DE VALOR Y ENTES DE
CONTROL MAYO 2021
INFORME GESTIÓN DE PETICIONES CIUDADANAS, GRUPOS DE VALOR Y ENTES DE
CONTROL JUNIO 2021
INFORME GESTIÓN DE PETICIONES CIUDADANAS, GRUPOS DE VALOR Y ENTES DE
CONTROL JULIO 2021
Radicado 2021IE192102 del 10 de septiembre de 2020
</t>
    </r>
    <r>
      <rPr>
        <b/>
        <sz val="11"/>
        <color theme="1"/>
        <rFont val="Arial"/>
        <family val="2"/>
      </rPr>
      <t xml:space="preserve">Ubicación: 
</t>
    </r>
    <r>
      <rPr>
        <sz val="11"/>
        <color theme="1"/>
        <rFont val="Arial"/>
        <family val="2"/>
      </rPr>
      <t xml:space="preserve">
http://ambientebogota.gov.co/web/sda/seguimiento-a-quejas-y-soluciones/-/document_library_display/SO9f/view/10871313
https://drive.google.com/drive/u/1/folders/1uLsq1eHTRwHqKTWUCq0j_nLeeQ8VkJcx
Sistema de Información Ambiental Forest
</t>
    </r>
    <r>
      <rPr>
        <b/>
        <sz val="11"/>
        <color theme="1"/>
        <rFont val="Arial"/>
        <family val="2"/>
      </rPr>
      <t xml:space="preserve">Recomendaciones:
</t>
    </r>
    <r>
      <rPr>
        <sz val="11"/>
        <color theme="1"/>
        <rFont val="Arial"/>
        <family val="2"/>
      </rPr>
      <t>1. Publicar el informe de gestión de peticiones  ciudadanas, grupos de valor y entes de control del mes de agosto y subsiguientes para asegurar el cumplimiento de la actividad.</t>
    </r>
  </si>
  <si>
    <t>Teniendo en cuenta la actividad programada y el seguimiento a la misma, se indica que el proceso actualmente tiene un avance del 30%, lo cual se puede inferir que 6 dependencias de las 20 que tiene la SDA, ya cuentan con la actualización de TRD, no obstante, el equipo de Gestión Documental se encuentra acelerando el proceso con el fin de dar cumplimiento a lo establecido en la meta. Adjunto evidencias del proceso.
La entidad cuenta con 245 procedimientos, que corresponden a las 20 dependencias, de los cuales 140 procedimientos se han caracterizado que corresponden a 14 dependencias, quedando por responder y caracterizar 6 áreas. 
Para consolidar el cuadro de clasificación documental, es necesario la identificación de series y subseries de las 20 dependencias que compone la estructura orgánica de la SDA y cuyo fin es la construcción de TRD, a la fecha se han actualizado 12 dependencias.</t>
  </si>
  <si>
    <t>Mediante las acciones de administración integral, se alcanzó un porcentaje de actualización del 95,76% con 448 indicadores disponibles en el OAB, y en el ORARBO una actualización del 81,36%, con 59 indicadores del Distrito Capital disponibles, con corte a junio 2021.
Con corte a julio de 2021, el porcentaje de actualización en el OAB fue 95,81% alcanzando 430 indicadores disponibles y 1465 documentos disponibles, se registraron 11430 visitas al portal OAB. Respecto al ORARBO, el porcentaje de actualización para los 63 indicadores del Distrito Capital en el ORARBO es 82,54%, registrando 6461 visitas y se cuenta con 411 documentos.
Con lo anterior, se demuestra cumplimiento de la meta, dado que se estipulo "Alcanzar un nivel de actualización de 95% del OAB y del 80% del ORARBO"</t>
  </si>
  <si>
    <t>OAB: 95,81%
ORARBO: 82,54%</t>
  </si>
  <si>
    <t>https://drive.google.com/drive/folders/1xd2KxIBo4OfWzqdeuiIyV7H89Yxu1mUS</t>
  </si>
  <si>
    <r>
      <t xml:space="preserve">No aplica para este período.
</t>
    </r>
    <r>
      <rPr>
        <b/>
        <sz val="11"/>
        <color theme="1"/>
        <rFont val="Arial"/>
        <family val="2"/>
      </rPr>
      <t xml:space="preserve">Evidencias:
</t>
    </r>
    <r>
      <rPr>
        <sz val="11"/>
        <color theme="1"/>
        <rFont val="Arial"/>
        <family val="2"/>
      </rPr>
      <t xml:space="preserve">
Respuesta SDP ODS Metas trazadoras
Matriz indicadores de ciudad y ODS - SDP</t>
    </r>
  </si>
  <si>
    <t>No aplica para este período.
No obstante se planea una actualización a versión 4 del Plan Anticorrupción y de Atención al Ciudadano de la SDA, respecto a actividades reprogramadas e inclusión de la estrategia de racionalización en el documento PAAC, el cual será sometido a aprobación en el Comité Institucional de Gestión y Desempeño.</t>
  </si>
  <si>
    <t>Programada para el tercer cuatrimestre de la vigencia.</t>
  </si>
  <si>
    <r>
      <t xml:space="preserve">Concepto Seguimiento:
</t>
    </r>
    <r>
      <rPr>
        <sz val="11"/>
        <color theme="1"/>
        <rFont val="Arial"/>
        <family val="2"/>
      </rPr>
      <t>Se evidencian soportes de los documentos enviados por las diferentes dependencias productoras de información para su publicación en el sitio web.</t>
    </r>
    <r>
      <rPr>
        <b/>
        <sz val="11"/>
        <color theme="1"/>
        <rFont val="Arial"/>
        <family val="2"/>
      </rPr>
      <t xml:space="preserve">
Evidencia
</t>
    </r>
    <r>
      <rPr>
        <sz val="11"/>
        <color theme="1"/>
        <rFont val="Arial"/>
        <family val="2"/>
      </rPr>
      <t>Carpeta PUBLICACIONES_TRANSPARENCIAMayo
Carpeta Junio
Carpeta Julio</t>
    </r>
    <r>
      <rPr>
        <b/>
        <sz val="11"/>
        <color theme="1"/>
        <rFont val="Arial"/>
        <family val="2"/>
      </rPr>
      <t xml:space="preserve">
Ubicación: 
</t>
    </r>
    <r>
      <rPr>
        <sz val="11"/>
        <color theme="1"/>
        <rFont val="Arial"/>
        <family val="2"/>
      </rPr>
      <t xml:space="preserve">https://drive.google.com/drive/folders/1H-pWCxXC0TWHZK5ZOKZSHzGySI7rjlgb
http://ambientebogota.gov.co/web/transparencia/inicio. </t>
    </r>
    <r>
      <rPr>
        <b/>
        <sz val="11"/>
        <color theme="1"/>
        <rFont val="Arial"/>
        <family val="2"/>
      </rPr>
      <t xml:space="preserve">
Recomendaciones:
</t>
    </r>
    <r>
      <rPr>
        <sz val="11"/>
        <color theme="1"/>
        <rFont val="Arial"/>
        <family val="2"/>
      </rPr>
      <t xml:space="preserve">
1. Se recomienda generar un informe sobre los resultados de las encuestas de satisfacción en torno a la oportunidad o prontitud de las publicaciones que se cursan a través de la mesa de ayuda.</t>
    </r>
  </si>
  <si>
    <t xml:space="preserve">Se realizó mantenimiento y actualización de 46 datasets mantenidos y actualizados en la plataforma Distrital y Nacional, en cumplimiento de la ley 1712 de 2014.
Se realizó identificación y publicación de 1 nuevo datasets (Cuencas Administrativas de la SDA 03/02/2021).
Se realizó mantenimiento y actualización del conjunto de datos abiertos de la SDA, para un conjunto de datos de 46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</si>
  <si>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De acuerdo con el desarrollo y diseño del nuevo portal web, se adelantó la incorporación de los requisitos exigidos en los artículos 4, 5, 6 y 7 de la Resolución MINTIC No. 1519 de 2020 los cuales tienen una fecha de cumplimiento de marzo 2021, relacionado con los estándares de publicación y divulgación de contenidos e información para este se adelantó un diagnóstico del Anexo 2, información digital, Condiciones mínimas técnicas y de seguridad digital y Condiciones mínimas de publicación de datos abiertos. Se continua trabajando en la implementación del artículo 3 Directrices de accesibilidad web, mediante los diagnósticos del Anexo 1.
De acuerdo con la gestión y los ajustes que se llevaron a cabo en el trimestre en el nuevo portal web, entre la Dirección de Planeación y Sistemas de Información y la Oficina Asesora de Comunicaciones, la salida al aire de la nueva página se llevará a cabo a finales del mes de julio.
Los ajustes que se llevaron a cabo fueron bajo las exigencias y lineamientos contemplados e la resolución 1519 de 2020, en los anexos sobre los derechos de acceso a la información, transparencia, seguridad en la información, los cuales estaban a fecha de 31 de marzo.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El 23 de julio de 2021 se realizó socialización de la nueva sede electrónica (portal web) y explicación para el proceso de revisión de contenidos actuales migrados al nuevo sitio web, a los delegados de cada dependencia conforme a la solicitud de radicado 
El 21 de junio y posteriormente el 7 de julio se realizaron pruebas de carga y de estrés de la nueva sede electrónica utilizando la herramienta JMeter, la cual es ideal para realizar pruebas de rendimiento de aplicaciones web, así mismo se utilizó la herramienta VisualVM y Htop para interpretación de comportamientos relacionadas a la CPU, memoria, threads y Classes para 1000 usuarios concurrentes. Los  resultados de la prueba arrojaron que el portal cuenta con recursos relacionados a memoria suficientes no tanto para el CPU procesador. Se realizó requerimiento a Infraestructura para mejorar la cantidad de cores y realizar pruebas adicionales. Así mismo programa enviar a las dependencias de la SDA un memorando conjuntamente desde la DPSIA y la OAC para realizas pruebas con usuarios reales para verificar su rendimiento, y el contenido de la información publicada.
En  30 de agosto se realizó la salida en operación del nuevo portal web  (https://nuevo.ambientebogota.gov.co), se estreno su nueva sede electrónica que cuenta con un diseño renovado, moderno y más claro, en cumplimiento con los lineamientos y estándares del Estado colombiano. incluye nuevas franjas informativas para dar respuesta a las necesidades, tendencias y expectativas de la ciudadanía. También cuenta con contenidos y secciones renovadas para simplificar la navegación y acceso a la información de manera fácil, que permita conocer de primera mano la oferta de servicios de la entidad.
Una vez culminada la migración completa del contenido, que se espera sea a mediados de septiembre, toda la información podrá ser consultada en el enlace habitual de la Secretaría de Ambiente: www.ambientebogota.gov.co</t>
  </si>
  <si>
    <t xml:space="preserve">Se realizó una revisión del esquema de publicación del portal web de la SDA
Dada la salida en operación del nuevo portal web o nueva sede electrónica de la SDA, se debe entrar a revisar y actualizar el esquema de publicación de dicho sitio https://nuevo.ambientebogota.gov.co/es/web/transparencia/  con cada uno de los responsables de acuerdo a la producción de información.
</t>
  </si>
  <si>
    <r>
      <t xml:space="preserve">Concepto Seguimiento:
</t>
    </r>
    <r>
      <rPr>
        <sz val="11"/>
        <color theme="1"/>
        <rFont val="Arial"/>
        <family val="2"/>
      </rPr>
      <t xml:space="preserve">El Plan de Gestión de Integridad para la vigencia 2021  fue  elaborado, presentado y aprobado en sesión del 29 de enero de 2021.
</t>
    </r>
    <r>
      <rPr>
        <b/>
        <sz val="11"/>
        <color theme="1"/>
        <rFont val="Arial"/>
        <family val="2"/>
      </rPr>
      <t xml:space="preserve">
Evidencia:
</t>
    </r>
    <r>
      <rPr>
        <sz val="11"/>
        <color theme="1"/>
        <rFont val="Arial"/>
        <family val="2"/>
      </rPr>
      <t>Acta  No. 001 del 29 de enero de 2021
Plan de Gestión de Integridad</t>
    </r>
    <r>
      <rPr>
        <b/>
        <sz val="11"/>
        <color theme="1"/>
        <rFont val="Arial"/>
        <family val="2"/>
      </rPr>
      <t xml:space="preserve">
Ubicación: 
</t>
    </r>
    <r>
      <rPr>
        <sz val="11"/>
        <color theme="1"/>
        <rFont val="Arial"/>
        <family val="2"/>
      </rPr>
      <t>http://ambientebogota.gov.co/web/transparencia/plan-anticorrupcion-y-de-atencion-al-ciudadano/-/document_library_display/yTv5/view/10867439
https://drive.google.com/file/d/1rdiTs0_wzJRwPXVkx-Ii9-MdwGDP5J5z/view
https://drive.google.com/file/d/1kI4lryfXCQJI9GnDDrocAWm_MGXqwp-5/view?usp=sharing
https://drive.google.com/drive/folders/1j8c__Nd_Ie4kztkdAI9jp_bGx3Ya1dCK?usp=sharing</t>
    </r>
  </si>
  <si>
    <r>
      <t xml:space="preserve">Concepto Seguimiento:
</t>
    </r>
    <r>
      <rPr>
        <sz val="11"/>
        <color theme="1"/>
        <rFont val="Arial"/>
        <family val="2"/>
      </rPr>
      <t>Durante los dos primeros cuatrimestres se han recibido dos reportes del estado de ejecución de las acciones establecidas en el plan de integridad.</t>
    </r>
    <r>
      <rPr>
        <b/>
        <sz val="11"/>
        <color theme="1"/>
        <rFont val="Arial"/>
        <family val="2"/>
      </rPr>
      <t xml:space="preserve">
Evidencia:
</t>
    </r>
    <r>
      <rPr>
        <sz val="11"/>
        <color theme="1"/>
        <rFont val="Arial"/>
        <family val="2"/>
      </rPr>
      <t>Reporte Primer Cuatrimestre 2021 POA.xlsx
Radicado 2021IE184936 del 01 de septiembre de 2021</t>
    </r>
    <r>
      <rPr>
        <b/>
        <sz val="11"/>
        <color theme="1"/>
        <rFont val="Arial"/>
        <family val="2"/>
      </rPr>
      <t xml:space="preserve">
Ubicación: 
</t>
    </r>
    <r>
      <rPr>
        <sz val="11"/>
        <color theme="1"/>
        <rFont val="Arial"/>
        <family val="2"/>
      </rPr>
      <t>https://drive.google.com/drive/folders/1wIV9Ze4w5LAN2BNC0c_CCfa8mKbm7x23?usp=sharing
SGTO I-2021 PAAC-Componente Gestión de Integridad.xlsx</t>
    </r>
    <r>
      <rPr>
        <b/>
        <sz val="11"/>
        <color theme="1"/>
        <rFont val="Arial"/>
        <family val="2"/>
      </rPr>
      <t xml:space="preserve">
Recomendaciones:
</t>
    </r>
    <r>
      <rPr>
        <sz val="11"/>
        <color theme="1"/>
        <rFont val="Arial"/>
        <family val="2"/>
      </rPr>
      <t>1. Se sugiere que para la vigencia 2022 se integren todas las actividades del Plan de Integridad dentro del instrumento que se defina para la formulación del Plan Anticorrupción y de Atención al Ciudadano con el propósito de contar con un único instrumento que facilite el seguimiento y la evaluación.
2. Es conveniente mejorar la definición de la cuantificación de las metas que se derivan de las acciones del plan de integridad para la vigencia 2022, a fin de evaluar el avance en torno al logro de los resultados.</t>
    </r>
  </si>
  <si>
    <t>PROGRAMA INSTITUCIONAL DE GESTIÓN DE INTEGRIDAD
PLAN DE ACCIÓN VIGENCIA 2021</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</si>
  <si>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</si>
  <si>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</si>
  <si>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</si>
  <si>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</si>
  <si>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</si>
  <si>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</si>
  <si>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</si>
  <si>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</si>
  <si>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</si>
  <si>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</si>
  <si>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</si>
  <si>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</si>
  <si>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AVANCES PRIMER PERIODO CUATRIMESTRAL</t>
  </si>
  <si>
    <t>EVIDENCIAS</t>
  </si>
  <si>
    <t>AVANCES SEGUNDO PERIODO CUATRIMESTRAL</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</si>
  <si>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</si>
  <si>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</si>
  <si>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</si>
  <si>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</si>
  <si>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</si>
  <si>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</si>
  <si>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</si>
  <si>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presentar para aprobación la estrategia y piezas divulgativas de los valores de integridad.</t>
  </si>
  <si>
    <t>Inicial asignado:
20 millones
Reasignación presupuestal:
$15.000.000</t>
  </si>
  <si>
    <t>Gestores de integridad /Oficina Asesora de Comunicaciones</t>
  </si>
  <si>
    <t>Se viene dando continuidad a la campaña distrital VALORES DE LA CASA.</t>
  </si>
  <si>
    <t>Diseño Institucional</t>
  </si>
  <si>
    <t>No aplica reporte de avance para el periodo</t>
  </si>
  <si>
    <t>Ejecutar la campaña divulgativa anual aprobada para socializar los valores de integridad.</t>
  </si>
  <si>
    <t>Planillas de registro de la Oficina de Comunicaciones</t>
  </si>
  <si>
    <t>Durante el periodo se realizaron capacitaciones, cuya presentación incluye los diseños de la campaña institucional del Código de Integridad.</t>
  </si>
  <si>
    <t>Presentación Power point.
Correo electrónico dirigido a todos los servidores de la entidad.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</si>
  <si>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</si>
  <si>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</si>
  <si>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</si>
  <si>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Articular actividades de evaluación y diagnóstico del cumplimiento de valores institucionales con el Comité de Convivencia Laboral.</t>
  </si>
  <si>
    <t>Gestores de Integridad/Comité de Convivencia Laboral</t>
  </si>
  <si>
    <t xml:space="preserve">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adjunto programación y presentación </t>
  </si>
  <si>
    <t>Presentación Power point
Documento preparatorio programación</t>
  </si>
  <si>
    <t xml:space="preserve">Realizar actividades para fomentar e interiorizar los valores de integridad según el diagnóstico </t>
  </si>
  <si>
    <t>Gestores de integridad / Comité de Convivencia / dependencias SDA</t>
  </si>
  <si>
    <t>Charlas, entrega de material divulgativo.</t>
  </si>
  <si>
    <t>Registro asistencia, Planillas de registro de la Oficina de Comunicaciones</t>
  </si>
  <si>
    <t xml:space="preserve">Memorando de invitación, Correos electrónicos, listas de asistencia electrónicas.
</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</si>
  <si>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</si>
  <si>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</si>
  <si>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</si>
  <si>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2020</t>
  </si>
  <si>
    <t xml:space="preserve">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t>
  </si>
  <si>
    <t>1. En el siguiente link:
https://drive.google.com/drive/folders/1j8c__Nd_Ie4kztkdAI9jp_bGx3Ya1dCK?usp=sharing
2.En la Secretaría Técnica del Comité reposa la respectiva Acta.</t>
  </si>
  <si>
    <t xml:space="preserve">Articulación con el Plan Anticorrupción de la SDA.  </t>
  </si>
  <si>
    <t>Gestores de Integridad</t>
  </si>
  <si>
    <t xml:space="preserve"> En la primera  sesión del Comité, realizada el día 29 enero del 2021,  se discutió y aprobó el Plan de Gestión de Integridad y el PACC en el componente 6- Gestión de Integridad.</t>
  </si>
  <si>
    <t>En la Secretaría Técnica del Comité reposa la respectiva Acta.</t>
  </si>
  <si>
    <t>Articulación con el  MIPG – FURAG</t>
  </si>
  <si>
    <t>Se presento el Informe de Desempeño Institucional 2020 FURAG de conformidad al Formulario establecido por la Función Pública (10.03.2021).
Se presentó el Informe de Cierre de Brechas de Sector Ambiente Política de Integridad FURAG (19.02.2021)</t>
  </si>
  <si>
    <t>Correos Electrónicos.</t>
  </si>
  <si>
    <t>En articulación con la Subsecretaría General y  de Control Disciplinario,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t>
  </si>
  <si>
    <t xml:space="preserve">Memorando 2021IE173412 del 19 de agosto 2021
</t>
  </si>
  <si>
    <t>Articulación institucional e interinstucional para el desarrollo de iniciativas asociadas a la gestión de integridad</t>
  </si>
  <si>
    <t>Gestores de integridad
Comité Institucional de Gestión y Desempeño</t>
  </si>
  <si>
    <t xml:space="preserve"> Link. Grupos de valor entidades - Senda de Integridad
</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</si>
  <si>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</si>
  <si>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</si>
  <si>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</si>
  <si>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2020</t>
  </si>
  <si>
    <t>Desarrollo de la Semana de la Integridad. Reconocimiento a las buenas prácticas y comportamientos de los servidores de la SDA.</t>
  </si>
  <si>
    <t>Actividad de diagnóstico del plan de acción de integridad 2021 y balance con los resultados de la vigencia 2020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</si>
  <si>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</si>
  <si>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</si>
  <si>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</si>
  <si>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</si>
  <si>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Durante el mes de agosto de 2021, se realizó una revisión inicial al proyecto de Política Anti soborno, se efectuaron ajustes a la misma y se presentó por la  funcionaria Delegada de los Gestores de Integridad a consideración del Comité de Desempeño y Gestión Institucional el sesión del 28 de julio de 2021, formulándose recomendaciones, las cuales fueron recogidas e incluidas en el documento y presentadas nuevamente por los gestores de integridad ante el Comité el día 5 de agosto de 2021, de acuerdo a los compromisos establecidos.  Posteriormente,  el 11 de agosto de 2021, fueron recibidas otras recomendaciones, las cuales se tuvieron en cuenta y se remitió por los gestores de integridad una última versión a consideración del Comité, encontrándose pendiente de sesionar para decidir sobre su aprobación.</t>
  </si>
  <si>
    <t>Solicitud: 2021IE132645
Respuesta: 2021IE137331
La Dependencia DGC no reporta avance. Se recomienda iniciar la revisión y documentación de la política de anti soborno como parte de la Política de integridad de la entidad</t>
  </si>
  <si>
    <t>1.http://www.ambientebogota.gov.co/web/transparencia/plan-anticorrupcion-y- de-atención-al-ciudadano/-/document_library_display/yTv5/view/10867441.
2.pieza comunicativa/"para estar en ambiente 22"</t>
  </si>
  <si>
    <t>Solicitud 2021IE132257
Respuesta 2021IE137490
Se realizaron dos publicaciones del mapa de riesgos de la SDA en la pagina Web, de acuerdo a las versiones de actualización del mapa de riesgos. Se realizó divulgación y socialización a través del memorando  2021IE101772  y en el boletín semanal "Para estar en ambiente #22"con una pieza comunicativa para dar a conocer el Mapa de Riesgos.</t>
  </si>
  <si>
    <r>
      <rPr>
        <b/>
        <sz val="11"/>
        <color theme="1"/>
        <rFont val="Arial"/>
        <family val="2"/>
      </rPr>
      <t>Concepto Seguimiento:</t>
    </r>
    <r>
      <rPr>
        <sz val="11"/>
        <color theme="1"/>
        <rFont val="Arial"/>
        <family val="2"/>
      </rPr>
      <t xml:space="preserve">
En el sitio web se encuentran las diferentes versiones actualizadas de los riesgos de corrupción. Adicionalmente, en el Sistema de Información ISOLUCION se encuentra el módulo "Riesgos DAFP" en que se encuentran documentados los riesgos de corrupción al cual tiene acceso todos los servidores públicos de la Secretaría.
</t>
    </r>
    <r>
      <rPr>
        <b/>
        <sz val="11"/>
        <color theme="1"/>
        <rFont val="Arial"/>
        <family val="2"/>
      </rPr>
      <t xml:space="preserve">
Evidencia</t>
    </r>
    <r>
      <rPr>
        <sz val="11"/>
        <color theme="1"/>
        <rFont val="Arial"/>
        <family val="2"/>
      </rPr>
      <t xml:space="preserve">
Mapas de riesgos 
Radicado 2021IE101772 del 25 de  mayo de 2021
Pieza comunicacional publicación mapa de riesgos.pdf
Radicado 2021IE192102 del 10 de septiembre de 2020
</t>
    </r>
    <r>
      <rPr>
        <b/>
        <sz val="11"/>
        <color theme="1"/>
        <rFont val="Arial"/>
        <family val="2"/>
      </rPr>
      <t xml:space="preserve">Ubicación: </t>
    </r>
    <r>
      <rPr>
        <sz val="11"/>
        <color theme="1"/>
        <rFont val="Arial"/>
        <family val="2"/>
      </rPr>
      <t xml:space="preserve">
http://www.ambientebogota.gov.co/web/transparencia/plan-anticorrupcion-y-de-atencion-al-ciudadano/-/document_library_display/yTv5/view/10867439
http://190.27.245.106:8080/Isolucionsda/frmHome.aspx</t>
    </r>
  </si>
  <si>
    <t xml:space="preserve">Durante el trimestre se realizaron jornadas de inducción dentro de los meses de abril - mayo y junio: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Terminada la inducción en las fechas indicadas, se realizaron las respectivas evaluaciones de conocimiento de la capacitación. </t>
  </si>
  <si>
    <t>Solicitud: 2021IE132645
Respuesta: 2021IE137331
Durante el segundo trimestre la DGC realizó 3 jornadas de inducción: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Se aplicó la evaluación de dichas jornadas de inducción una vez terminada la inducción en las fechas indicadas.
Durante el mes de Julio se realizó inducción sobre el Sistema de Seguridad y Salud en el Trabajo temas sobre Residuos Ordinarios, Material Aprovechable, Manejo de Sustancias Químicas, Residuos Peligrosos, con la participación de 12 servidores, a los cuales se le adjunto el material y la cartilla de inducción, se adjunta presentación, correos de invitación a la inducción y lista de asistencia con la respectiva evaluación. 
El 30 de agosto de 2021 el grupo de bienestar y capacitación remitió invitación a todos los funcionarios a la jornada de inducción y re inducción, en dicha socialización se contó con la participación de 79 servidores. Se adjunta correo electrónico de evidencia, presentación, lista de asistencia, así como la evaluación de la sensibilización.</t>
  </si>
  <si>
    <t>Según radicado No.  2021IE94510  del 14 de mayo de 2021 la Oficina de Control Interno realizó el seguimiento y evaluación al estado de avance del Plan Anticorrupción y de
Atención al Ciudadano 2021 y de los riesgos de corrupción y de gestión para el período Enero a Abril de 2021.
Adicionalmente, se realizaron las evaluaciones al Sistema de Administración de Riesgos para los 18 procesos de acuerdo con la siguiente descripción:
1. Direccionamiento Estratégico: Radicado No. 2021IE106684 del 31 de mayo de 2021.
2. Gestión Administrativa: Radicado No. 2021IE105983 del 31 de mayo de 2021.
3. Gestión Ambiental y Desarrollo Rural: Radicado No. 2021IE105999 del 31 de mayo de 2021.
4. Gestión Contractual: Radicado No. 2021IE106000 del 31 de mayo de 2021.
5. Gestión Documental: Radicado No. 2021IE100097 del 24 de mayo de 2021.
6. Gestión Disciplinaria: Radicado No. 22021IE106282 del 31 de mayo de 2021.
7. Gestión Financiera: Radicado No. 2021IE100235 del 24 de mayo de 2021.
8. Gestión Jurídica: Radicado No. 2021IE106309 del 31 de mayo de 2021.
9. Gestión de Talento Humano: Radicado No. 2021IE100252 del 24 de mayo de 2021.
10. Participación y Educación Ambiental: Radicado No. 2021IE100241 del 24 de mayo de 2021.
11. Planeación Ambiental: Radicado No. 2021IE106712 del 31 de mayo de 2021.
12. Servicio a la Ciudadanía: Radicado No. 2021IE100238 del 24 de mayo de 2021.
13. Sistema Integrado de Gestión: Radicado No. 2021IE106027 del 31 de  mayo de 2021.
14. Evaluación, Control y Seguimiento: Radicado No. 2021IE100078 del 24 de mayo de 2021.
15. Comunicaciones: Radicado No. 2021IE106832 del 31 de mayo de 2021.
16.  Gestión Tecnológica: Radicado No. 2021IE119661 del 17 de junio de 2021.
17. Metrología, Monitoreo y Modelación: Radicado No. 2021IE132391 del 30 de junio de 2021.
18. Control y Mejora: Radicado No. 2021IE100266 del 24 de mayo de 2021.</t>
  </si>
  <si>
    <r>
      <t xml:space="preserve">Concepto Seguimiento:
</t>
    </r>
    <r>
      <rPr>
        <sz val="11"/>
        <color theme="1"/>
        <rFont val="Arial"/>
        <family val="2"/>
      </rPr>
      <t>Durante la vigencia, se han realizado dos evaluaciones y seguimientos de los riesgos al estado de la gestión de los riesgos y al Plan Anticorrupción y de Atención al Ciudadano cuyos resultados se encuentran alojados en el sitio web de la Secretaría.</t>
    </r>
    <r>
      <rPr>
        <b/>
        <sz val="11"/>
        <color theme="1"/>
        <rFont val="Arial"/>
        <family val="2"/>
      </rPr>
      <t xml:space="preserve">
Evidencia</t>
    </r>
    <r>
      <rPr>
        <sz val="11"/>
        <color theme="1"/>
        <rFont val="Arial"/>
        <family val="2"/>
      </rPr>
      <t xml:space="preserve">
Radicado No.  2021IE94510  del 14 de mayo de 2021 
Direccionamiento Estratégico: Radicado No. 2021IE106684 del 31 de mayo de 2021.
Gestión Administrativa: Radicado No. 2021IE105983 del 31 de mayo de 2021.
Gestión Ambiental y Desarrollo Rural: Radicado No. 2021IE105999 del 31 de mayo de 2021.
Gestión Contractual: Radicado No. 2021IE106000 del 31 de mayo de 2021.
Gestión Documental: Radicado No. 2021IE100097 del 24 de mayo de 2021.
Gestión Disciplinaria: Radicado No. 2021IE106282 del 31 de mayo de 2021.
Gestión Financiera: Radicado No. 2021IE100235 del 24 de mayo de 2021.
Gestión Jurídica: Radicado No. 2021IE106309 del 31 de mayo de 2021.
Gestión de Talento Humano: Radicado No. 2021IE100252 del 24 de mayo de 2021.
Participación y Educación Ambiental: Radicado No. 2021IE100241 del 24 de mayo de 2021.
Planeación Ambiental: Radicado No. 2021IE106712 del 31 de mayo de 2021.
Servicio a la Ciudadanía: Radicado No. 2021IE100238 del 24 de mayo de 2021.
Sistema Integrado de Gestión: Radicado No. 2021IE106027 del 31 de  mayo de 2021.
Evaluación, Control y Seguimiento: Radicado No. 2021IE100078 del 24 de mayo de 2021.
Comunicaciones: Radicado No. 2021IE106832 del 31 de mayo de 2021.
Gestión Tecnológica: Radicado No. 2021IE119661 del 17 de junio de 2021.
Metrología, Monitoreo y Modelación: Radicado No. 2021IE132391 del 30 de junio de 2021.
Control y Mejora: Radicado No. 2021IE100266 del 24 de mayo de 2021.</t>
    </r>
    <r>
      <rPr>
        <b/>
        <sz val="11"/>
        <color theme="1"/>
        <rFont val="Arial"/>
        <family val="2"/>
      </rPr>
      <t xml:space="preserve">
Ubicación: 
</t>
    </r>
    <r>
      <rPr>
        <sz val="11"/>
        <color theme="1"/>
        <rFont val="Arial"/>
        <family val="2"/>
      </rPr>
      <t>Sistema de Información Ambiental Forest
http://www.ambientebogota.gov.co/web/transparencia/plan-anticorrupcion-y-de-atencion-al-ciudadano/-/document_library_display/yTv5/view/10867440
Ruta sitio web: www.ambientebogota.gov.co, banner "Plan Anticorrupción y de Atención al Ciudadano" carpeta "a. PAAC 2021" subcarpeta "2. Seguimientos".
Carpeta compartida https://drive.google.com/drive/u/1/folders/0ACF2bS3YI_RDUk9PVA</t>
    </r>
  </si>
  <si>
    <t xml:space="preserve">Durante el segundo  trimestre del 2021, se llevó a cabo el acompañamiento en la estrategia de priorización y racionalización de trámites con la Subdirección de Control Ambiental al Sector Público y la Dirección de Control Ambiental.  Así mismo, se realizó monitoreo a la pregunta 1 en el SUIT, a 8 trámites de los 32 inscritos.
Se gestión la firma del Acuerdo para acceder a la base de datos del RUES el cual se firma el 21 de junio, se encuentra en trámite usuario y contraseña, para corroborara Información de terceros y agilizar los tramites de la SDA. </t>
  </si>
  <si>
    <r>
      <rPr>
        <b/>
        <sz val="11"/>
        <color theme="1"/>
        <rFont val="Arial"/>
        <family val="2"/>
      </rPr>
      <t>Concepto Seguimiento:</t>
    </r>
    <r>
      <rPr>
        <sz val="11"/>
        <color theme="1"/>
        <rFont val="Arial"/>
        <family val="2"/>
      </rPr>
      <t xml:space="preserve">
La Secretaría cuenta con la estrategia de racionalización de los  trámites y/o servicios priorizados durante la vigencia 2021 inscrita y publicada en el SUIT.
</t>
    </r>
    <r>
      <rPr>
        <b/>
        <sz val="11"/>
        <color theme="1"/>
        <rFont val="Arial"/>
        <family val="2"/>
      </rPr>
      <t>Evidencia</t>
    </r>
    <r>
      <rPr>
        <sz val="11"/>
        <color theme="1"/>
        <rFont val="Arial"/>
        <family val="2"/>
      </rPr>
      <t xml:space="preserve">
Anexo 3. Estrategia_racionalizacion_consolidado (1).pdf
Anexo 1. Acta de Acompañamiento Racionalización-DCA 16-06-2021.pdf
Anexo 2. Acta de Acompañamiento Racionalización-SCAPS.pdf
Anexo 4. Plan de Trabajo Racionalización de Trámites.xlsx
Radicado 2021IE192102 del 10 de septiembre de 2020
</t>
    </r>
    <r>
      <rPr>
        <b/>
        <sz val="11"/>
        <color theme="1"/>
        <rFont val="Arial"/>
        <family val="2"/>
      </rPr>
      <t xml:space="preserve">Ubicación: </t>
    </r>
    <r>
      <rPr>
        <sz val="11"/>
        <color theme="1"/>
        <rFont val="Arial"/>
        <family val="2"/>
      </rPr>
      <t xml:space="preserve">
https://drive.google.com/drive/folders/1NcLEh5evLn-wZ6RjZCtLe4sPGEmnxfqo?usp=sharing
Sistema Único de Información de Trámites
</t>
    </r>
    <r>
      <rPr>
        <b/>
        <sz val="11"/>
        <color theme="1"/>
        <rFont val="Arial"/>
        <family val="2"/>
      </rPr>
      <t xml:space="preserve">Recomendaciones:
</t>
    </r>
    <r>
      <rPr>
        <sz val="11"/>
        <color theme="1"/>
        <rFont val="Arial"/>
        <family val="2"/>
      </rPr>
      <t>1. Culminar la estrategia de racionalización para el trámite inscrito en la plataforma que se encuentra pendiente y asegurar su publicación.
2. Informar para el siguiente período de evaluación el estado de habilitación del usuario y contraseña para el acceso al RUES.
3. Generar y allegar para el siguiente periodo de evaluación, el informe del estado de desarrollo de la estrategia de racionalización y del plan de trabajo diseñado y su cobertura sobre la totalidad de los trámites inscritos en el SUIT.</t>
    </r>
  </si>
  <si>
    <r>
      <rPr>
        <b/>
        <sz val="11"/>
        <color theme="1"/>
        <rFont val="Arial"/>
        <family val="2"/>
      </rPr>
      <t>Concepto Seguimiento:</t>
    </r>
    <r>
      <rPr>
        <sz val="11"/>
        <color theme="1"/>
        <rFont val="Arial"/>
        <family val="2"/>
      </rPr>
      <t xml:space="preserve">
De acuerdo con el plan de trabajo, se tiene contemplada la actividad de "Socialización de la implementación con la Ciudadanía, funcionarios y servidores" programada entre agosto y noviembre de 2021.
</t>
    </r>
    <r>
      <rPr>
        <b/>
        <sz val="11"/>
        <color theme="1"/>
        <rFont val="Arial"/>
        <family val="2"/>
      </rPr>
      <t xml:space="preserve">
Evidencia</t>
    </r>
    <r>
      <rPr>
        <sz val="11"/>
        <color theme="1"/>
        <rFont val="Arial"/>
        <family val="2"/>
      </rPr>
      <t xml:space="preserve">
Anexo 4. Plan de Trabajo Racionalización de Trámites.xlsx
</t>
    </r>
    <r>
      <rPr>
        <b/>
        <sz val="11"/>
        <color theme="1"/>
        <rFont val="Arial"/>
        <family val="2"/>
      </rPr>
      <t xml:space="preserve">
Ubicación: </t>
    </r>
    <r>
      <rPr>
        <sz val="11"/>
        <color theme="1"/>
        <rFont val="Arial"/>
        <family val="2"/>
      </rPr>
      <t xml:space="preserve">
https://drive.google.com/drive/u/1/folders/1Lf4CyaMsHkWVHA7dhV52-ObFoIXJm-iV
</t>
    </r>
    <r>
      <rPr>
        <b/>
        <sz val="11"/>
        <color theme="1"/>
        <rFont val="Arial"/>
        <family val="2"/>
      </rPr>
      <t xml:space="preserve">
Recomendaciones:
</t>
    </r>
    <r>
      <rPr>
        <sz val="11"/>
        <color theme="1"/>
        <rFont val="Arial"/>
        <family val="2"/>
      </rPr>
      <t xml:space="preserve">
1. Concretar la acción pendiente y aportar las evidencias que demuestren el cumplimiento de la acción "Socializar a la ciudadanía  la mejora del  trámite y servicio de acuerdo con el  plan de trabajo generado y la estrategia de racionalización diseñada por los diferentes procesos" para conceptuar sobre su cumplimiento.</t>
    </r>
  </si>
  <si>
    <r>
      <rPr>
        <b/>
        <sz val="11"/>
        <color theme="1"/>
        <rFont val="Arial"/>
        <family val="2"/>
      </rPr>
      <t>Concepto Seguimiento:</t>
    </r>
    <r>
      <rPr>
        <sz val="11"/>
        <color theme="1"/>
        <rFont val="Arial"/>
        <family val="2"/>
      </rPr>
      <t xml:space="preserve">
Se cuenta con soportes que demuestran el acompañamiento y apoyo para el desarrollo de la estrategia, pero no se encuentran actuaciones documentadas sobre el monitoreo de la estrategia derivada de la ejecución del plan de trabajo
</t>
    </r>
    <r>
      <rPr>
        <b/>
        <sz val="11"/>
        <color theme="1"/>
        <rFont val="Arial"/>
        <family val="2"/>
      </rPr>
      <t>Evidencia</t>
    </r>
    <r>
      <rPr>
        <sz val="11"/>
        <color theme="1"/>
        <rFont val="Arial"/>
        <family val="2"/>
      </rPr>
      <t xml:space="preserve">
Anexo 4. Plan de Trabajo Racionalización de Trámites.xlsx
Anexo 1- Cronograma participación  VF 11 05 2021.xlsx
Anexo 2. Acta Junio 01 de 2021 SDA (AMBIENTE)-Primer Módulo.pdf
Anexo 2.1 Metodologiìa_participacioìn_traìmites_VersioìnDic20201.pdf
</t>
    </r>
    <r>
      <rPr>
        <b/>
        <sz val="11"/>
        <color theme="1"/>
        <rFont val="Arial"/>
        <family val="2"/>
      </rPr>
      <t xml:space="preserve">Ubicación: </t>
    </r>
    <r>
      <rPr>
        <sz val="11"/>
        <color theme="1"/>
        <rFont val="Arial"/>
        <family val="2"/>
      </rPr>
      <t xml:space="preserve">
https://drive.google.com/drive/u/1/folders/1Lf4CyaMsHkWVHA7dhV52-ObFoIXJm-iV
https://drive.google.com/drive/u/1/folders/1bwILLKK2yE3wOCwfb30mzLyyQlq_uYd4
</t>
    </r>
    <r>
      <rPr>
        <b/>
        <sz val="11"/>
        <color theme="1"/>
        <rFont val="Arial"/>
        <family val="2"/>
      </rPr>
      <t>Recomendaciones:</t>
    </r>
    <r>
      <rPr>
        <sz val="11"/>
        <color theme="1"/>
        <rFont val="Arial"/>
        <family val="2"/>
      </rPr>
      <t xml:space="preserve">
1. Allegar para el siguiente periodo de evaluación, los soportes y evidencias objetivas que demuestren las actuaciones de monitoreo de la estrategia de racionalización para conceptuar sobre el estado de cumplimiento de la acción diseñada.
2. Esclarecer cuantos informes de verificación del avance sobre el plan de trabajo se esperan generar para la vigencia, toda vez que no se tiene definida una meta cuantificable.</t>
    </r>
  </si>
  <si>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Para lo anterior se revisaron los indicadores, se realizaron las solicitudes de actualización y se adelantó la reunión con SCAAV  para revisar los indicadores relacionados con la matriz de indicadores de ciudad, ODS. Así mismo, se preparó en reunión la presentación del informe de calidad de vida 2020 y el foro de Bogotá Cómo Vamos el 28 y 29 de julio de 2021, lo cual aporta a la actualización y seguimiento de los indicadores ODS y Acuerdo 067.</t>
  </si>
  <si>
    <r>
      <t xml:space="preserve">Concepto Seguimiento:
</t>
    </r>
    <r>
      <rPr>
        <sz val="11"/>
        <color theme="1"/>
        <rFont val="Arial"/>
        <family val="2"/>
      </rPr>
      <t>Se comprobó la realización de dos revisión  y actualizaciones de los  indicadores de los objetivos de desarrollo sostenible, con lo cual la acción  quedó cumplida.</t>
    </r>
    <r>
      <rPr>
        <b/>
        <sz val="11"/>
        <color theme="1"/>
        <rFont val="Arial"/>
        <family val="2"/>
      </rPr>
      <t xml:space="preserve">
Evidencia:
</t>
    </r>
    <r>
      <rPr>
        <sz val="11"/>
        <color theme="1"/>
        <rFont val="Arial"/>
        <family val="2"/>
      </rPr>
      <t xml:space="preserve">
Radicado 2021EE157746 del 30 de julio de 2021
Radicado 2021ER133846
HV Indicadores y Serie Histórica (Ambiente) - 30-07-2021
Revisión indicadores SCAAV - OAB 26-07-2021.pdf
PresentaciónInformeCalidaddeVidaBCV 28y29-07-2021.pdf</t>
    </r>
    <r>
      <rPr>
        <b/>
        <sz val="11"/>
        <color theme="1"/>
        <rFont val="Arial"/>
        <family val="2"/>
      </rPr>
      <t xml:space="preserve">
Ubicación: 
</t>
    </r>
    <r>
      <rPr>
        <sz val="11"/>
        <color theme="1"/>
        <rFont val="Arial"/>
        <family val="2"/>
      </rPr>
      <t>https://drive.google.com/drive/folders/19ubezg7KAEGrDrE2ZJqN5ExGc6HYy6qf</t>
    </r>
  </si>
  <si>
    <r>
      <t xml:space="preserve">Concepto Seguimiento:
</t>
    </r>
    <r>
      <rPr>
        <sz val="11"/>
        <rFont val="Arial"/>
        <family val="2"/>
      </rPr>
      <t>Según las cifras reportadas durante los dos primeros cuatrimestres, se han ejecutado 615 actividades de participación ciudadana y 5388 actividades de educación ambiental en diferentes escenarios.</t>
    </r>
    <r>
      <rPr>
        <b/>
        <sz val="11"/>
        <rFont val="Arial"/>
        <family val="2"/>
      </rPr>
      <t xml:space="preserve">
Evidencia:
</t>
    </r>
    <r>
      <rPr>
        <sz val="11"/>
        <rFont val="Arial"/>
        <family val="2"/>
      </rPr>
      <t>Radicado 2021IE187309 del 03 de septiembre de 2021</t>
    </r>
    <r>
      <rPr>
        <b/>
        <sz val="11"/>
        <rFont val="Arial"/>
        <family val="2"/>
      </rPr>
      <t xml:space="preserve">
</t>
    </r>
    <r>
      <rPr>
        <sz val="11"/>
        <rFont val="Arial"/>
        <family val="2"/>
      </rPr>
      <t>PLAN DE TRABAJO  2021 gestores.xls
Participación Jornada Cedritos No Forest 5175091   24-07-2021.doc
JULIO_ 24 territorialización Día Nacional de la Fauna Silvestre.pdf
AP 02-07-2021.pdf
449. 5163030 R 5163030 19-07-2021.pdf
35. 5157262 AP Separación y Manejo de Residuos Sólidos  9 de julio 5157262.pdf
Acciones pedagógica Entrenubes.pdf
Acciones pedagógica Soratama.pdf
AP Mirador de los nevados.pdf
Ap Santa María del Lago.pdf
Juna Rey 13-05-2021 .pdf
Tejiendo Saberes Ancestrales 7 30 am 20-04-2021.pdf
Cine Foro_Te Lloré Todo Un Río.pdf
Fortalecimiento Río Bogotá Def.pdf
Jornada de participación sector El Cedro.pdf
Participación ciudadana IPN FOREST #5087604.pdf
Radicado  2021IE136061 del 06 de julio de 2021</t>
    </r>
    <r>
      <rPr>
        <b/>
        <sz val="11"/>
        <rFont val="Arial"/>
        <family val="2"/>
      </rPr>
      <t xml:space="preserve">
Ubicación: 
</t>
    </r>
    <r>
      <rPr>
        <sz val="11"/>
        <rFont val="Arial"/>
        <family val="2"/>
      </rPr>
      <t>Sistema de Información Ambiental Forest
https://drive.google.com/drive/folders/15RCfnrQFYQ4psqIaQnbP020CSKpgmKPz?usp=sharing</t>
    </r>
    <r>
      <rPr>
        <b/>
        <sz val="11"/>
        <rFont val="Arial"/>
        <family val="2"/>
      </rPr>
      <t xml:space="preserve">
Recomendaciones:
</t>
    </r>
    <r>
      <rPr>
        <sz val="11"/>
        <rFont val="Arial"/>
        <family val="2"/>
      </rPr>
      <t>1. Se alerta a la Oficina de Participación, Educación y Localidades que el radicado  2021ER141373 asociado al proceso forest  5157262 que se describe en el documento "35. 5157262 AP Separación y Manejo de Residuos Sólidos  9 de julio 5157262.pdf" aportado como evidencia mediante radicado No. 2021IE187309 del 03 de septiembre de 2021, no es visualizable en el Sistema de Información Ambiental Forest.
2. Se alerta a la Oficina de Participación, Educación y Localidades que el radicado  2021ER64053
asociado al proceso forest 5063604 que se describe en el documento "Tejiendo Saberes Ancestrales 7 30 am 20-04-2021.pdf" aportado como evidencia mediante radicado No. 2021IE187309 del 03 de septiembre de 2021, no es visualizable en el Sistema de Información Ambiental Forest.
3.  Se alerta a la Oficina de Participación, Educación y Localidades que el proceso 5087604 que se describe en el documento "Participación ciudadana IPN FOREST #5087604.pdf" aportado como evidencia mediante radicado No. 2021IE187309 del 03 de septiembre de 2021, no cuenta con radicado asociado en el Sistema de Información Ambiental Forest.</t>
    </r>
  </si>
  <si>
    <t>Durante el segundo trimestre de 2021 se trabajó conjuntamente con la comunidad en la formulación de 12 Planes de Acción  llevando un acumulado de 18 planes de acción aprobados en el marco de las Comisiones Ambiental Locales. Solo queda pendiente por aprobar el plan de acción de la localidad de Suba y Engativá. Así mismo,  se realizó la evaluación del avance en los planes de acción de la instancia aprobados durante el primer semestre del 2021.</t>
  </si>
  <si>
    <t>Solicitud 2021IE132656
Respuesta  2021IE136061
Durante el segundo trimestre de 2021 se avanzó en la formulación de 12 Planes de Acción, más los 6 planes de acción que se reportaron en el primer trimestre, acumulan  18 planes de acción aprobados en el marco de las Comisiones Ambiental Locales. Pendiente la aprobación de 2 planes (localidad de Suba y Engativá).</t>
  </si>
  <si>
    <r>
      <rPr>
        <b/>
        <sz val="11"/>
        <rFont val="Arial"/>
        <family val="2"/>
      </rPr>
      <t>Concepto Seguimiento:</t>
    </r>
    <r>
      <rPr>
        <sz val="11"/>
        <rFont val="Arial"/>
        <family val="2"/>
      </rPr>
      <t xml:space="preserve">
Según el reporte allegado, se informa que  conjuntamente con la comunidad se formularon 20 planes de acción aprobados en el marco de las Comisiones Ambiental Locales, de los cuales se pudo evidenciar la aprobación de 7 planes de acción.
</t>
    </r>
    <r>
      <rPr>
        <b/>
        <sz val="11"/>
        <rFont val="Arial"/>
        <family val="2"/>
      </rPr>
      <t>Evidencia:</t>
    </r>
    <r>
      <rPr>
        <sz val="11"/>
        <rFont val="Arial"/>
        <family val="2"/>
      </rPr>
      <t xml:space="preserve">
Acta CAL Martires.pdf
Acta CAL Puente aranda.pdf
Acta CAL San Cristobal.pdf
Acta CAL Tunjuelito.pdf
2. FEBRERO CAL Ciudad Bolivar.pdf
2. FEBRERO Acta CAL Antonio Nariño.pdf
1 ENERO Acta CAL Kennedy.pdf
Radicado 2021IE136061 del 06 de julio de 2021
Radicado 2021IE187309 del 03 de septiembre de 2021
</t>
    </r>
    <r>
      <rPr>
        <b/>
        <sz val="11"/>
        <rFont val="Arial"/>
        <family val="2"/>
      </rPr>
      <t xml:space="preserve">Ubicación: </t>
    </r>
    <r>
      <rPr>
        <sz val="11"/>
        <rFont val="Arial"/>
        <family val="2"/>
      </rPr>
      <t xml:space="preserve">
https://drive.google.com/drive/u/1/folders/1I_JzKBR8JjG25YllOFpeMWwLlamX5s44
Sistema de Información Ambiental Forest
</t>
    </r>
    <r>
      <rPr>
        <b/>
        <sz val="11"/>
        <rFont val="Arial"/>
        <family val="2"/>
      </rPr>
      <t xml:space="preserve">Alertas: </t>
    </r>
    <r>
      <rPr>
        <sz val="11"/>
        <rFont val="Arial"/>
        <family val="2"/>
      </rPr>
      <t xml:space="preserve">
1. Se alerta  a la Oficina de Participación, Educación y Localidades que el la carpeta compartida de la OPEL https://drive.google.com/drive/u/1/shared-drives) referida en el reporte no contiene las evidencias que dan cuenta de la acción planteada.
</t>
    </r>
    <r>
      <rPr>
        <b/>
        <sz val="11"/>
        <rFont val="Arial"/>
        <family val="2"/>
      </rPr>
      <t>Recomendaciones:</t>
    </r>
    <r>
      <rPr>
        <sz val="11"/>
        <rFont val="Arial"/>
        <family val="2"/>
      </rPr>
      <t xml:space="preserve">
1. Allegar para el siguiente período los soportes de las actas de los 13 planes de acción sometidos a aprobación para el resto de las localidades no evidenciadas junto con los 20 planes aprobados.</t>
    </r>
  </si>
  <si>
    <t>Solicitud 2021IE132257
Respuesta 2021IE137490 
La SDA participó en cuatro ferias de servicio convocadas por la Secretaria General, atendiendo 185 ciudadanos en total, los días 18 y 19 de junio en la localidad Rafael Uribe, 22 y 25 de junio en localidad Rafael Uribe (Parque Yomasa); 22 y 25 de junio en la localidad Rafael Uribe (Parque Marruecos) y 21 de junio en la localidad de Kennedy (Portal Américas).</t>
  </si>
  <si>
    <t>El grupo disciplinarios de la Subsecretaria ha realizado 2 flash informativos disciplinario, correspondiente a cada mes, los cuales son socializados a través de correo electrónico institucional con temas sobre Abril: Modificaciones que trae la Ley 1952 de 2019 con relación a la Ley 734 de 2002, Mayo: La falta disciplinaria en la Ley 1952 de 2019, se planeó el flash disciplinario para junio, pero por estar en trámite en senado la reforma al Código este flash de junio será socializado en el mes de julio para el 15 de julio.
La Subsecretaria General y de Control Disciplinario en cabeza del Dr. Julio Cesar Pulido Puerto, han realizado y remitido por el correo institucional, control.disciplinario@ambientebogota.gov.co un flash informativos disciplinarios correspondientes al segundo Cuatrimestre de 2021, a los meses de mayo, junio, julio y agosto de la presente vigencia.</t>
  </si>
  <si>
    <t>Solicitud 2021IE132257
Respuesta 2021IE137052
El grupo disciplinarios de la Subsecretaria General ha realizado los 3 flash informativos disciplinario, correspondiente a cada mes de abril, mayo y junio, los cuales son socializados a través de correo electrónico institucional con temas sobre principios y normas rectoras de la ley disciplinaria ( Ley 734 de 2002 y Ley 1952 de 2019) y a través del boletín semanal "Para estar en ambiente" #11, 13 y 15.</t>
  </si>
  <si>
    <r>
      <rPr>
        <b/>
        <sz val="11"/>
        <color theme="1"/>
        <rFont val="Arial"/>
        <family val="2"/>
      </rPr>
      <t>Concepto Seguimiento:</t>
    </r>
    <r>
      <rPr>
        <sz val="11"/>
        <color theme="1"/>
        <rFont val="Arial"/>
        <family val="2"/>
      </rPr>
      <t xml:space="preserve">
De acuerdo con los reportes realizados, se encuentra una sobre ejecución de visitas con un nivel de logro del 145%, en razón a que se reportaron 16 visitas documentadas Sin embargo, en el reporte de la segunda línea de defensa se refieren 22 visitas de las cuales 6 no cuentan con evidencias.
Evidencia
1. CADE   Fontibón-Acta de Reunión.doc
2. CADE   Toberin -Acta de Reunión.doc
3. Super CADE  Américas-Acta de Reunión.doc
4. Super CADE  Bosa-Acta de Reunión.doc
5. Super CADE  Manitas-Acta de Reunión.doc
6. Super Cade CAD-Acta de Reunión.docx
7. Super CADE Engativá -Acta de Reunión.doc
8. Super CADE Suba -Acta de Reunión.doc
9. CADE   Fontibón-Acta de Reunión.doc
10. CADE   Toberin -Acta de Reunión.doc
11. Super CADE  Bosa-Acta de Reunión.doc
12. Super CADE  Manitas-Acta de Reunión.doc
13. Super Cade CAD-Acta de Reunión (1).docx
14. Super Cade CAD-Acta de Reunión.docx
15. Super CADE Engativá -Acta de Reunión.doc
16. Super CADE Suba -Acta de Reunión.doc
17. Radicado 2021IE192102 del 10 de septiembre de 2020
Ubicación: 
https://drive.google.com/drive/u/1/folders/1qFGzEObCPGXNtPNjEjQ5n_DDLwVyRAw4
https://drive.google.com/drive/folders/1M5PwvM8vLGPU7-JFU9hLId6IjnuVst-5
Recomendaciones:
1. Conciliar entre la primera y segunda línea de defensa la cantidad de visitas de seguimiento realizadas a los puntos de atención de la Secretaría y, de ser necesario, allegar los soportes faltantes para el siguiente período de evaluación.</t>
    </r>
  </si>
  <si>
    <t>Durante el segundo trimestre de 2021,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
• Asistencia y participación en ferias de servicio</t>
  </si>
  <si>
    <r>
      <rPr>
        <b/>
        <sz val="11"/>
        <color theme="1"/>
        <rFont val="Arial"/>
        <family val="2"/>
      </rPr>
      <t>Concepto Seguimiento:</t>
    </r>
    <r>
      <rPr>
        <sz val="11"/>
        <color theme="1"/>
        <rFont val="Arial"/>
        <family val="2"/>
      </rPr>
      <t xml:space="preserve">
Se cuenta con el plan de implementación del modelo de servicio en el que se contemplan los componentes de Estrategia, Enfoque, Procesos, Indicadores, Calidad, Talento Humano, Tecnología e Infraestructura que componen 35 acciones y 86 actividades sobre las cuales se describen avances cualitativos. Sin embargo, no es clara la manera de calcular el avance porcentual respecto de implementar el 85% de las acciones propuestas por el modelo de servicio de la Secretaría. Por tanto, para el cálculo porcentual se tomó como referencia la información del plan de implementación del modelo de servicio resultando que 4 actividades no se ejecutaron durante la presente vigencia, con lo cual se estimó el logro del 88% que representa el cumplimiento de la meta acumulada en un 66%.
</t>
    </r>
    <r>
      <rPr>
        <b/>
        <sz val="11"/>
        <color theme="1"/>
        <rFont val="Arial"/>
        <family val="2"/>
      </rPr>
      <t xml:space="preserve">Evidencia
</t>
    </r>
    <r>
      <rPr>
        <sz val="11"/>
        <color theme="1"/>
        <rFont val="Arial"/>
        <family val="2"/>
      </rPr>
      <t xml:space="preserve">1. Implementación Modelo de Servicio.xlsx
2. Radicado 2021IE192102 del 10 de septiembre de 2020
</t>
    </r>
    <r>
      <rPr>
        <b/>
        <sz val="11"/>
        <color theme="1"/>
        <rFont val="Arial"/>
        <family val="2"/>
      </rPr>
      <t xml:space="preserve">Ubicación: 
</t>
    </r>
    <r>
      <rPr>
        <sz val="11"/>
        <color theme="1"/>
        <rFont val="Arial"/>
        <family val="2"/>
      </rPr>
      <t xml:space="preserve">https://drive.google.com/drive/u/1/folders/12gnyCyuqKGpEoAsVLPV-8BJ6S5aE1KOx
</t>
    </r>
    <r>
      <rPr>
        <b/>
        <sz val="11"/>
        <color theme="1"/>
        <rFont val="Arial"/>
        <family val="2"/>
      </rPr>
      <t xml:space="preserve">Recomendaciones:
</t>
    </r>
    <r>
      <rPr>
        <sz val="11"/>
        <color theme="1"/>
        <rFont val="Arial"/>
        <family val="2"/>
      </rPr>
      <t>1. Esclarecer la manera como se estimó el logro del 100% de cumplimiento reportado y aportar las evidencias que den cuenta de la ejecución de las acciones propuestas.</t>
    </r>
  </si>
  <si>
    <t>Durante el segundo trimestre de 2021, se llevaron a cabo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Lo anterior, con el propósito de mantener los servidores del grupo de Servicio a la Ciudadanía calificados en temas relacionados con la misionalidad de la entidad y conceptos de servicio, y así garantizar la atención de calidad, oportuna y confiable, lo cual se verá reflejado en el nivel de percepción y satisfacción ciudadana con el servicio prestado por el grupo de Servicio al Ciudadano.</t>
  </si>
  <si>
    <r>
      <rPr>
        <b/>
        <sz val="11"/>
        <color theme="1"/>
        <rFont val="Arial"/>
        <family val="2"/>
      </rPr>
      <t>Concepto Seguimiento:</t>
    </r>
    <r>
      <rPr>
        <sz val="11"/>
        <color theme="1"/>
        <rFont val="Arial"/>
        <family val="2"/>
      </rPr>
      <t xml:space="preserve">
Se evidenciaron y verificaron los soportes dispuestos encontrando que se ejecutaron 18 entrenamientos en diferentes temáticas institucionales.
</t>
    </r>
    <r>
      <rPr>
        <b/>
        <sz val="11"/>
        <color theme="1"/>
        <rFont val="Arial"/>
        <family val="2"/>
      </rPr>
      <t>Evidencia</t>
    </r>
    <r>
      <rPr>
        <sz val="11"/>
        <color theme="1"/>
        <rFont val="Arial"/>
        <family val="2"/>
      </rPr>
      <t xml:space="preserve">
Inducción Trámites Fauna.pdf
capacitación SAT.pdf
Capacitación CONCEPTOS DE SERVICIO GRUPO 2.pdf
Capacitación CONCEPTOS DE SERVICIO GRUPO 1.pdf
Acta socialización procedimiento Licenciamiento Ambiental.pdf
Acta de Capacitación Ciel.pdf
RESOLUCION DE CONFLICTOS 2.pdf
RESOLUCIÓN DE CONFLICTOS 1.pdf
CAPACITACIÓN TERCEROS-firmado.pdf
PQR Y ENTES DE CONTROL.pdf
ASISTENCIA TALLER SDA-COMUN VERBAL Y NO VERB.pdf
ACTA SALVOCONDUCTO.pdf
21-04-27 COMUNICACION ACERTIVA CON LA CIUDADANIA  20 de abril.pdf
capacitación hidrocarburos 1.pdf
capacitación hidrocarburos 2.pdf
PAZ Y SALVO.pdf
Registro de Libro de Operaciones.pdf
Verificación Cites No cites.pdf
Radicado 2021IE192102 del 10 de septiembre de 2020
</t>
    </r>
    <r>
      <rPr>
        <b/>
        <sz val="11"/>
        <color theme="1"/>
        <rFont val="Arial"/>
        <family val="2"/>
      </rPr>
      <t xml:space="preserve">Ubicación: </t>
    </r>
    <r>
      <rPr>
        <sz val="11"/>
        <color theme="1"/>
        <rFont val="Arial"/>
        <family val="2"/>
      </rPr>
      <t xml:space="preserve">
https://drive.google.com/drive/u/1/folders/1WuuTszdYFu96fFdDKJeDKA4My2NaVRkI
https://drive.google.com/drive/u/1/folders/1Z3v3HCpL4dQAJG5EGSiOppzuPxWkuavg
</t>
    </r>
    <r>
      <rPr>
        <b/>
        <sz val="11"/>
        <color theme="1"/>
        <rFont val="Arial"/>
        <family val="2"/>
      </rPr>
      <t xml:space="preserve">
Recomendaciones:
</t>
    </r>
    <r>
      <rPr>
        <sz val="11"/>
        <color theme="1"/>
        <rFont val="Arial"/>
        <family val="2"/>
      </rPr>
      <t>1. Ejecutar en el siguiente cuatrimestre objeto de evaluación, los 6 entrenamientos restantes para lograr el cumplimiento de la meta establecida.</t>
    </r>
  </si>
  <si>
    <t xml:space="preserve">Durante el segundo trimestre de la vigencia 2021,  se aplicaron un total de  5.840 encuestas a través de los canales de atención presencial (1014)  telefónico (4367) y virtual (459),  los cuales respondieron a la pregunta ¿se encuentra satisfecho con el servicio prestado? y se obtuvo de esta manera un porcentaje de satisfacción promedio de  96%, así: un 99,5% de satisfacción mediante el canal presencial, un 100% en el canal telefónico y un 89% en el canal virtual. 
Adicional a esto, garantizó el servicio y el acceso a los tramites y servicios ofrecidos por la entidad, logrando así 33.350 atenciones durante este periodo, así: a través de canal presencial 3.207 atenciones, en el canal telefónico 6.285 atenciones y en el canal virtual 23.858. 
Durante lo corrido de tercer trimestre de 2021 con corte 31 agosto,  se aplicaron un total de  6.364 encuestas a través de los canales de atención presencial (2111)  telefónico (4014) y virtual (239),  los cuales respondieron a la pregunta ¿se encuentra satisfecho con el servicio prestado? y se obtuvo de esta manera un porcentaje de satisfacción promedio de  93,5%, así: un 99,4% de satisfacción mediante el canal presencial, un 100% en el canal telefónico y un 81,5% en el canal virtual. 
Adicional a esto, garantizó el servicio y el acceso a los tramites y servicios ofrecidos por la entidad, logrando así 21.248 atenciones durante este periodo, así: a través de canal presencial 2.889 atenciones, en el canal telefónico 4.559 atenciones y en el canal virtual 13.800. </t>
  </si>
  <si>
    <t>Solicitud 2021IE132257
Respuesta 2021IE137490 
Se ha medido el porcentaje de satisfacción del servicio prestado por el grupo servicio a la ciudadanía, mediante la aplicación de  5.840 encuestas a través de los canales de atención: presencial (1014)), telefónico (4367) y virtual (459), en los cuales se alcanzó en promedio en los 3 meses un porcentaje de 96% de satisfacción. 
La meta de esta actividad es mantener un 98% de satisfacción de atención en la sala de Servicio a la Ciudadanía y vía telefónica, en este sentido para el cuatrimestre enero-abril en la atención presencial fue de 99,2% en promedio satisfecho y para la vía telefónica, fue de 100%; quiere decir que en promedio se supera la meta estipulada, al tener 99,6% de satisfacción promedio cuatrimestral.</t>
  </si>
  <si>
    <r>
      <rPr>
        <b/>
        <sz val="11"/>
        <color theme="1"/>
        <rFont val="Arial"/>
        <family val="2"/>
      </rPr>
      <t>Concepto Seguimiento:</t>
    </r>
    <r>
      <rPr>
        <sz val="11"/>
        <color theme="1"/>
        <rFont val="Arial"/>
        <family val="2"/>
      </rPr>
      <t xml:space="preserve">
Se evidenciaron soportes de 6.364 encuestas aplicadas realizadas entre mayo y junio de 2021 y la tabulación de los datos que arrojaron los siguientes resultados sobre la percepción de la satisfacción:
Satisfacción promedio: 93,5%
Satisfacción canal presencial: 99,4%
Satisfacción canal telefónico: 100%
Satisfacción caal virtual: 81,5%
</t>
    </r>
    <r>
      <rPr>
        <b/>
        <sz val="11"/>
        <color theme="1"/>
        <rFont val="Arial"/>
        <family val="2"/>
      </rPr>
      <t xml:space="preserve">Evidencia
</t>
    </r>
    <r>
      <rPr>
        <sz val="11"/>
        <color theme="1"/>
        <rFont val="Arial"/>
        <family val="2"/>
      </rPr>
      <t xml:space="preserve">Resumen Tabulación de  Encuestas 2021.xlsx
INFORME ENCUESTAS DE PERCEPCION Y SATISFACCION DEL SERVICIO PRESTADO POR LA SDA  Mayo 2021.docx
INFORME ENCUESTAS DE PERCEPCION Y SATISFACCION DEL SERVICIO PRESTADO POR LA SDA  Junio 2021.docx
INFORME ENCUESTAS DE PERCEPCION Y SATISFACCION DEL SERVICIO PRESTADO POR LA SDA  Abril 2021.docx
Radicado 2021IE192102 del 10 de septiembre de 2020
</t>
    </r>
    <r>
      <rPr>
        <b/>
        <sz val="11"/>
        <color theme="1"/>
        <rFont val="Arial"/>
        <family val="2"/>
      </rPr>
      <t xml:space="preserve">
Ubicación: 
</t>
    </r>
    <r>
      <rPr>
        <sz val="11"/>
        <color theme="1"/>
        <rFont val="Arial"/>
        <family val="2"/>
      </rPr>
      <t xml:space="preserve">https://drive.google.com/drive/folders/1R1YA1qs3DrJ86pA9-93tA-r_JqRiBkh4
</t>
    </r>
    <r>
      <rPr>
        <b/>
        <sz val="11"/>
        <color theme="1"/>
        <rFont val="Arial"/>
        <family val="2"/>
      </rPr>
      <t xml:space="preserve">Recomendaciones:
</t>
    </r>
    <r>
      <rPr>
        <sz val="11"/>
        <color theme="1"/>
        <rFont val="Arial"/>
        <family val="2"/>
      </rPr>
      <t>1. Generar los soportes de las encuestas aplicadas para los meses de julio y agosto junto con las tabulaciones correspondientes a fin de disponerlas para el siguiente cuatrimestre objeto de evaluación.</t>
    </r>
  </si>
  <si>
    <t>Durante el primer cuatrimestre de 2021, se realizo el informe del Defensor del cuando, donde se evidencia la recepción de 74 solicitudes mediante el correo del defensor del ciudadano, las cuales fueron radicadas en el Sistema Forest y remitida al  grupo de Peticiones, quejas y Reclamos. así mismo se recibieron por medio de los canales habilitados de la entidad 584 reiterativas. Este informe se reporte de manera cuatrimestral razón por la cual se reporta el primer cuatrimestre de 2021.
Este informe se reporte de manera cuatrimestral razón por la cual se reporta a corte septiembre de 2021.</t>
  </si>
  <si>
    <t xml:space="preserve">Solicitud 2021IE132257
Respuesta 2021IE137490 
En este segundo trimestre 2021, se reporta la realización del primer informe del Defensor ciudadano ya que por procedimiento se realiza cuatrimestralmente, donde se evidencia la recepción de 74 solicitudes mediante el correo del defensor del ciudadano, vía forest  y otros canales habilitados de la entidad con 584 solicitudes reiterativas. Dicho informe fue socializado con radicado 2021IE93453 del 13 de mayo de 2021. El segundo informe de defensor al ciudadano se monitoreara el tercer trimestre 2021.
</t>
  </si>
  <si>
    <r>
      <rPr>
        <b/>
        <sz val="11"/>
        <color theme="1"/>
        <rFont val="Arial"/>
        <family val="2"/>
      </rPr>
      <t>Concepto Seguimiento</t>
    </r>
    <r>
      <rPr>
        <sz val="11"/>
        <color theme="1"/>
        <rFont val="Arial"/>
        <family val="2"/>
      </rPr>
      <t xml:space="preserve">:
Con corte al segundo cuatrimestre se cuenta con un solo informe emitido por el Defensor de Ciudadano, dado que el segundo informe será elaborado durante el mes de septiembre de 2021.
</t>
    </r>
    <r>
      <rPr>
        <b/>
        <sz val="11"/>
        <color theme="1"/>
        <rFont val="Arial"/>
        <family val="2"/>
      </rPr>
      <t>Evidencia</t>
    </r>
    <r>
      <rPr>
        <sz val="11"/>
        <color theme="1"/>
        <rFont val="Arial"/>
        <family val="2"/>
      </rPr>
      <t xml:space="preserve">
2021IE93453 Informe Defensor Ciudadano.pdf</t>
    </r>
    <r>
      <rPr>
        <b/>
        <sz val="11"/>
        <color theme="1"/>
        <rFont val="Arial"/>
        <family val="2"/>
      </rPr>
      <t xml:space="preserve">
Ubicación: 
</t>
    </r>
    <r>
      <rPr>
        <sz val="11"/>
        <color theme="1"/>
        <rFont val="Arial"/>
        <family val="2"/>
      </rPr>
      <t xml:space="preserve">https://drive.google.com/drive/u/1/folders/1zdYT0_niP7VJbCdzi6ANuruocM0uNYYj
</t>
    </r>
    <r>
      <rPr>
        <b/>
        <sz val="11"/>
        <color theme="1"/>
        <rFont val="Arial"/>
        <family val="2"/>
      </rPr>
      <t xml:space="preserve">
Recomendaciones:</t>
    </r>
    <r>
      <rPr>
        <sz val="11"/>
        <color theme="1"/>
        <rFont val="Arial"/>
        <family val="2"/>
      </rPr>
      <t xml:space="preserve">
1. Es importante que para el tercer cuatrimestre se cuente con el informe del defensor del ciudadano antes de la emisión del informe final de evaluación del PAAC que deberá ser publicado a mas tardar el 18 de enero de 2022, a fin considerarlo dentro de las actuaciones realizadas y asegurar que se logró el cumplimiento de la meta al 100%. </t>
    </r>
  </si>
  <si>
    <t>Durante abril se publicaron las 39 solicitudes de publicación de información relacionada a la ley 1712 de transparencia y acceso a la información requeridas por las dependencias teniendo en cuanta los ítems de transparencia activa y pasiva, cargadas en el micro sitio de transparencia y acceso de información en http://ambientebogota.gov.co/web/transparencia/inicio. 
Así mismo, durante el mes de mayo se publicaron 54 documentos en el micro sitio de transparencia, conformes a las solicitudes e información reportada por las dependencias productoras. 
Durante el mes de junio se cargaron 42 elementos solicitados  de ser publicados en la página web, durante julio se publicaron 40 documentos en el micro sitio de transparencia, conformes a las solicitudes e información reportada por las dependencias productoras, en concordancia con la ley 1712 de transparencia y acceso a la información,  requeridas por las dependencias teniendo en cuanta los ítems de transparencia activa y pasiva, cargadas en el micro sitio de transparencia y acceso de información en http://ambientebogota.gov.co/web/transparencia/inicio. 
Durante agosto,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</si>
  <si>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No se reporta avance, toda vez que el informe sobre este aspecto se encuentra programado para el mes de Julio, según consta en el Plan Anual de Auditoría.</t>
  </si>
  <si>
    <r>
      <rPr>
        <b/>
        <sz val="11"/>
        <color theme="1"/>
        <rFont val="Arial"/>
        <family val="2"/>
      </rPr>
      <t>Concepto Seguimiento:</t>
    </r>
    <r>
      <rPr>
        <sz val="11"/>
        <color theme="1"/>
        <rFont val="Arial"/>
        <family val="2"/>
      </rPr>
      <t xml:space="preserve">
Se comprobó la existencia de 7 informes de acceso a la información publicados en el sitio web de la Secretaría.
</t>
    </r>
    <r>
      <rPr>
        <b/>
        <sz val="11"/>
        <color theme="1"/>
        <rFont val="Arial"/>
        <family val="2"/>
      </rPr>
      <t xml:space="preserve">Evidencia:
</t>
    </r>
    <r>
      <rPr>
        <sz val="11"/>
        <color theme="1"/>
        <rFont val="Arial"/>
        <family val="2"/>
      </rPr>
      <t>Informe de acceso a la información enero
Informe de acceso a la información febrero
Informe de acceso a la información marzo
Informe de acceso a la información abril
Informe de acceso a la información mayo
Informe de acceso a la información junio
Informe de acceso a la información julio
Radicado 2021IE192102 del 10 de septiembre de 2020</t>
    </r>
    <r>
      <rPr>
        <b/>
        <sz val="11"/>
        <color theme="1"/>
        <rFont val="Arial"/>
        <family val="2"/>
      </rPr>
      <t xml:space="preserve">
</t>
    </r>
    <r>
      <rPr>
        <sz val="11"/>
        <color theme="1"/>
        <rFont val="Arial"/>
        <family val="2"/>
      </rPr>
      <t xml:space="preserve">
</t>
    </r>
    <r>
      <rPr>
        <b/>
        <sz val="11"/>
        <color theme="1"/>
        <rFont val="Arial"/>
        <family val="2"/>
      </rPr>
      <t xml:space="preserve">Ubicación: 
</t>
    </r>
    <r>
      <rPr>
        <sz val="11"/>
        <color theme="1"/>
        <rFont val="Arial"/>
        <family val="2"/>
      </rPr>
      <t xml:space="preserve">http://ambientebogota.gov.co/web/transparencia/2021
https://drive.google.com/drive/u/1/folders/15ZozZSOu-Qi8HaK4_x_pVwnFxmvcLil-
</t>
    </r>
    <r>
      <rPr>
        <b/>
        <sz val="11"/>
        <color theme="1"/>
        <rFont val="Arial"/>
        <family val="2"/>
      </rPr>
      <t xml:space="preserve">Recomendaciones:
</t>
    </r>
    <r>
      <rPr>
        <sz val="11"/>
        <color theme="1"/>
        <rFont val="Arial"/>
        <family val="2"/>
      </rPr>
      <t xml:space="preserve">1. Es importante que para el tercer cuatrimestre se cuente con el informe de acceso a la información del  mes de diciembre de 2021 antes de la emisión del informe final de evaluación del PAAC que deberá ser publicado a mas tardar el 18 de enero de 2022, a fin considerarlo dentro de las actuaciones realizadas y asegurar que se logró el cumplimiento de la meta al 100%. </t>
    </r>
  </si>
  <si>
    <r>
      <t xml:space="preserve">Concepto Seguimiento:
</t>
    </r>
    <r>
      <rPr>
        <sz val="11"/>
        <color theme="1"/>
        <rFont val="Arial"/>
        <family val="2"/>
      </rPr>
      <t>Se evidencian varias gestiones con  diferentes dependencias documentadas en actas y se han realizado procesos de capacitación.</t>
    </r>
    <r>
      <rPr>
        <b/>
        <sz val="11"/>
        <color theme="1"/>
        <rFont val="Arial"/>
        <family val="2"/>
      </rPr>
      <t xml:space="preserve">
Evidencia:
</t>
    </r>
    <r>
      <rPr>
        <sz val="11"/>
        <color theme="1"/>
        <rFont val="Arial"/>
        <family val="2"/>
      </rPr>
      <t xml:space="preserve">Radicado 2021IE137331 del 07 de julio de 2021
Acta reunión AUTOEVALUACION MAYO DGC FIRMADA.pdf
Acta reunión AUTOEVALUACION ABRIL FIRMADA.pdf
Inf_avance_actualización_TRD_corte_junio_2021 PRESENTACIÓN.pptx
Acta de reunion_28062021_DPSIA.pdf
Acta de Reunion_03062021 SRHyS.pdf
ACTA DE REUNION 30062021 DGA.doc
ACTA DE REUNION 24062021 SER.pdf
ACTA DE REUNION 11052021 SEGAE.pdf
ACTA DE REUNION 03052021 TRD.pdf
Radicado 2021IE188107 del 06 de septiembre de 2021
</t>
    </r>
    <r>
      <rPr>
        <b/>
        <sz val="11"/>
        <color theme="1"/>
        <rFont val="Arial"/>
        <family val="2"/>
      </rPr>
      <t xml:space="preserve">Ubicación: 
</t>
    </r>
    <r>
      <rPr>
        <sz val="11"/>
        <color theme="1"/>
        <rFont val="Arial"/>
        <family val="2"/>
      </rPr>
      <t>https://drive.google.com/drive/folders/14_qn-BKq7gOwCQrRPPafy4sPS5xecD2E</t>
    </r>
    <r>
      <rPr>
        <b/>
        <sz val="11"/>
        <color theme="1"/>
        <rFont val="Arial"/>
        <family val="2"/>
      </rPr>
      <t xml:space="preserve">
Alertas:
</t>
    </r>
    <r>
      <rPr>
        <sz val="11"/>
        <color theme="1"/>
        <rFont val="Arial"/>
        <family val="2"/>
      </rPr>
      <t xml:space="preserve">1. Se alerta a la Dirección de Gestión Corporativa para que esclarezca cuales con las actividades de gestión programadas para la aprobación de la Tabla de Retención Documental para contar con datos objetivos que permitan estimar el porcentaje de logro.
2. Se alerta a la Dirección de Gestión Corporativa que la acción podrá ser conceptuada como cumplida hasta tanto se cuente con la comunicación externa al Consejo Distrital de Archivos de solicitud de información y de envío de ajustes atendidos, toda vez no se ha logrado concretar desde vigencias anteriores.
</t>
    </r>
    <r>
      <rPr>
        <b/>
        <sz val="11"/>
        <color theme="1"/>
        <rFont val="Arial"/>
        <family val="2"/>
      </rPr>
      <t xml:space="preserve">
Recomendaciones:
</t>
    </r>
    <r>
      <rPr>
        <sz val="11"/>
        <color theme="1"/>
        <rFont val="Arial"/>
        <family val="2"/>
      </rPr>
      <t xml:space="preserve">
1. Agilizar las gestiones con la totalidad de los procesos con el fin de contar con la formulación de las Tablas de Retención Documental diseñadas, toda vez que en relación con el tiempo restante de la vigencia, se corre el riesgo de no alcanzada a remitirlas al  Consejo Distrital de Archivos.
</t>
    </r>
  </si>
  <si>
    <t>Solicitud 2021IE132658
Respuesta 2021IE136575
Se indica que durante este trimestre fueron incluidas algunas de las herramientas de accesibilidad al nuevo portal web: idioma, contraste, aumentar letra y Centro de relevo.
El proceso aclara que teniendo en cuenta la resolución 1519 de 2020 la cual nos exige unos nuevos lineamientos en accesibilidad, a fecha de cumplimiento 31 de diciembre de 2021, para lo cual se determinará un plan de trabajo con el apoyo de los autodiagnósticos y el apoyo de cada una de las dependencias y adicionalmente la colaboración de otra persona o la asesoría de otra entidad.</t>
  </si>
  <si>
    <r>
      <t xml:space="preserve">Concepto Seguimiento:
</t>
    </r>
    <r>
      <rPr>
        <sz val="11"/>
        <color theme="1"/>
        <rFont val="Arial"/>
        <family val="2"/>
      </rPr>
      <t xml:space="preserve">
Durante el segundo cuatrimestre no fueron evidenciables los soportes que demuestra concretamente los 4 mecanismos de accesibilidad desarrollado en el nuevo portal web de la SDA de que trata la acción.</t>
    </r>
    <r>
      <rPr>
        <b/>
        <sz val="11"/>
        <color theme="1"/>
        <rFont val="Arial"/>
        <family val="2"/>
      </rPr>
      <t xml:space="preserve">
Evidencia:
</t>
    </r>
    <r>
      <rPr>
        <sz val="11"/>
        <color theme="1"/>
        <rFont val="Arial"/>
        <family val="2"/>
      </rPr>
      <t>Por soportar</t>
    </r>
    <r>
      <rPr>
        <b/>
        <sz val="11"/>
        <color theme="1"/>
        <rFont val="Arial"/>
        <family val="2"/>
      </rPr>
      <t xml:space="preserve">
Ubicación: 
</t>
    </r>
    <r>
      <rPr>
        <sz val="11"/>
        <color theme="1"/>
        <rFont val="Arial"/>
        <family val="2"/>
      </rPr>
      <t>Pendiente</t>
    </r>
    <r>
      <rPr>
        <b/>
        <sz val="11"/>
        <color theme="1"/>
        <rFont val="Arial"/>
        <family val="2"/>
      </rPr>
      <t xml:space="preserve">
Alertas:
</t>
    </r>
    <r>
      <rPr>
        <sz val="11"/>
        <color theme="1"/>
        <rFont val="Arial"/>
        <family val="2"/>
      </rPr>
      <t xml:space="preserve">Se alerta a la Dirección de Planeación y Sistemas de Información Ambiental y a la Oficina Asesora de Comunicaciones para que esclarezca y aporte evidencias objetivas que demuestren los mecanismos de accesibilidad de que trata la acción, con el fin de conceptuar sobre el logro alcanzado.
</t>
    </r>
    <r>
      <rPr>
        <b/>
        <sz val="11"/>
        <color theme="1"/>
        <rFont val="Arial"/>
        <family val="2"/>
      </rPr>
      <t xml:space="preserve">
Recomendaciones:
</t>
    </r>
    <r>
      <rPr>
        <sz val="11"/>
        <color theme="1"/>
        <rFont val="Arial"/>
        <family val="2"/>
      </rPr>
      <t>11. Allegar para el tercer cuatrimestre los soportes y evidencias que demuestren objetivamente los mecanismos de accesibilidad desarrollados.</t>
    </r>
    <r>
      <rPr>
        <b/>
        <sz val="11"/>
        <color theme="1"/>
        <rFont val="Arial"/>
        <family val="2"/>
      </rPr>
      <t xml:space="preserve">
</t>
    </r>
  </si>
  <si>
    <r>
      <rPr>
        <b/>
        <sz val="11"/>
        <color theme="1"/>
        <rFont val="Arial"/>
        <family val="2"/>
      </rPr>
      <t xml:space="preserve">Concepto Seguimiento:
</t>
    </r>
    <r>
      <rPr>
        <sz val="11"/>
        <color theme="1"/>
        <rFont val="Arial"/>
        <family val="2"/>
      </rPr>
      <t xml:space="preserve">Se cuenta con soportes de varias actuaciones y comunicaciones en torno al esquema de publicación, pero no se evidenciaron los informes cuatrimestrales ni la matriz de seguimiento actualizada con el esquema de publicación, en tanto los radicados  2021IE35327 y 2021IE22551 no dan cuenta de los entregables de que trata la acción establecida.
</t>
    </r>
    <r>
      <rPr>
        <b/>
        <sz val="11"/>
        <color theme="1"/>
        <rFont val="Arial"/>
        <family val="2"/>
      </rPr>
      <t xml:space="preserve">Evidencia:
</t>
    </r>
    <r>
      <rPr>
        <sz val="11"/>
        <color theme="1"/>
        <rFont val="Arial"/>
        <family val="2"/>
      </rPr>
      <t xml:space="preserve">solicitud mesa de servicios Correo (RF) # 107996.pdf
Reporte de Auditoría ITA para el Periodo 2019 Semestre 2.pdf
Procedimiento Ordinario Preventivo IUS E-2018-312705.pdf
Radicado 2021IE64021
Radicado 2021IE64019
Radicado 2021IE64017
Radicado 2021IE64016
Radicado 2021IE64015
Radicado 2021IE64014
Radicado 2021IE44910
Radicado 2021IE35327
Radicado 2021IE24511
Radicado 2021IE22551
Radicado 2021IE192102 del 10 de septiembre de 2020
</t>
    </r>
    <r>
      <rPr>
        <b/>
        <sz val="11"/>
        <color theme="1"/>
        <rFont val="Arial"/>
        <family val="2"/>
      </rPr>
      <t xml:space="preserve">Ubicación: </t>
    </r>
    <r>
      <rPr>
        <sz val="11"/>
        <color theme="1"/>
        <rFont val="Arial"/>
        <family val="2"/>
      </rPr>
      <t xml:space="preserve">
https://drive.google.com/drive/u/1/folders/1u7nAl_T9YmyuzXP4x4HjbZLbE8_K9ip-
</t>
    </r>
    <r>
      <rPr>
        <b/>
        <sz val="11"/>
        <color theme="1"/>
        <rFont val="Arial"/>
        <family val="2"/>
      </rPr>
      <t xml:space="preserve">
Alerta: 
</t>
    </r>
    <r>
      <rPr>
        <sz val="11"/>
        <color theme="1"/>
        <rFont val="Arial"/>
        <family val="2"/>
      </rPr>
      <t xml:space="preserve">1.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
</t>
    </r>
    <r>
      <rPr>
        <b/>
        <sz val="11"/>
        <color theme="1"/>
        <rFont val="Arial"/>
        <family val="2"/>
      </rPr>
      <t xml:space="preserve">
Recomendaciones:</t>
    </r>
    <r>
      <rPr>
        <sz val="11"/>
        <color theme="1"/>
        <rFont val="Arial"/>
        <family val="2"/>
      </rPr>
      <t xml:space="preserve">
1. Proceder con la elaboración de los informes y la matriz de seguimiento al esquema de publicación para cada cuatrimestre con el fin de nivelar el logro porcentual en rezago.</t>
    </r>
  </si>
  <si>
    <r>
      <t xml:space="preserve">Concepto Seguimiento:
</t>
    </r>
    <r>
      <rPr>
        <sz val="11"/>
        <color theme="1"/>
        <rFont val="Arial"/>
        <family val="2"/>
      </rPr>
      <t xml:space="preserve">Se cuenta con soportes que demuestran las gestiones y avances entorno a la adecuación del sitio web a los criterios de la Resolución MINTIC No. 1519 de 2020 tales como autodiagnósticos, revisiones de contenido, pruebas de carga y rendimiento y operación a partir de un nuevo portal.
</t>
    </r>
    <r>
      <rPr>
        <b/>
        <sz val="11"/>
        <color theme="1"/>
        <rFont val="Arial"/>
        <family val="2"/>
      </rPr>
      <t xml:space="preserve">
Evidencia:
</t>
    </r>
    <r>
      <rPr>
        <sz val="11"/>
        <color theme="1"/>
        <rFont val="Arial"/>
        <family val="2"/>
      </rPr>
      <t>www.ambientebogota.gov.co
https://nuevo.ambientebogota.gov.co/es/web/sda/inicio
ANEXO 1 RESOLUCIÓN AUTODIAGNOSTICO 1519.xlsx
ANEXO 2 RESOLUCIÓN 1519 DE 2020.xlsx</t>
    </r>
    <r>
      <rPr>
        <b/>
        <sz val="11"/>
        <color theme="1"/>
        <rFont val="Arial"/>
        <family val="2"/>
      </rPr>
      <t xml:space="preserve">
Ubicación: 
</t>
    </r>
    <r>
      <rPr>
        <sz val="11"/>
        <color theme="1"/>
        <rFont val="Arial"/>
        <family val="2"/>
      </rPr>
      <t>https://drive.google.com/drive/u/1/folders/1GXKquABU3tvaacA7bvNX-wCStwmHy4vo</t>
    </r>
    <r>
      <rPr>
        <b/>
        <sz val="11"/>
        <color theme="1"/>
        <rFont val="Arial"/>
        <family val="2"/>
      </rPr>
      <t xml:space="preserve">
Alerta:
</t>
    </r>
    <r>
      <rPr>
        <sz val="11"/>
        <color theme="1"/>
        <rFont val="Arial"/>
        <family val="2"/>
      </rPr>
      <t xml:space="preserve">
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</si>
  <si>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Solicitud 2021IE132257
Respuesta 2021IE137490 
Se realizaron divulgación de transparencia y acceso a la información publica dirigida a la entidad, mediante 3 actividades de comunicación desarrolladas en el segundo trimestre 2021:  tres (3) flash informativos correspondientes  a la Ley 1712 de 2014, una (1) capacitación dada por la Veeduría Distrital sobre transparencia y acceso a la información publica el 28 de junio de 2021, conflicto de intereses para servidores públicos el 29 de junio e integridad el 30 de junio y una sobre participación de la semana Internacional de Gobierno Abierto Bogotá. Estas suman a las 4 actividades reportadas en el primer trimestre, en total se han realizado 7 actividades de divulgación de transparencia en lo corrido del semestre 2021, por cuanto la meta se superó, dado que era una actividad cuatrimestral.
Se reitera la recomendación para los próximos periodos desarrollar una estrategia para los usuarios externos o para la ciudadanía. </t>
  </si>
  <si>
    <r>
      <rPr>
        <b/>
        <sz val="11"/>
        <color theme="1"/>
        <rFont val="Arial"/>
        <family val="2"/>
      </rPr>
      <t xml:space="preserve">Concepto Seguimiento:
</t>
    </r>
    <r>
      <rPr>
        <sz val="11"/>
        <color theme="1"/>
        <rFont val="Arial"/>
        <family val="2"/>
      </rPr>
      <t xml:space="preserve">Dentro de las evidencias aportadas se encuentran actuaciones relacionadas con el botón de "Transparencia y Acceso a la Información Pública" como por ejemplo flash informativos, invitaciones a capacitación </t>
    </r>
    <r>
      <rPr>
        <b/>
        <sz val="11"/>
        <color theme="1"/>
        <rFont val="Arial"/>
        <family val="2"/>
      </rPr>
      <t xml:space="preserve">
Evidencia:
</t>
    </r>
    <r>
      <rPr>
        <sz val="11"/>
        <color theme="1"/>
        <rFont val="Arial"/>
        <family val="2"/>
      </rPr>
      <t xml:space="preserve">Invitación Semana Gobierno abierto.pdf
Invitación a Capacitaciones de la Veeduría.pdf
Divulgación 3 flash Informativo.pdf
Divulgación 2 flash Informativo.pdf
Divulgación 1 flash Informativo.pdf
Radicado 2021IE192102 del 10 de septiembre de 2020
</t>
    </r>
    <r>
      <rPr>
        <b/>
        <sz val="11"/>
        <color theme="1"/>
        <rFont val="Arial"/>
        <family val="2"/>
      </rPr>
      <t xml:space="preserve">
Ubicación: 
</t>
    </r>
    <r>
      <rPr>
        <sz val="11"/>
        <color theme="1"/>
        <rFont val="Arial"/>
        <family val="2"/>
      </rPr>
      <t>https://drive.google.com/drive/u/1/folders/1zh6jUQQlxT442XLToXxnwIYkvzxPK-S_</t>
    </r>
    <r>
      <rPr>
        <b/>
        <sz val="11"/>
        <color theme="1"/>
        <rFont val="Arial"/>
        <family val="2"/>
      </rPr>
      <t xml:space="preserve">
Recomendaciones:</t>
    </r>
    <r>
      <rPr>
        <sz val="11"/>
        <color theme="1"/>
        <rFont val="Arial"/>
        <family val="2"/>
      </rPr>
      <t xml:space="preserve">
1. Es importante que durante el siguiente período se dé continuidad a las actividades de divulgación no solamente a nivel intramural, sino también asegurar que la estrategia cobije a los usuarios externos a fin de asegurar que la acción se cumpla tal como ha sido diseñada.</t>
    </r>
  </si>
  <si>
    <r>
      <t xml:space="preserve">Concepto Seguimiento:
</t>
    </r>
    <r>
      <rPr>
        <sz val="11"/>
        <color theme="1"/>
        <rFont val="Arial"/>
        <family val="2"/>
      </rPr>
      <t>Se cuenta con soportes de una revisión del esquema de publicación, el cual deberá ser actualizado en razón a nuevo sitio web de la Secretaría.</t>
    </r>
    <r>
      <rPr>
        <b/>
        <sz val="11"/>
        <color theme="1"/>
        <rFont val="Arial"/>
        <family val="2"/>
      </rPr>
      <t xml:space="preserve">
Evidencia:
</t>
    </r>
    <r>
      <rPr>
        <sz val="11"/>
        <color theme="1"/>
        <rFont val="Arial"/>
        <family val="2"/>
      </rPr>
      <t>Esquema de Publicación SDA</t>
    </r>
    <r>
      <rPr>
        <b/>
        <sz val="11"/>
        <color theme="1"/>
        <rFont val="Arial"/>
        <family val="2"/>
      </rPr>
      <t xml:space="preserve">
Ubicación: 
</t>
    </r>
    <r>
      <rPr>
        <sz val="11"/>
        <color theme="1"/>
        <rFont val="Arial"/>
        <family val="2"/>
      </rPr>
      <t>https://docs.google.com/spreadsheets/d/1Yj_TekT5HYojcBbs1AuYCmqP6Jq_SYX9x8FiYrINtCE/edit#gid=0</t>
    </r>
    <r>
      <rPr>
        <b/>
        <sz val="11"/>
        <color theme="1"/>
        <rFont val="Arial"/>
        <family val="2"/>
      </rPr>
      <t xml:space="preserve">
Alerta:
</t>
    </r>
    <r>
      <rPr>
        <sz val="11"/>
        <color theme="1"/>
        <rFont val="Arial"/>
        <family val="2"/>
      </rPr>
      <t>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</si>
  <si>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No reporta avance del periodo mayo- junio, dado que el seguimiento del plan de integridad es cuatrimestral.
El reporte realizado para el primer cuatrimestre (enero-abril) por parte de la primera línea fue:
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reduciéndose a $15.000.000 para la presente vigencia. Este presupuesto se ha incluido en la contratación de Operador Logístico de la SDA y está registrado en SIPSE.
1. El 19 de enero de 2021, se presenta la formulación del PAAC y Plan de Acción de la vigencia 2021, ante  Comité Institucional de Gestión y Desempeño.
2. En la primera  sesión del Comité, realizada el día 29 enero del 2021,  se discutió y aprobó el Plan de Gestión de Integridad y el Componente 6 del PAAC
1-Se planificó conjuntamente entre gestores de integridad y  la Oficina de Control Interno la realización de capacitación, definiendo fechas y equipos de trabajo. Mediante radicado 2021IE89764  se realizó la Convocatoria para la capacitación sobre  fomento de la cultura del control, (Roles de la Oficina de Control Interno, Código de Integridad y Modelo Integrado de Planeación y Gestión, versión 4).
2- Se preparó la presentación para las capacitación, promoviendo la implementación del Código de Integridad  con la campaña distrital VALORES DE LA CASA.
3-Las capacitaciones se llevaron a cabo entre el 18 de mayo al 15 de junio de 2021, abarcando todas las dependencias de la entidad, de manera virtual, de una forma reflexiva y con participación activa de los servidores asistentes.
4--De manera conjunta entre Gestores de Integridad y la Oficina de Control Interno, se preparó el cuestionario de evaluación sobre  la capacitación de FOMENTO DE LA CULTURA DEL CONTROL: ROLES DE LA OCI, MIPG, CÓDIGO DE INTEGRIDAD. Se invitó a los servidores a diligenciar el cuestionario de evaluación de la capacitación mediante memorando 2021IE119673 del 17 de junio de 2021, indicando el link para realizarlo de manera virtual, hasta el día 25 de junio de 2021. 
5-Se consolidaron y publicaron los resultados de la evaluación de aprehensión de la capacitación, la cual fue comunicada mediante memorando 2021IE130842 del29 de junio de 2021.
6- Durante los meses de julio y agosto de 2021, el grupo de gestores de integridad ha impulsado, ajustado y presentado el Proyecto de Política anti soborno ante el Comité de Desempeño y gestión Institucional para su consideración, encontrándose pendiente de aprobación.
7- De igual manera, en el mes de agosto de 2021, se han  adelantado  tres reuniones de trabajo con los gestores de integridad y otros delegados de las dependencias DLA, DGC, SPPA, SGCD, OCI, para lo relacionado con la implementación de los lineamientos de Conflictos de Interés, revisión del autodiagnóstico, actividades de PAyS.
8-Se llevó a cabo la gestión contractual para la inversión de los recursos asignados para la política de integridad, suscribiéndose el Contrato SDA-20211419 con la empresa ASESORES &amp; CONSULTORES G&amp;S S.A.S., que está bajo la supervisión de la Oficina de Comunicaciones de la SDA.
</t>
  </si>
  <si>
    <t xml:space="preserve">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concerniente a la política de Integridad, así como el reporte para secretaria general del cierre de brechas de la Política de Integridad FURAG. </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</si>
  <si>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</si>
  <si>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r>
      <t xml:space="preserve">Programada para el tercer cuatrimestre de la vigencia.
</t>
    </r>
    <r>
      <rPr>
        <b/>
        <sz val="11"/>
        <color theme="1"/>
        <rFont val="Arial"/>
        <family val="2"/>
      </rPr>
      <t xml:space="preserve">Recomendaciones:
</t>
    </r>
    <r>
      <rPr>
        <sz val="11"/>
        <color theme="1"/>
        <rFont val="Arial"/>
        <family val="2"/>
      </rPr>
      <t>1. Es importante que para el tercer cuatrimestre se cuente con el informe de resultados de la gestión de integridad del 2021  antes de la emisión del informe final de evaluación del PAAC que deberá ser publicado a mas tardar el 18 de enero de 2022, a fin considerarlo dentro de las actuaciones realizadas y asegurar que se logre el cumplimiento de la meta al 100%</t>
    </r>
    <r>
      <rPr>
        <b/>
        <sz val="11"/>
        <color theme="1"/>
        <rFont val="Arial"/>
        <family val="2"/>
      </rPr>
      <t xml:space="preserve">. </t>
    </r>
    <r>
      <rPr>
        <sz val="11"/>
        <color theme="1"/>
        <rFont val="Arial"/>
        <family val="2"/>
      </rPr>
      <t xml:space="preserve">
</t>
    </r>
  </si>
  <si>
    <t>Oficio de envío a DPSIA y a la Oficina de Control Interno.</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</si>
  <si>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realizó primer seguimiento cuatrimestral del plan de gestión de integridad de la SDA para la vigencia 2021.</t>
  </si>
  <si>
    <t>Respuesta 2021IE137427
Solicitud 2021IE132651 
La OCI realizó 5 sesiones de capacitación (18 y 25 de mayo; 1, 8 y 15 de junio) conjuntas con los Gestores de Integridad, para fomentar la cultura del control, el Código de Integridad y el MIPG, entre otros temas, convocadas mediante memorando No. 2021IE89764 del 10 de mayo de 2021. 
Posteriormente se aplicó una evaluación virtual sobre la aprehensión del código de integridad en la SDA, entre otros temas de MIPG, cultura del control, solicitada con radicado 2021IE119673 del 17 de junio, invitación masiva realizada por correo electrónico y en el boletín semanal "Para estar en Ambiente" sesión #25 
La OCI elaboró un informe de resultado de la evaluación de la aprehensión a la capacitación en fomento de la cultura del control, Código de integridad, socializado con radicado 2021IE130842 del 29  de junio de 2021.
Esta pendiente la socialización del informe de resultados de la encuesta en el CICCI. Así mismo, se recomienda fortalecer la socialización del informe a través del boletín semanal "Para estar en Ambiente" como mecanismo de comunicación y divulgación interna de la entidad.
Se verificaron las siguientes evidencias:
* Convocatoria a las capacitaciones para fomentar la cultura del control, el Código de Integridad y el MIPG _2021IE89764 
* Informe de evaluación de aprehensión de código de integridad:2021IE130842
* Invitación a diligenciar evaluación_2021IE119673 
* Correo de invitación a diligenciar evaluación
* Boletín semanal "Para estar en Ambiente" #25</t>
  </si>
  <si>
    <r>
      <rPr>
        <b/>
        <sz val="11"/>
        <color theme="1"/>
        <rFont val="Arial"/>
        <family val="2"/>
      </rPr>
      <t xml:space="preserve">Concepto Seguimiento:
</t>
    </r>
    <r>
      <rPr>
        <sz val="11"/>
        <color theme="1"/>
        <rFont val="Arial"/>
        <family val="2"/>
      </rPr>
      <t xml:space="preserve">La Secretaría ha realizado 7 actividades de inducción y re inducción  en varias temáticas de interés institucional.
</t>
    </r>
    <r>
      <rPr>
        <b/>
        <sz val="11"/>
        <color theme="1"/>
        <rFont val="Arial"/>
        <family val="2"/>
      </rPr>
      <t xml:space="preserve">Evidencia:
</t>
    </r>
    <r>
      <rPr>
        <sz val="11"/>
        <color theme="1"/>
        <rFont val="Arial"/>
        <family val="2"/>
      </rPr>
      <t xml:space="preserve">Soporte  Inducción y Re inducción SST jun.jpg
soporte  PRESENTACION SG-SST 2021.pdf
Soporte Evaluación y Asistencia Inducción y Re Inducción SST Abr.pdf
Soporte Evaluación y Asistencia Inducción y Re Inducción SST May.pdf
Soporte Evaluación y Asistencia Inducción y Re Inducción SST  Jun.pdf
Soporte Inducción y Reinducción SST abr.jpg
Lista de asistencia - jornada inducción y re inducción AGOSTO.xlsx
Presentación para inducción y re inducción AGOSTO.ppt
Radicado 2021IE188107 del 06 de septiembre de 2021
</t>
    </r>
    <r>
      <rPr>
        <b/>
        <sz val="11"/>
        <color theme="1"/>
        <rFont val="Arial"/>
        <family val="2"/>
      </rPr>
      <t xml:space="preserve">Ubicación: 
</t>
    </r>
    <r>
      <rPr>
        <sz val="11"/>
        <color theme="1"/>
        <rFont val="Arial"/>
        <family val="2"/>
      </rPr>
      <t xml:space="preserve">Sistema de Información Ambiental Forest
</t>
    </r>
    <r>
      <rPr>
        <b/>
        <sz val="11"/>
        <color theme="1"/>
        <rFont val="Arial"/>
        <family val="2"/>
      </rPr>
      <t xml:space="preserve">Alerta:
</t>
    </r>
    <r>
      <rPr>
        <sz val="11"/>
        <color theme="1"/>
        <rFont val="Arial"/>
        <family val="2"/>
      </rPr>
      <t>1. Se alerta a la Dirección de Gestión Corporativa para que aporte evidencia que  permita comprobar la evaluación de la Cartilla de inducción y re inducción de la SDA.</t>
    </r>
  </si>
  <si>
    <t>Durante el segundo trimestre de 2021, el grupo de Servicio a la Ciudadanía asistió a las ferias de servicio convocadas por la Secretaria General, atendiendo 185 ciudadanos,  así:
- Feria 18 y 19 de junio en la localidad Rafael Uribe (barrio Molinos), se atendieron 44 ciudadanos
- Feria  22 y 25 de junio en localidad Rafel Uribe (Parque Yomasa), se atendieron 43 ciudadanos
- Feria 22 y 25 de junio en la localidad Rafael Uribe (Parque Marruecos), se atendieron 63 ciudadanos
- Feria 21 de junio en la localidad de Kennedy (Portal Américas), se atendieron 35 ciudadanos
Durante lo corrido de tercer trimestre de 2021 con corte 31 agosto, el grupo de Servicio a la Ciudadanía asistió a las ferias de servicio convocadas por la Secretaria General, atendiendo 116 ciudadanos,  así:
- Feria 3 de julio Panque Olaya, se atendieron 26 ciudadanos
- Feria 24-26  de agosto en portal Américas, se atendieron 60 ciudadanos
- Feria  22  de agosto en Teusaquillo (Parkway), se atendieron 13 ciudadanos
- Feria 14 de agosto en Verbenal, se atendieron 13 ciudadanos
- Feria Engativá , se atendieron 4 ciudadanos</t>
  </si>
  <si>
    <t>Durante lo corrido de tercer trimestre de 2021 con corte 31 agosto, se  realizaron 22 de visitas de cades la los puntos Super Cade CAD (3) , Suba (3), Bosa (3), Américas (0), Toberin (3), Engativá (3), Manitas (3) Fontibón (3), y (1) Calle 13, en estas visitas se verificó que el servicio se esta prestando acorde con la Política Publica Distrital de Servicio a la Ciudadanía</t>
  </si>
  <si>
    <t>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t>
  </si>
  <si>
    <t>Capacitaciones  virtuales del Fomento a la cultura del Control, aprehensión del Código de Integridad, realizadas conjuntamente entre Gestores de Integridad y la Oficina de Control Interno a los equipos de trabajo de toda las dependencia de la entidad. Se realizaron del 18 de mayo al 15 de junio de 2021.</t>
  </si>
  <si>
    <t xml:space="preserve">Se dio continuidad al proceso de Senda de Integridad, incitativa distrital, reportando información solicitada en el desarrollo del mismo: Información de Grupos de Valor, Lista de voluntarios Ambientales de la Secretaría Distrital de Ambiente (22 y 24 de febrero 2021, respectivamente. Modificado 21 de abril de 2021).
</t>
  </si>
  <si>
    <t>Se comunicaron por la Subdirección Técnica de la Dirección de desarrollo institucional, la continuidad de los retos para la vigencia 2021.
Se ha venido trabajando en la propuesta de Política Anti soborno, presentando el documento a consideración del Comité de desempeño y gestión Institucional, desde  el mes de julio de 2021, se realizaron ajustes de acuerdo a las recomendaciones de los integrantes del Comité y se encuentra pendiente de aprobación por dicha instancia.
En cuanto a conflicto de interés, se ha asistido a 3 reuniones para la implementación de los lineamientos en esta materia.
Se adelantaron las gestiones  para la inversión de los recursos asignados para la política de integridad, suscribiéndose el Contrato SDA-20211419 con la empresa ASESORES &amp; CONSULTORES G&amp;S S.A.S., que está bajo la supervisión de la Oficina de Comunicaciones de la SDA.</t>
  </si>
  <si>
    <t>Correos electrónicos dirigidos a los senderistas.
Correos electrónicos, Actas de reunión del Comité de desempeño y gestión institucional. Documentos de Política Anti soborno.
Correos electrónicos, actas de reunión, avances.
Documento contractual Contrato SDA-20211419, Proyecto de Inversión 7699.</t>
  </si>
  <si>
    <t>Control y Mejora: la Oficina de Control Interno realizó 6 reuniones de autocontrol
Planeación Ambiental: La DPSIA realizó sus jornadas de autoevaluación
Gestión tecnológica: La DPSIA realizó sus tres reuniones de autoevaluación mensual
Gestión Jurídica: La DLA realizó dos reuniones de autoevaluación, remitido con 2021IE136402 
Comunicaciones: La OAC realizó sus tres reuniones de autoevaluación mensual, se encuentran en la unidad compartida OAC.
Talento humano, gestión administrativa y gestión documental: La DGC ha realizado dos reuniones de autoevaluación mensual.
Servicio a la ciudadanía: La SGCD ha realizado 3 reuniones de autoevaluación
Proceso SIG realizó ejercicios de  autocontrol y autoevaluación de la gestión realizada de los meses de enero, febrero y marzo abril, mayo, junio julio y la gestión de riesgos del mes de enero, abril y se hará en el mes de septiembre como corresponde.
Proceso Atención al Ciudadano Durante lo corrido de tercer trimestre de 2021 con corte 31 agosto, el grupo de servicio a la ciudadanía realizó sus autoevaluaciones con la primera línea de defensa en las cuales se expuso la gestión y los resultados obtenidos durante los meses junio, julio,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a lo cual se le ha venido dando cumplimiento,  se continuó con la estrategia de atender el 100% de las llamadas entrantes evolviendo las llamas a las perdidas, con el fin de aumentar el nivel de atención del 100%  y adicional a esto se continua con la divulgación de los puntos presenciales y los servicios ofrecidos por la entidad en todos los puntos habilitados, por medio de los puntos de atención y la asistencia a las ferias de servicio convocadas por la Secretaria General.  lo anterior debido a que se realiza el monitoreo de cada una de las actividades y la meta de Servicio a la Ciudadanía de lograr 600.000 atenciones en el cuatrienio por medio de los canales de atención habilitados. 
Control y Mejora: Entre Mayo y  Junio de 2021, la Oficina de Control Interno realizó las reuniones de autocontrol de acuerdo con la siguiente relación:
1.  Acta de autocontrol No. 09 de fecha 6 de mayo de 2021
2. Acta de autocontrol No. 10 de fecha 14 de mayo de 2021
3. Acta de autocontrol No. 011 de fecha 31 de Mayo de 2021
4. Acta de autocontrol No. 012 de fecha 4 de Junio de 2021
5. Acta de autocontrol No. 013 de fecha 11 de Junio de 2021
6. Acta de autocontrol No. 014 de fecha 17 de junio de 2021 
7. Acta de autocontrol No. 15 de fecha 29 de junio de 2021
8. Acta de autocontrol No. 16  de fecha 30 de julio de 2021
El indicador del proceso para esta actividad arroja como avance el 58,3% en razón a que mensualmente se cuenta con evidencia electrónica de las actas que dan cuenta de la ejecución de las reuniones de autocontrol.
La DGC reporta que se vienen realizando las jornadas de autocontrol y autoevaluación en las cuales se verifican o hacen seguimiento a los controles definidos en el mapa de riesgos, y otros temas tales como indicadores, planes de mejoramiento, revisión y actualización de procedimientos de los procesos de Gestión de Talento Humano, Gestión Administrativa y Gestión Documental. en la carpeta de Unidades compartidas se encuentran cargadas las actas de junio y julio. 
* Proceso de Gestión Financiera: Realiza reuniones  mensuales de autocontrol y autoevaluación, en donde se hace la verificación de los controles previstos para evitar la materialización de los riesgos: “Que los Estados Financieros, no reflejen la situación económica de la SDA” evitando posibles errores de digitación de la información y el contenido de los documentos fuente y cambios en la normatividad contable. “Posibilidad de ordenar y efectuar pagos sin el lleno de los requisitos legales”, y  el riesgo de corrupción "omitir y retardar el pago de las obligaciones legalmente contraídas”.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t>
  </si>
  <si>
    <r>
      <rPr>
        <b/>
        <sz val="11"/>
        <color theme="1"/>
        <rFont val="Arial"/>
        <family val="2"/>
      </rPr>
      <t>Concepto Seguimiento:</t>
    </r>
    <r>
      <rPr>
        <sz val="11"/>
        <color theme="1"/>
        <rFont val="Arial"/>
        <family val="2"/>
      </rPr>
      <t xml:space="preserve">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
</t>
    </r>
    <r>
      <rPr>
        <b/>
        <sz val="11"/>
        <color theme="1"/>
        <rFont val="Arial"/>
        <family val="2"/>
      </rPr>
      <t xml:space="preserve">
Evidencia</t>
    </r>
    <r>
      <rPr>
        <sz val="11"/>
        <color theme="1"/>
        <rFont val="Arial"/>
        <family val="2"/>
      </rPr>
      <t xml:space="preserve">
Reportes cuatrimestrales
Acta de reunión Autoevaluación PLD Mayo 2021.pdf
Acta de reunión Autoevaluación PLD Marzo 2021.pdf
Acta de reunión Autoevaluación PLD Abril 2021.pdf
https://drive.google.com/drive/folders/14_qn-BKq7gOwCQrRPPafy4sPS5xecD2E
2-07-2021 ACTA DE REUNION primera línea de defensa Firmada.pdf
4-08-2021 ACTA DE REUNION primera línea de defensa (1).pdf
Acta 5- 1ra. línea de defensa, MAYO.pdf
</t>
    </r>
    <r>
      <rPr>
        <b/>
        <sz val="11"/>
        <color theme="1"/>
        <rFont val="Arial"/>
        <family val="2"/>
      </rPr>
      <t xml:space="preserve">
Ubicación: </t>
    </r>
    <r>
      <rPr>
        <sz val="11"/>
        <color theme="1"/>
        <rFont val="Arial"/>
        <family val="2"/>
      </rPr>
      <t xml:space="preserve">
https://drive.google.com/drive/folders/1x1ueTmbfKe3AGWLqxJsx21vNr-aMnbzT
http://190.27.245.106:8080/Isolucionsda/frmHome.aspx
https://drive.google.com/drive/u/1/folders/1iv62qquDBLt0rbn1nKBGW9ltrgpbmcrJ
https://drive.google.com/drive/folders/1LIVD9frxn8SNIsWhTzRoseI9j1H5dXtn
https://drive.google.com/drive/u/2/folders/1Fk1jtNTR5SKy_eZSMgUaKBrMn87atKaz
</t>
    </r>
    <r>
      <rPr>
        <b/>
        <sz val="11"/>
        <color theme="1"/>
        <rFont val="Arial"/>
        <family val="2"/>
      </rPr>
      <t xml:space="preserve">Recomendaciones:
</t>
    </r>
    <r>
      <rPr>
        <sz val="11"/>
        <color theme="1"/>
        <rFont val="Arial"/>
        <family val="2"/>
      </rPr>
      <t>1. Asegurar que todos los 18 procesos cuenten por lo menos con 12 actas de las sesiones de autoevaluación y autocontrol celebradas durante la vigencia, en las que se incluya la revisión de los riesgos del proceso y allegarlas para el siguiente cuatrimestre.</t>
    </r>
  </si>
  <si>
    <t>La Oficina Asesora de Comunicaciones ejecuta el Plan de Comunicaciones 2020 a partir de dos líneas estratégicas: organizacional e interna y externa e informativa y hace seguimiento de manera mensual. A continuación se relacionan las actividades realizadas durante abril, mayo y junio correspondiente a cada línea. 
1. Línea de comunicación organizacional e interna.
Carteleras digitales: Durante este periodo se realizó la publicación de 242 contenidos en las carteleras digitales de la entidad.
Correo institucional: Se enviaron 184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7 fondos de pantalla en los computadores de la Secretaría de Ambiente. 
1. Línea de comunicación externa e informativa
Comunicados de prensa: Se elaboraron 126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592 registros (total de noticias logradas) en medios masivos de comunicación en todas sus plataformas (radio, prensa, televisión e internet), como resultado de la gestión free press de la OAC.
Ruedas de prensa y acompañamientos: Se realizaron 12 acompañamientos 
Redes Sociales: En las redes sociales de la entidad, durante este periodo los resultados fueron: 1891 nuevos seguidores en Twitter; en Facebook 1023 nuevos seguidores; en Instagram 1518 y 38586 visualizaciones de los videos institucionales en el canal de YouTube.
Página Web: Durante este tiempo en la página web de la Secretaría Distrital de Ambiente www.ambientebogota.gov.co se realizaron 250 publicaciones nuevas y 36 actualizaciones de información.
Piezas divulgativas y virtuales: En este periodo se diseñaron y publicaron 473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150 contenidos audiovisuales distribuidos así: 116 videos y 34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Libres y en Casa (externa), Distrito Silvestre (externa), Mujeres de Ambiente (externa), Unidos por un Nuvo Aire (externa), Contra el Cambio Climático Yo (externa), Protege el Laurel de Cera (externa), Bogotá Reverdece (externa), Entre Todos nos Cuidamos (interna), #ProtegeElLaurelDeCera (externa), #MujeresDeAmbiente (externa), #DistritoSilvestre (externa), #BogotáReverdece (externa), ¡Entre todos nos cuidamos!: Medidas de autocuidado en la SDA (interna), Semana Ambiental (interna y externa), #MujeresDeAmbiente (externa), #DistritoSilvestre (externa), “Relatos urbanos de los ecosistemas bogotanos” (externa), Servicio al Ciudadano (externa), #BogotáReverdece (externa), Temporada de lluvias (externa), Libres y en Casa (externa), y Reactivación Con Respeto (externa) .
Celebraciones (23): Día de la Tierra (externa e interna), Apagón Ambiental (interna y externa), Día Nacional del Árbol (interna y externa), Día Internacional de Concienciación Sobre el Ruido (interna y externa), Día de la secretaria y el secretario (interna), Día de los Niños (interna), Día Internacional de las Trabajadoras y los Trabajadores (interna), Apagón Ambiental (interna y externa), Día Mundial de las Aves Migratorias (interna y externa), Día del Río Bogotá (interna y externa), Día de la Familia (interna y externa), Día contra la Homofobia, Bifobia (interna y externa), Día Mundial de las Abejas (interna y externa), Día Nacional de la Afrocolombianidad (interna y externa), Día de la Diversidad Biológica (interna y externa), Día Internacional de Acción por la Salud de la Mujer (interna), Día de la Madre (interna), Día Mundial del Reciclaje (externa)
Eventos (29): Entrega de Sello de Calidad Oro a biciparqueaderos de la SDA, Presentación Plan y Pacto Aire, Presentación Plan Acción Climática 2020 – 2050, Charla Johana Cifuentes PAC, charla Camilo Prieto PAC, charla Isabel Cavalier PAC, charla Diego Rubio PAC, Pantación Mochuelo Bajo – día del Árbol, Lanzamiento marca Ríos de Bogotá, Seminario web: Política pública para la implementación de flotas de camiones eléctricos, Encuentro Internacional de Ciudades Circulares, Presentación del nuevo modelo de aprovechamiento de Bogotá, Recorrido Vivero Ceresa (lanzamiento), Plantación – San Cristóbal, Reciclatón 2021.
La Oficina Asesora de Comunicaciones ejecuta el Plan de Comunicaciones 2021 a partir de dos líneas estratégicas: organizacional e interna y externa e informativa y hace seguimiento de manera mensual. A continuación se relacionan las actividades realizadas durante julio y agosto correspondiente a cada línea.
1. Línea de comunicación organizacional e interna 
Carteleras digitales: Durante este periodo se realizó la publicación de 137 contenidos en las carteleras digitales de la entidad.
Correo institucional: Se enviaron 110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5 fondos de pantalla en los computadores de la Secretaría de Ambiente.
1. Línea de comunicación externa e informativa
Comunicados de prensa: Se elaboraron 95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714 registros total de noticias logradas) en medios masivos de comunicación en todas sus plataformas (radio, prensa, televisión e internet), como resultado de la gestión free press de la OAC.
Ruedas de prensa y acompañamientos: Se realizaron 17 acompañamientos sobre estos temas: reactivación económica y ruido, incendios forestales, disminución de contaminantes en buses de Transmilenio, liberación en Puerto López, beneficios de las terrazas verdes y jardines verticales e intervenciones realizadas al venado encontrado en Bogotá, manejo de fauna silvestre en el Centro de Atención y Valoración de la Secretaría de Ambiente, estado del venado encontrado en el norte de la ciudad, declaraciones de Greenpeace sobre la calidad del aire de Bogotá, acuerdos de conservación en la reserva Thomas van der Hammen entre otros. Además, se realizó 1 convocatoria a medios para la plantación de 150 árboles en Altos de la Estancia, y se realizó 1 convocatoria a medios para la rueda de prensa sobre la reducción de contaminantes en buses de Transmilenio
Redes Sociales: En las redes sociales de la entidad, durante este periodo los resultados fueron: 937 nuevos seguidores en Twitter; en Facebook 1199 nuevos seguidores; en Instagram 614 y 24.704 visualizaciones de los videos institucionales en el canal de YouTube.
Página Web: Durante julio en la página web de la Secretaría Distrital de Ambiente www.ambientebogota.gov.co se realizaron 189 publicaciones y 33 actualizaciones de información, para alcanzar un consolidado de 222 registros.
Piezas divulgativas y virtuales: En este periodo se diseñaron y publicaron 296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107 contenidos audiovisuales distribuidos así: 88 videos y 19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(16): Mujeres De Ambiente (externa), Libres y en Casa (externa), Reactívate y Bájale el Volummen (externa), Distrito Silvestre (externa), POT el Renacer de Bogotá (externa), Declaración de la Naturaleza Urbana (externa), Ruta de la Libertad (externa). Mujeres De Ambiente (externa), Libres y en Casa (externa), POTelRenacerDeBogotá (externa), Distrito Silvestre (externa), Acuerdos de Conservación (externa), Ambiente Raizal (externa), Proyecto Av 68. – Transmilenio (externa), Bogotá Menos Plástico (externa), Ruta de la Esperanza (externa)
Celebraciones (11): Apagón Ambiental (interna y externa), Día del Conductor (interna), Día Nacional de la Vida Silvestre (interna y externa) y Día Mundial del Perro (externa). Día de la Movilidad Sostenible (interna), Cumpleaños Jardín Botánico (interna y externa), Cumpleaños Bogotá (externa), Apagón Ambiental (interna y externa), Día Internacional de la Calidad del Aire (externa), Día Nacional de las Organizaciones Ecologistas y Ambientales (externa) y Día Internacional contra el Ruido (interna y externa)
Eventos (11): Webinar: Herramientas e instrumentos para mitigar el cambio climático en el sector empresarial, Presentación de las nuevas instalaciones del grupo de Búsqueda y Rescate de Animales en Emergencias,  y lanzamiento campaña “Un trato contra el maltrato animal” Socialización Protocolo Huertas Urbanas y Periurbanos en Espacio Público, Plantación en Altos de la Estación – Cumpleaños Bogotá, Jornada de recuperación y retiro de residuos - Cumpleaños Bogotá, Recorrido interpretativo humedal Techo – Cumpleaños Bogotá, Plantación Tingua Azul, Feria de negocios verdes, Jornadas de monitoreo  – Cumpleaños Bogotá, Ferias de servicios y Reubicación puma – Boyacá.</t>
  </si>
  <si>
    <r>
      <t xml:space="preserve">Concepto Seguimiento:
</t>
    </r>
    <r>
      <rPr>
        <sz val="11"/>
        <color theme="1"/>
        <rFont val="Arial"/>
        <family val="2"/>
      </rPr>
      <t xml:space="preserve">Se cuenta con el plan de comunicaciones sobre el cual se evidencia su ejecución la cual se reporta mensualmente en el Sistema de Informacion ISOLUCION.
</t>
    </r>
    <r>
      <rPr>
        <b/>
        <sz val="11"/>
        <color theme="1"/>
        <rFont val="Arial"/>
        <family val="2"/>
      </rPr>
      <t xml:space="preserve">
Evidencia:
</t>
    </r>
    <r>
      <rPr>
        <sz val="11"/>
        <color theme="1"/>
        <rFont val="Arial"/>
        <family val="2"/>
      </rPr>
      <t xml:space="preserve">Informes mensuales del estado de avance entre enero y agosto de 2021
</t>
    </r>
    <r>
      <rPr>
        <b/>
        <sz val="11"/>
        <color theme="1"/>
        <rFont val="Arial"/>
        <family val="2"/>
      </rPr>
      <t xml:space="preserve">
Ubicación: 
</t>
    </r>
    <r>
      <rPr>
        <sz val="11"/>
        <color theme="1"/>
        <rFont val="Arial"/>
        <family val="2"/>
      </rPr>
      <t>https://drive.google.com/drive/folders/1wIGBBRC0Rb82Gywni-SllxHoee35cIk5
Sistema de Informacion ISOLUCION</t>
    </r>
  </si>
  <si>
    <r>
      <rPr>
        <b/>
        <sz val="11"/>
        <color theme="1"/>
        <rFont val="Arial"/>
        <family val="2"/>
      </rPr>
      <t>Concepto Seguimiento:</t>
    </r>
    <r>
      <rPr>
        <sz val="11"/>
        <color theme="1"/>
        <rFont val="Arial"/>
        <family val="2"/>
      </rPr>
      <t xml:space="preserve">
Se comprobó la existencia de un proyecto de política anti soborno documentada en el Acta No. 5 del 28 de Julio de 2021 del Comité Institucional de Gestión y Desempeño.</t>
    </r>
    <r>
      <rPr>
        <b/>
        <sz val="11"/>
        <color theme="1"/>
        <rFont val="Arial"/>
        <family val="2"/>
      </rPr>
      <t xml:space="preserve">
</t>
    </r>
    <r>
      <rPr>
        <sz val="11"/>
        <color theme="1"/>
        <rFont val="Arial"/>
        <family val="2"/>
      </rPr>
      <t xml:space="preserve">
Acta No. 5 del 28 de Julio de 2021 del Comité Institucional de Gestión y Desempeño
Correos electrónicos.
Proyecto de Política 
</t>
    </r>
    <r>
      <rPr>
        <b/>
        <sz val="11"/>
        <color theme="1"/>
        <rFont val="Arial"/>
        <family val="2"/>
      </rPr>
      <t xml:space="preserve">Ubicación: 
</t>
    </r>
    <r>
      <rPr>
        <sz val="11"/>
        <color theme="1"/>
        <rFont val="Arial"/>
        <family val="2"/>
      </rPr>
      <t xml:space="preserve">Sistema de Información Ambiental Forest
Repositorio Oficina de Control Interno
</t>
    </r>
    <r>
      <rPr>
        <b/>
        <sz val="11"/>
        <color theme="1"/>
        <rFont val="Arial"/>
        <family val="2"/>
      </rPr>
      <t>Recomendaciones:</t>
    </r>
    <r>
      <rPr>
        <sz val="11"/>
        <color theme="1"/>
        <rFont val="Arial"/>
        <family val="2"/>
      </rPr>
      <t xml:space="preserve">
1. Programar la sesión del Comité Institucional de Gestión y Desempeño para aprobar la propuesta de la política anti soborno.
2. Dar inicio al desarrollo e implementación de la política anti soborno dentro de la actual vigencia para establecer su adecuación a las operaciones institucionales y detectar posibles ajustes.</t>
    </r>
  </si>
  <si>
    <r>
      <t xml:space="preserve">Concepto Seguimiento:
</t>
    </r>
    <r>
      <rPr>
        <sz val="11"/>
        <rFont val="Arial"/>
        <family val="2"/>
      </rPr>
      <t>Según el reporte con corte al 31 de agosto de 2021 y la bitácora del observatorio ambiental, al corte se ha logrado el 95,81% de actualización de los indicadores, con lo cual ya se encuentra cumplida la acción.</t>
    </r>
    <r>
      <rPr>
        <b/>
        <sz val="11"/>
        <rFont val="Arial"/>
        <family val="2"/>
      </rPr>
      <t xml:space="preserve">
</t>
    </r>
    <r>
      <rPr>
        <sz val="11"/>
        <rFont val="Arial"/>
        <family val="2"/>
      </rPr>
      <t>Por su parte, de acuerdo con la bitácora ORARBO  y el reporte de avance porcentual de actualización para los 63 indicadores del Distrito Capital es del 82,54% con lo cual ya se encuentra cumplida la acción.</t>
    </r>
    <r>
      <rPr>
        <b/>
        <sz val="11"/>
        <rFont val="Arial"/>
        <family val="2"/>
      </rPr>
      <t xml:space="preserve">
Evidencia:
</t>
    </r>
    <r>
      <rPr>
        <sz val="11"/>
        <rFont val="Arial"/>
        <family val="2"/>
      </rPr>
      <t xml:space="preserve">Copia de BitácoraOAB 31-07-2021Final
Copia de BitácoraORARBO 31-07-2021Final
</t>
    </r>
    <r>
      <rPr>
        <b/>
        <sz val="11"/>
        <rFont val="Arial"/>
        <family val="2"/>
      </rPr>
      <t xml:space="preserve">
Ubicación: 
</t>
    </r>
    <r>
      <rPr>
        <sz val="11"/>
        <rFont val="Arial"/>
        <family val="2"/>
      </rPr>
      <t>https://drive.google.com/drive/folders/1690BBL1xUXvWfKh99jWx6cg5jm2oxoRk</t>
    </r>
    <r>
      <rPr>
        <b/>
        <sz val="11"/>
        <rFont val="Arial"/>
        <family val="2"/>
      </rPr>
      <t xml:space="preserve">
Recomendaciones:
</t>
    </r>
    <r>
      <rPr>
        <sz val="11"/>
        <rFont val="Arial"/>
        <family val="2"/>
      </rPr>
      <t>1. Mantener actualizados los indicadores del observatorio ambiental y del Distrito Capital durante el resto de la vigencia, mantener los registros en las bitácoras correspondientes y reportar lo actuado para el siguiente periodo objeto de evaluación.</t>
    </r>
  </si>
  <si>
    <r>
      <t xml:space="preserve">Concepto Seguimiento:
</t>
    </r>
    <r>
      <rPr>
        <sz val="11"/>
        <rFont val="Arial"/>
        <family val="2"/>
      </rPr>
      <t xml:space="preserve">De acuerdo con los reportes de los dos primeros cuatrimestres, se han ejecutado 427 acciones de educación ambiental. En la cuenta  @AMBcorresponsal de Twitter se registran 6553 seguidores, en la cuenta  de Facebook #CorresponsalAmbiental se registran 8.139 y en iinstagram se registran  591 seguidores con corte al 31 de agosto de 2021.
</t>
    </r>
    <r>
      <rPr>
        <b/>
        <sz val="11"/>
        <rFont val="Arial"/>
        <family val="2"/>
      </rPr>
      <t xml:space="preserve">
Evidencia:
</t>
    </r>
    <r>
      <rPr>
        <sz val="11"/>
        <rFont val="Arial"/>
        <family val="2"/>
      </rPr>
      <t>Anexo 1. Informe de comportamiento de redes.pdf
Producción y Consumo Sostenible 5157285 - 12.07.2021.pdf
Código de Policía 5165724 - 21.07.2021.pdf
Radicado  2021IE136061 del 06 de julio de 2021</t>
    </r>
    <r>
      <rPr>
        <b/>
        <sz val="11"/>
        <rFont val="Arial"/>
        <family val="2"/>
      </rPr>
      <t xml:space="preserve">
Ubicación: 
</t>
    </r>
    <r>
      <rPr>
        <sz val="11"/>
        <rFont val="Arial"/>
        <family val="2"/>
      </rPr>
      <t>https://drive.google.com/drive/u/1/shared-drives
Radicado 2021IE187309 del 03 de septiembre de 2021</t>
    </r>
    <r>
      <rPr>
        <b/>
        <sz val="11"/>
        <rFont val="Arial"/>
        <family val="2"/>
      </rPr>
      <t xml:space="preserve">
Alerta:
</t>
    </r>
    <r>
      <rPr>
        <sz val="11"/>
        <rFont val="Arial"/>
        <family val="2"/>
      </rPr>
      <t xml:space="preserve">
1. Se alerta a la Oficina de Participación, Educación y Localidades que el radicado  2021ER141391 asociado al proceso forest 5157285 que se describe en el documento "Producción y Consumo Sostenible 5157285 - 12.07.2021.pdf2" aportado como evidencia mediante radicado No. 2021IE187309 del 03 de septiembre de 2021, no es visualizable en el Sistema de Información Ambiental Forest.</t>
    </r>
    <r>
      <rPr>
        <b/>
        <sz val="11"/>
        <rFont val="Arial"/>
        <family val="2"/>
      </rPr>
      <t xml:space="preserve">
</t>
    </r>
    <r>
      <rPr>
        <sz val="11"/>
        <color theme="1"/>
        <rFont val="Arial"/>
        <family val="2"/>
      </rPr>
      <t>2. Se alerta a la Oficina de Participación, Educación y Localidades que el radicado 2021ER148997 asociado al proceso forest 5165724 que se describe en el documento "Código de Policía 5165724 - 21.07.2021.pdf" aportado como evidencia mediante radicado No. 2021IE187309 del 03 de septiembre de 2021, no es visualizable n el Sistema de Información Ambiental Forest.
R</t>
    </r>
    <r>
      <rPr>
        <b/>
        <sz val="11"/>
        <rFont val="Arial"/>
        <family val="2"/>
      </rPr>
      <t xml:space="preserve">ecomendaciones:
</t>
    </r>
    <r>
      <rPr>
        <sz val="11"/>
        <rFont val="Arial"/>
        <family val="2"/>
      </rPr>
      <t xml:space="preserve">
1. Revisar los procesos  5157285 y  5165724 en el Sistema de Información Ambiental Forest para asegurar que los radicados asociados sean accesibles y visualizables.</t>
    </r>
  </si>
  <si>
    <r>
      <rPr>
        <b/>
        <sz val="11"/>
        <color theme="1"/>
        <rFont val="Arial"/>
        <family val="2"/>
      </rPr>
      <t>Concepto Seguimiento:</t>
    </r>
    <r>
      <rPr>
        <sz val="11"/>
        <color theme="1"/>
        <rFont val="Arial"/>
        <family val="2"/>
      </rPr>
      <t xml:space="preserve">
A través de los soportes examinados se comprobó que la Secretaría hizo presencia en 4 ferias que se soportan en listas de asistencia y actas.
</t>
    </r>
    <r>
      <rPr>
        <b/>
        <sz val="11"/>
        <color theme="1"/>
        <rFont val="Arial"/>
        <family val="2"/>
      </rPr>
      <t>Evidencia</t>
    </r>
    <r>
      <rPr>
        <sz val="11"/>
        <color theme="1"/>
        <rFont val="Arial"/>
        <family val="2"/>
      </rPr>
      <t xml:space="preserve">
ACTA  feria 22 25 cade yomasa.pdf
ACTA 18-19-JUN Feria localidad Rafael uribe.pdf
Acta De Asistencia Feria parque marruecos.pdf
ACTA FERIA  parque marruecos Rafael Uribe 22 y 25 junio.pdf
Acta Feria móvil de trámites y servicios Portal América, Localidad Kennedy.pdf
asistencia feria americas.pdf
lista asistencia feria yomasa.pdf
Radicado 2021IE192102 del 10 de septiembre de 2020
</t>
    </r>
    <r>
      <rPr>
        <b/>
        <sz val="11"/>
        <color theme="1"/>
        <rFont val="Arial"/>
        <family val="2"/>
      </rPr>
      <t xml:space="preserve">Ubicación: </t>
    </r>
    <r>
      <rPr>
        <sz val="11"/>
        <color theme="1"/>
        <rFont val="Arial"/>
        <family val="2"/>
      </rPr>
      <t xml:space="preserve">
https://drive.google.com/drive/folders/1FPLQML5zni8_XpfYixK7vOGoh_bMBhcl?usp=sharing
</t>
    </r>
    <r>
      <rPr>
        <b/>
        <sz val="11"/>
        <color theme="1"/>
        <rFont val="Arial"/>
        <family val="2"/>
      </rPr>
      <t>Recomendaciones:</t>
    </r>
    <r>
      <rPr>
        <sz val="11"/>
        <color theme="1"/>
        <rFont val="Arial"/>
        <family val="2"/>
      </rPr>
      <t xml:space="preserve">
1. Informar a cuantas ferias de servicio al ciudadano fue convocada la Secretaría y aportar las evidencias de las invitaciones y de su asistencia, para conceptuar sobre el estado de cumplimiento de la acción, toda vez que estos soportes son necesarios para determinar el nivel de logro.
2. Mejorar la documentación de la información sobre cantidad de usuarios, tipos de servicios o trámites de interés de los ciudadanos, solicitudes ciudadanas y demás información que refleje las actuaciones de la Secretaria en las ferias en las que se hizo presencia.
3. Aportar las evidencias que respaldan la presencia de la Secretaría en las ferias de servicios  del Parque Olaya, Teusaquillo, Verbenal y Engativá.</t>
    </r>
  </si>
  <si>
    <r>
      <rPr>
        <b/>
        <sz val="11"/>
        <color theme="1"/>
        <rFont val="Arial"/>
        <family val="2"/>
      </rPr>
      <t xml:space="preserve">Concepto Seguimiento:
</t>
    </r>
    <r>
      <rPr>
        <sz val="11"/>
        <color theme="1"/>
        <rFont val="Arial"/>
        <family val="2"/>
      </rPr>
      <t xml:space="preserve">Se examinaron soportes de la emisión de 8 piezas comunicacionales a través de correo electrónico con las cuales se difunden los requisitos legales en materia de asuntos disciplinarios. No fue posible determinar la programación de los flash informativos establecidos para la vigencia 2021.
</t>
    </r>
    <r>
      <rPr>
        <b/>
        <sz val="11"/>
        <color theme="1"/>
        <rFont val="Arial"/>
        <family val="2"/>
      </rPr>
      <t xml:space="preserve">
Evidencia
</t>
    </r>
    <r>
      <rPr>
        <sz val="11"/>
        <color theme="1"/>
        <rFont val="Arial"/>
        <family val="2"/>
      </rPr>
      <t xml:space="preserve">
Correos electrónicos emitidos desde el email control.disciplinario@ambientebogota.gov.co
Radicado 2021IE192102 del 10 de septiembre de 2020
</t>
    </r>
    <r>
      <rPr>
        <b/>
        <sz val="11"/>
        <color theme="1"/>
        <rFont val="Arial"/>
        <family val="2"/>
      </rPr>
      <t xml:space="preserve">Ubicación: 
</t>
    </r>
    <r>
      <rPr>
        <sz val="11"/>
        <color theme="1"/>
        <rFont val="Arial"/>
        <family val="2"/>
      </rPr>
      <t xml:space="preserve">https://drive.google.com/drive/u/1/folders/1--Y9jRvWuZI5j-IT7IxO7ggxNPryJqJZ
https://drive.google.com/drive/folders/1l-kk35ZdmHi4jdXu7W-MZFTJ7hJdkrpD
Correo electrónico institucional
</t>
    </r>
    <r>
      <rPr>
        <b/>
        <sz val="11"/>
        <color theme="1"/>
        <rFont val="Arial"/>
        <family val="2"/>
      </rPr>
      <t>Recomendaciones:</t>
    </r>
    <r>
      <rPr>
        <sz val="11"/>
        <color theme="1"/>
        <rFont val="Arial"/>
        <family val="2"/>
      </rPr>
      <t xml:space="preserve">
1. Para la construcción del Plan Anticorrupción y de Atención al Ciudadano de la siguiente vigencia, es importante incorporar dentro de la definición del denominador del indicador de cada actividad, o en algún otro campo del instrumento, la meta que se espera, con el fin de facilitar la estimación del logro.</t>
    </r>
  </si>
  <si>
    <r>
      <t xml:space="preserve">Concepto Seguimiento:
</t>
    </r>
    <r>
      <rPr>
        <sz val="11"/>
        <color theme="1"/>
        <rFont val="Arial"/>
        <family val="2"/>
      </rPr>
      <t>Durante los dos primeros cuatrimestres se identificaron 11  nuevos dataset publicados, superando la meta establecida para la acción diseñada.</t>
    </r>
    <r>
      <rPr>
        <b/>
        <sz val="11"/>
        <color theme="1"/>
        <rFont val="Arial"/>
        <family val="2"/>
      </rPr>
      <t xml:space="preserve">
Evidencia:
</t>
    </r>
    <r>
      <rPr>
        <sz val="11"/>
        <color theme="1"/>
        <rFont val="Arial"/>
        <family val="2"/>
      </rPr>
      <t xml:space="preserve">Acta portal web - capacitación Res 1519  junio 29 (1).pdf
Acta portal web - capacitación Res 1519 junio 9.pdf
Adaptación al Cambio Climático_Datos Abiertos Bogotá.pdf
Bogotá Capacidad Adaptativa_Datos Abiertos Bogotá.pdf
Datos Abiertos Bogotá.pdf
Negocios Verdes _ Datos Abiertos Colombia.pdf
Programa excelencia ambiental_Datos Abiertos Bogotá.pdf
segundo nuevo dataset Mobiliario Urbano.pdf
techos-verdesjardines-verticales_Datos Abiertos Bogotá.pdf
Vulnerabilidad Integral. Bogotá D.C _ Datos Abiertos Colombia.pdf
</t>
    </r>
    <r>
      <rPr>
        <b/>
        <sz val="11"/>
        <color theme="1"/>
        <rFont val="Arial"/>
        <family val="2"/>
      </rPr>
      <t xml:space="preserve">Ubicación: 
</t>
    </r>
    <r>
      <rPr>
        <sz val="11"/>
        <color theme="1"/>
        <rFont val="Arial"/>
        <family val="2"/>
      </rPr>
      <t xml:space="preserve">https://datosabiertos.bogota.gov.co/
https://datosabiertos.bogota.gov.co/organization/sda
https://drive.google.com/drive/folders/1lLEpAgFl3v6fMekoEaeID64x6WbQWn6C
</t>
    </r>
    <r>
      <rPr>
        <b/>
        <sz val="11"/>
        <color theme="1"/>
        <rFont val="Arial"/>
        <family val="2"/>
      </rPr>
      <t xml:space="preserve">Recomendaciones:
</t>
    </r>
    <r>
      <rPr>
        <sz val="11"/>
        <color theme="1"/>
        <rFont val="Arial"/>
        <family val="2"/>
      </rPr>
      <t>1. No obstante que la meta que compone la acción se encuentra cumplida, se sugiere mantener el monitoreo de nuevos  dataset que surjan de la dinámica ambiental e institucional y asegurar su publicación, reportándolos en el próximo período objeto de evaluación.</t>
    </r>
  </si>
  <si>
    <r>
      <rPr>
        <b/>
        <sz val="11"/>
        <color theme="1"/>
        <rFont val="Arial"/>
        <family val="2"/>
      </rPr>
      <t>Concepto Seguimiento:</t>
    </r>
    <r>
      <rPr>
        <sz val="11"/>
        <color theme="1"/>
        <rFont val="Arial"/>
        <family val="2"/>
      </rPr>
      <t xml:space="preserve">
Se evidenciaron soportes que demuestran la ejecución de las acciones del plan de integridad según se describe en el apartado "Evidencias".
</t>
    </r>
    <r>
      <rPr>
        <b/>
        <sz val="11"/>
        <color theme="1"/>
        <rFont val="Arial"/>
        <family val="2"/>
      </rPr>
      <t>Evidencia:</t>
    </r>
    <r>
      <rPr>
        <sz val="11"/>
        <color theme="1"/>
        <rFont val="Arial"/>
        <family val="2"/>
      </rPr>
      <t xml:space="preserve">
Radicado 2021IE119673 del 17 de junio de 2021
Radicado 2021IE130842 del 29 de junio de 2021
Radicado 2021IE173412 del 19 de agosto de 2021
Radicado 2021IE89764 del 10 de mayo de 2021
Acta No. 5 del 28 de julio de 2021 del Comité Institucional de Gestión y Desempeño
PRESENTACION CAPACITACIÓN FOMENTO DE LA CULTURA DE CONTROL.pptx
Resultados evaluación capacitación CONSOLIDADO (1).xlsx 
Memorando 2021IE89764 del 10 de mayo de 2021.
Plantilla de presentación de la Capacitación.
Correos electrónicos.
Listado de asistencia a las capacitaciones virtuales (OCI)
Memorando 2021IE119673 del 17 de junio de 2021.
Memorando 2021IE130842 del29 de junio de 2021.
Actas de reunión de las diferentes instancias.
Proyecto de inversión 7699, Contrato SDA-20211419
</t>
    </r>
    <r>
      <rPr>
        <b/>
        <sz val="11"/>
        <color theme="1"/>
        <rFont val="Arial"/>
        <family val="2"/>
      </rPr>
      <t xml:space="preserve">Ubicación: </t>
    </r>
    <r>
      <rPr>
        <sz val="11"/>
        <color theme="1"/>
        <rFont val="Arial"/>
        <family val="2"/>
      </rPr>
      <t xml:space="preserve">
Sistema de Información Ambiental Forest
https://drive.google.com/drive/folders/1fDxOB-zj6HaagUdrd-R9W1N-Ppd7a3n7?usp=sharing</t>
    </r>
  </si>
  <si>
    <r>
      <rPr>
        <b/>
        <sz val="11"/>
        <color theme="1"/>
        <rFont val="Arial"/>
        <family val="2"/>
      </rPr>
      <t xml:space="preserve">Concepto Seguimiento:
</t>
    </r>
    <r>
      <rPr>
        <sz val="11"/>
        <color theme="1"/>
        <rFont val="Arial"/>
        <family val="2"/>
      </rPr>
      <t xml:space="preserve">Como preparación para la evaluación de la aprehensión del código de integridad, mediante radicado No. 2021IE89764 del 10 de mayo de 2021 se convoca}o conjuntamente entre la Subsecretaría General y la Oficina de Control Interno a jornadas de capacitación que incluyen, entre otros aspectos,  el Código de Integridad , cuya  programación fue ejecutada.
Por su parte, mediante radicado No. 2021IE119673 del 17 de junio de 2021 se cursó invitación para el diligenciamiento de la evaluación de la aprehensión a la capacitación en fomento de la cultura del control en la que se incluye los valores y principios del Código de Integridad.
</t>
    </r>
    <r>
      <rPr>
        <b/>
        <sz val="11"/>
        <color theme="1"/>
        <rFont val="Arial"/>
        <family val="2"/>
      </rPr>
      <t>Evidencia:</t>
    </r>
    <r>
      <rPr>
        <sz val="11"/>
        <color theme="1"/>
        <rFont val="Arial"/>
        <family val="2"/>
      </rPr>
      <t xml:space="preserve">
Radicado No. 2021IE89764 del 10 de mayo de 2021 
Radicado No. 2021IE119673 del 17 de junio de 2021
Radicado No. 2021IE130842 del 29  de junio de 2021
</t>
    </r>
    <r>
      <rPr>
        <b/>
        <sz val="11"/>
        <color theme="1"/>
        <rFont val="Arial"/>
        <family val="2"/>
      </rPr>
      <t>Ubicación: 
Sist</t>
    </r>
    <r>
      <rPr>
        <sz val="11"/>
        <color theme="1"/>
        <rFont val="Arial"/>
        <family val="2"/>
      </rPr>
      <t>ema de Información Ambiental Forest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</si>
</sst>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
      <u/>
      <sz val="11"/>
      <color rgb="FFFF0000"/>
      <name val="Arial"/>
      <family val="2"/>
    </font>
    <font>
      <b/>
      <sz val="11"/>
      <name val="Arial"/>
      <family val="2"/>
    </font>
    <font>
      <b/>
      <sz val="12"/>
      <color theme="1"/>
      <name val="Arial"/>
      <family val="2"/>
    </font>
    <font>
      <b/>
      <sz val="10"/>
      <color rgb="FF000000"/>
      <name val="Arial"/>
      <family val="2"/>
    </font>
    <font>
      <b/>
      <sz val="9"/>
      <color rgb="FF000000"/>
      <name val="Arial"/>
      <family val="2"/>
    </font>
    <font>
      <sz val="8"/>
      <color theme="1"/>
      <name val="Arial"/>
      <family val="2"/>
    </font>
    <font>
      <sz val="10"/>
      <color rgb="FF000000"/>
      <name val="Arial"/>
      <family val="2"/>
    </font>
    <font>
      <sz val="10"/>
      <color theme="1"/>
      <name val="Arial"/>
      <family val="2"/>
    </font>
    <font>
      <b/>
      <sz val="8"/>
      <color theme="1"/>
      <name val="Arial"/>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CC2E5"/>
        <bgColor indexed="64"/>
      </patternFill>
    </fill>
    <fill>
      <patternFill patternType="solid">
        <fgColor theme="8" tint="0.39997558519241921"/>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298">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2"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7" xfId="3"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5" xfId="0" applyFont="1" applyFill="1" applyBorder="1" applyAlignment="1">
      <alignment horizontal="justify" vertical="center" wrapText="1"/>
    </xf>
    <xf numFmtId="9" fontId="4" fillId="0" borderId="24" xfId="0" applyNumberFormat="1"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8" fillId="0" borderId="12" xfId="3" applyFont="1" applyFill="1" applyBorder="1" applyAlignment="1">
      <alignment horizontal="justify" vertical="center" wrapText="1"/>
    </xf>
    <xf numFmtId="9" fontId="4" fillId="0" borderId="16" xfId="4"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9" fontId="4" fillId="0" borderId="15" xfId="4" applyFont="1" applyFill="1" applyBorder="1" applyAlignment="1">
      <alignment horizontal="justify" vertical="center" wrapText="1"/>
    </xf>
    <xf numFmtId="9" fontId="4" fillId="0" borderId="14" xfId="0" applyNumberFormat="1" applyFont="1" applyFill="1" applyBorder="1" applyAlignment="1">
      <alignment horizontal="justify" vertical="center" wrapText="1"/>
    </xf>
    <xf numFmtId="0" fontId="4" fillId="0" borderId="19" xfId="0"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9" fontId="4" fillId="0" borderId="10" xfId="0" applyNumberFormat="1"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8" fillId="0" borderId="14" xfId="3" applyFont="1" applyFill="1" applyBorder="1" applyAlignment="1">
      <alignment horizontal="justify" vertical="center" wrapText="1"/>
    </xf>
    <xf numFmtId="0" fontId="18" fillId="0" borderId="16" xfId="3"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7"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7" xfId="0" applyFont="1" applyFill="1" applyBorder="1" applyAlignment="1">
      <alignment horizontal="justify" vertical="center" wrapText="1"/>
    </xf>
    <xf numFmtId="9" fontId="4" fillId="0" borderId="9" xfId="4" applyFont="1" applyFill="1" applyBorder="1" applyAlignment="1">
      <alignment horizontal="center" vertical="center" wrapText="1"/>
    </xf>
    <xf numFmtId="9" fontId="4" fillId="0" borderId="11" xfId="4" applyFont="1" applyFill="1" applyBorder="1" applyAlignment="1">
      <alignment horizontal="center" vertical="center" wrapText="1"/>
    </xf>
    <xf numFmtId="9" fontId="4" fillId="0" borderId="13" xfId="4" applyFont="1" applyFill="1" applyBorder="1" applyAlignment="1">
      <alignment horizontal="center" vertical="center" wrapText="1"/>
    </xf>
    <xf numFmtId="9" fontId="4" fillId="0" borderId="28" xfId="4" applyFont="1" applyFill="1" applyBorder="1" applyAlignment="1">
      <alignment horizontal="center" vertical="center" wrapText="1"/>
    </xf>
    <xf numFmtId="0" fontId="4" fillId="0" borderId="29" xfId="0" applyFont="1" applyFill="1" applyBorder="1" applyAlignment="1">
      <alignment horizontal="justify" vertical="center" wrapText="1"/>
    </xf>
    <xf numFmtId="0" fontId="9" fillId="0" borderId="12" xfId="3"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5" fillId="0" borderId="40" xfId="0" applyFont="1" applyBorder="1" applyAlignment="1">
      <alignment horizontal="lef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Fill="1" applyBorder="1" applyAlignment="1">
      <alignment horizontal="center" vertical="center" wrapText="1"/>
    </xf>
    <xf numFmtId="0" fontId="13" fillId="0" borderId="1" xfId="3" applyFill="1" applyBorder="1" applyAlignment="1">
      <alignment horizontal="justify" vertical="center" wrapText="1"/>
    </xf>
    <xf numFmtId="0" fontId="4" fillId="0" borderId="0" xfId="0" applyFont="1" applyAlignment="1">
      <alignment horizontal="center"/>
    </xf>
    <xf numFmtId="0" fontId="13" fillId="0" borderId="10" xfId="3" applyFill="1" applyBorder="1" applyAlignment="1">
      <alignment horizontal="justify" vertical="center" wrapText="1"/>
    </xf>
    <xf numFmtId="0" fontId="13" fillId="0" borderId="15" xfId="3" applyFill="1" applyBorder="1" applyAlignment="1">
      <alignment horizontal="justify" vertical="center" wrapText="1"/>
    </xf>
    <xf numFmtId="0" fontId="4" fillId="0" borderId="0" xfId="0" applyFont="1" applyAlignment="1">
      <alignment horizontal="center"/>
    </xf>
    <xf numFmtId="0" fontId="8" fillId="0" borderId="1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0" fontId="4" fillId="0" borderId="34" xfId="0" applyFont="1" applyFill="1" applyBorder="1" applyAlignment="1">
      <alignment horizontal="justify" vertical="center" wrapText="1"/>
    </xf>
    <xf numFmtId="0" fontId="13" fillId="0" borderId="12" xfId="3" applyFill="1" applyBorder="1" applyAlignment="1">
      <alignment horizontal="justify" vertical="center" wrapText="1"/>
    </xf>
    <xf numFmtId="9" fontId="4" fillId="0" borderId="1" xfId="4"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0" xfId="0" applyFont="1" applyFill="1" applyAlignment="1">
      <alignment horizontal="center"/>
    </xf>
    <xf numFmtId="9" fontId="4" fillId="0" borderId="15"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0" fontId="13" fillId="0" borderId="16" xfId="3" applyFill="1" applyBorder="1" applyAlignment="1">
      <alignment horizontal="justify" vertical="center" wrapText="1"/>
    </xf>
    <xf numFmtId="9" fontId="4" fillId="0" borderId="16" xfId="4" applyFont="1" applyFill="1" applyBorder="1" applyAlignment="1">
      <alignment horizontal="center" vertical="center" wrapText="1"/>
    </xf>
    <xf numFmtId="0" fontId="13" fillId="0" borderId="14" xfId="3" applyFill="1" applyBorder="1" applyAlignment="1">
      <alignment horizontal="justify" vertical="center" wrapText="1"/>
    </xf>
    <xf numFmtId="0" fontId="4"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3" fillId="0" borderId="12" xfId="3"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0" xfId="0" applyFont="1" applyFill="1" applyAlignment="1">
      <alignment horizontal="justify" vertical="center"/>
    </xf>
    <xf numFmtId="0" fontId="19" fillId="0" borderId="1" xfId="3" applyFont="1" applyFill="1" applyBorder="1" applyAlignment="1">
      <alignment horizontal="justify" vertical="center" wrapText="1"/>
    </xf>
    <xf numFmtId="0" fontId="13" fillId="0" borderId="0" xfId="3" applyFill="1" applyAlignment="1">
      <alignment horizontal="center" vertical="center" wrapText="1"/>
    </xf>
    <xf numFmtId="0" fontId="4" fillId="0" borderId="1" xfId="0" applyFont="1" applyBorder="1" applyAlignment="1">
      <alignment horizontal="center" vertical="center" wrapText="1"/>
    </xf>
    <xf numFmtId="0" fontId="13" fillId="0" borderId="7" xfId="3" applyBorder="1" applyAlignment="1">
      <alignment horizontal="left" vertical="center" wrapText="1"/>
    </xf>
    <xf numFmtId="9" fontId="4" fillId="0" borderId="1" xfId="4" applyFont="1" applyBorder="1" applyAlignment="1">
      <alignment horizontal="center" vertical="center"/>
    </xf>
    <xf numFmtId="0" fontId="4" fillId="0" borderId="34"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0" fontId="5" fillId="3"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9" xfId="0" applyFont="1" applyFill="1" applyBorder="1" applyAlignment="1">
      <alignment vertical="center" wrapText="1"/>
    </xf>
    <xf numFmtId="0" fontId="5" fillId="4" borderId="15" xfId="0" applyFont="1" applyFill="1" applyBorder="1" applyAlignment="1">
      <alignment vertical="center" wrapText="1"/>
    </xf>
    <xf numFmtId="0" fontId="5" fillId="5" borderId="46" xfId="0" applyFont="1" applyFill="1" applyBorder="1" applyAlignment="1">
      <alignment horizontal="center" vertical="center" wrapText="1"/>
    </xf>
    <xf numFmtId="0" fontId="4" fillId="0" borderId="4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37"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36" xfId="4" applyFont="1" applyFill="1" applyBorder="1" applyAlignment="1">
      <alignment horizontal="center" vertical="center" wrapText="1"/>
    </xf>
    <xf numFmtId="9" fontId="4" fillId="0" borderId="37" xfId="0" applyNumberFormat="1" applyFont="1" applyFill="1" applyBorder="1" applyAlignment="1">
      <alignment horizontal="center" vertical="center" wrapText="1"/>
    </xf>
    <xf numFmtId="9" fontId="4" fillId="0" borderId="3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8" xfId="0" applyFont="1" applyFill="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9" fontId="4" fillId="6" borderId="1" xfId="4"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1" fontId="4" fillId="0" borderId="43" xfId="0" applyNumberFormat="1" applyFont="1" applyFill="1" applyBorder="1" applyAlignment="1">
      <alignment horizontal="center" vertical="center" wrapText="1"/>
    </xf>
    <xf numFmtId="1" fontId="4" fillId="0" borderId="11" xfId="4"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2" borderId="1" xfId="4" applyFont="1" applyFill="1" applyBorder="1" applyAlignment="1">
      <alignment horizontal="center" vertical="center" wrapText="1"/>
    </xf>
    <xf numFmtId="9" fontId="4" fillId="7" borderId="1" xfId="4" applyFont="1" applyFill="1" applyBorder="1" applyAlignment="1">
      <alignment horizontal="center" vertical="center" wrapText="1"/>
    </xf>
    <xf numFmtId="9" fontId="4" fillId="9" borderId="1" xfId="4" applyFont="1" applyFill="1" applyBorder="1" applyAlignment="1">
      <alignment horizontal="center" vertical="center" wrapText="1"/>
    </xf>
    <xf numFmtId="9" fontId="9" fillId="0" borderId="11" xfId="4"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2" xfId="0" applyFont="1" applyFill="1" applyBorder="1" applyAlignment="1">
      <alignment horizontal="justify" vertical="center" wrapText="1"/>
    </xf>
    <xf numFmtId="1" fontId="4" fillId="0" borderId="1" xfId="0" applyNumberFormat="1" applyFont="1" applyFill="1" applyBorder="1" applyAlignment="1">
      <alignment horizontal="justify" vertical="center" wrapText="1"/>
    </xf>
    <xf numFmtId="0" fontId="20" fillId="0" borderId="12" xfId="0" applyFont="1" applyFill="1" applyBorder="1" applyAlignment="1">
      <alignment horizontal="justify" vertical="center" wrapText="1"/>
    </xf>
    <xf numFmtId="164" fontId="4" fillId="0" borderId="1" xfId="0" applyNumberFormat="1" applyFont="1" applyFill="1" applyBorder="1" applyAlignment="1">
      <alignment horizontal="justify" vertical="center" wrapText="1"/>
    </xf>
    <xf numFmtId="9" fontId="9" fillId="9" borderId="1" xfId="0" applyNumberFormat="1"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10" fontId="4" fillId="0" borderId="1" xfId="0" applyNumberFormat="1" applyFont="1" applyFill="1" applyBorder="1" applyAlignment="1">
      <alignment horizontal="justify" vertical="center" wrapText="1"/>
    </xf>
    <xf numFmtId="9" fontId="4" fillId="0" borderId="38" xfId="0" applyNumberFormat="1" applyFont="1" applyFill="1" applyBorder="1" applyAlignment="1">
      <alignment horizontal="center" vertical="center" wrapText="1"/>
    </xf>
    <xf numFmtId="9" fontId="4" fillId="9"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164" fontId="4" fillId="7" borderId="1" xfId="4"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Fill="1" applyBorder="1" applyAlignment="1">
      <alignment vertical="center" wrapText="1"/>
    </xf>
    <xf numFmtId="9" fontId="4" fillId="2" borderId="16" xfId="0" applyNumberFormat="1" applyFont="1" applyFill="1" applyBorder="1" applyAlignment="1">
      <alignment horizontal="center" vertical="center" wrapText="1"/>
    </xf>
    <xf numFmtId="0" fontId="5" fillId="0" borderId="12"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xf>
    <xf numFmtId="0" fontId="23" fillId="0" borderId="35" xfId="0" applyFont="1" applyBorder="1" applyAlignment="1">
      <alignment vertical="center"/>
    </xf>
    <xf numFmtId="0" fontId="23" fillId="0" borderId="16" xfId="0" applyFont="1" applyBorder="1" applyAlignment="1">
      <alignment vertical="center"/>
    </xf>
    <xf numFmtId="0" fontId="23" fillId="0" borderId="1" xfId="0" applyFont="1" applyBorder="1" applyAlignment="1">
      <alignment vertical="center"/>
    </xf>
    <xf numFmtId="0" fontId="1"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2" fillId="12" borderId="1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2" fillId="0" borderId="1" xfId="0" applyFont="1" applyBorder="1" applyAlignment="1">
      <alignment vertical="center" wrapText="1"/>
    </xf>
    <xf numFmtId="0" fontId="1" fillId="0" borderId="7" xfId="0" applyFont="1" applyBorder="1" applyAlignment="1">
      <alignment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4" fillId="0" borderId="34" xfId="0" applyFont="1" applyBorder="1" applyAlignment="1">
      <alignment horizontal="center" vertical="center"/>
    </xf>
    <xf numFmtId="0" fontId="4" fillId="1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13" borderId="1" xfId="0" applyFont="1" applyFill="1" applyBorder="1" applyAlignment="1">
      <alignment vertical="center" wrapText="1"/>
    </xf>
    <xf numFmtId="0" fontId="1" fillId="0" borderId="1" xfId="0" applyFont="1" applyBorder="1" applyAlignment="1">
      <alignment vertical="center" wrapText="1"/>
    </xf>
    <xf numFmtId="0" fontId="26" fillId="2"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2" borderId="1" xfId="0" applyFont="1" applyFill="1" applyBorder="1"/>
    <xf numFmtId="0" fontId="1" fillId="0" borderId="16" xfId="0" applyFont="1" applyBorder="1" applyAlignment="1">
      <alignment vertical="center" wrapText="1"/>
    </xf>
    <xf numFmtId="0" fontId="2" fillId="0" borderId="16" xfId="0" applyFont="1" applyBorder="1" applyAlignment="1">
      <alignment vertical="center" wrapText="1"/>
    </xf>
    <xf numFmtId="0" fontId="2" fillId="13" borderId="16" xfId="0" applyFont="1" applyFill="1" applyBorder="1" applyAlignment="1">
      <alignment vertical="center" wrapText="1"/>
    </xf>
    <xf numFmtId="0" fontId="1" fillId="0" borderId="36" xfId="0" applyFont="1" applyBorder="1" applyAlignment="1">
      <alignment vertical="center" wrapText="1"/>
    </xf>
    <xf numFmtId="0" fontId="27" fillId="0" borderId="0" xfId="0" applyFont="1" applyAlignment="1">
      <alignment vertical="center"/>
    </xf>
    <xf numFmtId="9" fontId="4" fillId="9" borderId="11" xfId="4" applyFont="1" applyFill="1" applyBorder="1" applyAlignment="1">
      <alignment horizontal="center" vertical="center" wrapText="1"/>
    </xf>
    <xf numFmtId="9" fontId="4" fillId="6" borderId="11" xfId="4" applyFont="1" applyFill="1" applyBorder="1" applyAlignment="1">
      <alignment horizontal="center" vertical="center" wrapText="1"/>
    </xf>
    <xf numFmtId="164" fontId="4" fillId="7" borderId="1" xfId="4" applyNumberFormat="1" applyFont="1" applyFill="1" applyBorder="1" applyAlignment="1">
      <alignment horizontal="center" vertical="center"/>
    </xf>
    <xf numFmtId="9" fontId="4" fillId="7" borderId="0" xfId="0" applyNumberFormat="1" applyFont="1" applyFill="1"/>
    <xf numFmtId="9" fontId="4" fillId="6"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10" fontId="4" fillId="7"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0" borderId="33" xfId="0" applyFont="1" applyBorder="1" applyAlignment="1">
      <alignment horizontal="center"/>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22"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3" xfId="0" applyFont="1" applyBorder="1" applyAlignment="1">
      <alignment horizontal="justify" vertical="center" wrapText="1"/>
    </xf>
    <xf numFmtId="0" fontId="4" fillId="0" borderId="0" xfId="0" applyFont="1" applyAlignment="1">
      <alignment horizontal="center"/>
    </xf>
    <xf numFmtId="0" fontId="4" fillId="0" borderId="24"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4" fillId="0" borderId="1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2" fillId="8" borderId="6" xfId="0" applyFont="1" applyFill="1" applyBorder="1" applyAlignment="1">
      <alignment horizontal="center" vertical="center" wrapText="1"/>
    </xf>
    <xf numFmtId="0" fontId="22" fillId="8" borderId="47" xfId="0" applyFont="1" applyFill="1" applyBorder="1" applyAlignment="1">
      <alignment horizontal="center" vertical="center" wrapText="1"/>
    </xf>
    <xf numFmtId="0" fontId="22" fillId="8" borderId="3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38"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7"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 fillId="0" borderId="11" xfId="0" applyFont="1" applyBorder="1" applyAlignment="1">
      <alignment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vertical="center" wrapText="1"/>
    </xf>
    <xf numFmtId="0" fontId="1" fillId="0" borderId="16" xfId="0" applyFont="1" applyBorder="1" applyAlignment="1">
      <alignment vertical="center" wrapText="1"/>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 fillId="10" borderId="9"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3" fillId="0" borderId="1"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37" xfId="0" applyFont="1" applyBorder="1" applyAlignment="1">
      <alignment horizontal="left" vertical="center"/>
    </xf>
    <xf numFmtId="0" fontId="22" fillId="0" borderId="1" xfId="0" applyFont="1" applyBorder="1" applyAlignment="1">
      <alignment horizontal="center" vertical="center"/>
    </xf>
  </cellXfs>
  <cellStyles count="5">
    <cellStyle name="Hipervínculo" xfId="3" builtinId="8"/>
    <cellStyle name="Normal" xfId="0" builtinId="0"/>
    <cellStyle name="Normal 2 2" xfId="2"/>
    <cellStyle name="Normal 3" xfId="1"/>
    <cellStyle name="Porcentaje" xfId="4"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 xmlns:a16="http://schemas.microsoft.com/office/drawing/2014/main" id="{AFA24D23-5BA2-423E-878A-1238881F8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 xmlns:a16="http://schemas.microsoft.com/office/drawing/2014/main" id="{5BC9F623-FB9F-4776-89BD-CF2A1050D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folders/1Qb-ZhHc6QmNfby72-7okfqd8znw72Xxv?usp=sharing" TargetMode="External"/><Relationship Id="rId21" Type="http://schemas.openxmlformats.org/officeDocument/2006/relationships/hyperlink" Target="https://drive.google.com/drive/folders/1WuuTszdYFu96fFdDKJeDKA4My2NaVRkI?usp=sharing" TargetMode="External"/><Relationship Id="rId34" Type="http://schemas.openxmlformats.org/officeDocument/2006/relationships/hyperlink" Target="https://drive.google.com/drive/folders/1lyb_DVPvw6-EZdMOj7kLW3aOf_dPaKkY" TargetMode="External"/><Relationship Id="rId42" Type="http://schemas.openxmlformats.org/officeDocument/2006/relationships/hyperlink" Target="https://drive.google.com/drive/folders/1s4PNs4RxnOUwTaglkRXNs60SVRD4YXX7" TargetMode="External"/><Relationship Id="rId47" Type="http://schemas.openxmlformats.org/officeDocument/2006/relationships/hyperlink" Target="https://drive.google.com/drive/folders/15hIEedhzM1gfTQLG6d5r22uE40nyIQRi?usp=sharing" TargetMode="External"/><Relationship Id="rId50" Type="http://schemas.openxmlformats.org/officeDocument/2006/relationships/hyperlink" Target="https://drive.google.com/drive/folders/15RCfnrQFYQ4psqIaQnbP020CSKpgmKPz?usp=sharing" TargetMode="External"/><Relationship Id="rId55" Type="http://schemas.openxmlformats.org/officeDocument/2006/relationships/hyperlink" Target="https://nuevo.ambientebogota.gov.co/es/web/sda/inicio" TargetMode="External"/><Relationship Id="rId63" Type="http://schemas.openxmlformats.org/officeDocument/2006/relationships/hyperlink" Target="https://drive.google.com/drive/folders/154b-D_mFmCVrQwSNOshtfttg1I6-5HGp?usp=sharing" TargetMode="External"/><Relationship Id="rId68" Type="http://schemas.openxmlformats.org/officeDocument/2006/relationships/hyperlink" Target="https://drive.google.com/drive/folders/1Lf4CyaMsHkWVHA7dhV52-ObFoIXJm-iV?usp=sharing" TargetMode="External"/><Relationship Id="rId76" Type="http://schemas.openxmlformats.org/officeDocument/2006/relationships/hyperlink" Target="https://drive.google.com/drive/folders/1Z3v3HCpL4dQAJG5EGSiOppzuPxWkuavg?usp=sharing" TargetMode="External"/><Relationship Id="rId84" Type="http://schemas.openxmlformats.org/officeDocument/2006/relationships/hyperlink" Target="https://drive.google.com/drive/folders/1o5oj-xfinZznqMTJ76aVS_WlpUsDx93S?usp=sharing" TargetMode="External"/><Relationship Id="rId89" Type="http://schemas.openxmlformats.org/officeDocument/2006/relationships/hyperlink" Target="https://datosabiertos.bogota.gov.co/organization/sda" TargetMode="External"/><Relationship Id="rId97" Type="http://schemas.openxmlformats.org/officeDocument/2006/relationships/hyperlink" Target="https://drive.google.com/drive/folders/1xd2KxIBo4OfWzqdeuiIyV7H89Yxu1mUS" TargetMode="External"/><Relationship Id="rId7" Type="http://schemas.openxmlformats.org/officeDocument/2006/relationships/hyperlink" Target="https://drive.google.com/drive/folders/1JNy8vOpuSM670yDF5c1-dCyWMS6MPBGZ" TargetMode="External"/><Relationship Id="rId71" Type="http://schemas.openxmlformats.org/officeDocument/2006/relationships/hyperlink" Target="https://drive.google.com/drive/folders/1FPLQML5zni8_XpfYixK7vOGoh_bMBhcl?usp=sharing" TargetMode="External"/><Relationship Id="rId92"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16" Type="http://schemas.openxmlformats.org/officeDocument/2006/relationships/hyperlink" Target="https://drive.google.com/drive/u/1/shared-drives)" TargetMode="External"/><Relationship Id="rId29" Type="http://schemas.openxmlformats.org/officeDocument/2006/relationships/hyperlink" Target="https://drive.google.com/drive/folders/1BOW1r8ACzZ3AoL-CZ7PjpRTQChWNJdjq" TargetMode="External"/><Relationship Id="rId11" Type="http://schemas.openxmlformats.org/officeDocument/2006/relationships/hyperlink" Target="https://docs.google.com/spreadsheets/d/1DH49K1qz5y9vy3ufTmCk0S0WjUSNi3XN/edit" TargetMode="External"/><Relationship Id="rId24" Type="http://schemas.openxmlformats.org/officeDocument/2006/relationships/hyperlink" Target="https://drive.google.com/drive/folders/1R1YA1qs3DrJ86pA9-93tA-r_JqRiBkh4" TargetMode="External"/><Relationship Id="rId32" Type="http://schemas.openxmlformats.org/officeDocument/2006/relationships/hyperlink" Target="https://docs.google.com/spreadsheets/d/1i0qUNaFF5pRhXOysdvWcHLl-vOTcqUCkOxOzOUFozoo/edit" TargetMode="External"/><Relationship Id="rId37" Type="http://schemas.openxmlformats.org/officeDocument/2006/relationships/hyperlink" Target="https://drive.google.com/drive/folders/1fDxOB-zj6HaagUdrd-R9W1N-Ppd7a3n7?usp=sharing" TargetMode="External"/><Relationship Id="rId40" Type="http://schemas.openxmlformats.org/officeDocument/2006/relationships/hyperlink" Target="https://drive.google.com/drive/folders/1G3I3_q-x245inrQK8fOaqUs-e5AzxS-m" TargetMode="External"/><Relationship Id="rId45" Type="http://schemas.openxmlformats.org/officeDocument/2006/relationships/hyperlink" Target="https://drive.google.com/drive/folders/1RRcHtr4V30O6CCeXGXlhTSxl7-rFHjrk?usp=sharing" TargetMode="External"/><Relationship Id="rId53" Type="http://schemas.openxmlformats.org/officeDocument/2006/relationships/hyperlink" Target="https://drive.google.com/drive/folders/1AiTO0pNFef_3Mw-NQMlJcB_9hJYshlOc?usp=sharing" TargetMode="External"/><Relationship Id="rId58" Type="http://schemas.openxmlformats.org/officeDocument/2006/relationships/hyperlink" Target="https://drive.google.com/folderview?id=15sdFqKf7BHgjnnfF-AquqQPw7ss2CMK4" TargetMode="External"/><Relationship Id="rId66" Type="http://schemas.openxmlformats.org/officeDocument/2006/relationships/hyperlink" Target="https://drive.google.com/drive/u/0/folders/1n35-EEw5OdM9C3IbOzj-38lU141oyNCo" TargetMode="External"/><Relationship Id="rId74" Type="http://schemas.openxmlformats.org/officeDocument/2006/relationships/hyperlink" Target="https://drive.google.com/drive/folders/12gnyCyuqKGpEoAsVLPV-8BJ6S5aE1KOx?usp=sharing" TargetMode="External"/><Relationship Id="rId79" Type="http://schemas.openxmlformats.org/officeDocument/2006/relationships/hyperlink" Target="https://drive.google.com/drive/u/0/folders/11YUhkHnItzyZjvnmVmsKEWdGkHZ7YDLg" TargetMode="External"/><Relationship Id="rId87" Type="http://schemas.openxmlformats.org/officeDocument/2006/relationships/hyperlink" Target="https://docs.google.com/spreadsheets/d/1Yj_TekT5HYojcBbs1AuYCmqP6Jq_SYX9x8FiYrINtCE/edit" TargetMode="External"/><Relationship Id="rId5" Type="http://schemas.openxmlformats.org/officeDocument/2006/relationships/hyperlink" Target="http://www.ambientebogota.gov.co/" TargetMode="External"/><Relationship Id="rId61" Type="http://schemas.openxmlformats.org/officeDocument/2006/relationships/hyperlink" Target="https://drive.google.com/drive/folders/1EAdU3HPP0eVWWd5Ew7ObC1IxvovU_Zb1?usp=sharing" TargetMode="External"/><Relationship Id="rId82" Type="http://schemas.openxmlformats.org/officeDocument/2006/relationships/hyperlink" Target="https://drive.google.com/drive/folders/15ZozZSOu-Qi8HaK4_x_pVwnFxmvcLil-?usp=sharing" TargetMode="External"/><Relationship Id="rId90" Type="http://schemas.openxmlformats.org/officeDocument/2006/relationships/hyperlink" Target="https://drive.google.com/drive/folders/1_FMo5uDJOiCRDFaIzcF6ojYddndQlh83?usp=sharing" TargetMode="External"/><Relationship Id="rId95" Type="http://schemas.openxmlformats.org/officeDocument/2006/relationships/hyperlink" Target="https://drive.google.com/drive/folders/1WekyaGZNYuR_PG-EVfIj7bZJDDJGilWD?usp=sharing" TargetMode="External"/><Relationship Id="rId19" Type="http://schemas.openxmlformats.org/officeDocument/2006/relationships/hyperlink" Target="https://drive.google.com/drive/folders/1M5PwvM8vLGPU7-JFU9hLId6IjnuVst-5" TargetMode="External"/><Relationship Id="rId14" Type="http://schemas.openxmlformats.org/officeDocument/2006/relationships/hyperlink" Target="https://drive.google.com/drive/folders/1s4PNs4RxnOUwTaglkRXNs60SVRD4YXX7"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43" Type="http://schemas.openxmlformats.org/officeDocument/2006/relationships/hyperlink" Target="https://drive.google.com/drive/folders/1YQpRBVdDnqwExTWxbAm4EOhLsr5yOGbq?usp=sharing" TargetMode="External"/><Relationship Id="rId48" Type="http://schemas.openxmlformats.org/officeDocument/2006/relationships/hyperlink" Target="https://drive.google.com/drive/folders/1_FMo5uDJOiCRDFaIzcF6ojYddndQlh83?usp=sharing" TargetMode="External"/><Relationship Id="rId56" Type="http://schemas.openxmlformats.org/officeDocument/2006/relationships/hyperlink" Target="https://drive.google.com/drive/folders/1l-kk35ZdmHi4jdXu7W-MZFTJ7hJdkrpD" TargetMode="External"/><Relationship Id="rId64" Type="http://schemas.openxmlformats.org/officeDocument/2006/relationships/hyperlink" Target="https://drive.google.com/drive/u/0/folders/1n35-EEw5OdM9C3IbOzj-38lU141oyNCo" TargetMode="External"/><Relationship Id="rId69" Type="http://schemas.openxmlformats.org/officeDocument/2006/relationships/hyperlink" Target="https://drive.google.com/drive/folders/1bwILLKK2yE3wOCwfb30mzLyyQlq_uYd4?usp=sharing" TargetMode="External"/><Relationship Id="rId77" Type="http://schemas.openxmlformats.org/officeDocument/2006/relationships/hyperlink" Target="https://drive.google.com/drive/u/0/folders/1k6qtrNeufIeXj_4mSMflg3phtJbmsLM9" TargetMode="External"/><Relationship Id="rId100" Type="http://schemas.openxmlformats.org/officeDocument/2006/relationships/vmlDrawing" Target="../drawings/vmlDrawing1.vml"/><Relationship Id="rId8" Type="http://schemas.openxmlformats.org/officeDocument/2006/relationships/hyperlink" Target="https://docs.google.com/spreadsheets/d/1DH49K1qz5y9vy3ufTmCk0S0WjUSNi3XN/edit" TargetMode="External"/><Relationship Id="rId51" Type="http://schemas.openxmlformats.org/officeDocument/2006/relationships/hyperlink" Target="https://drive.google.com/drive/folders/1I_JzKBR8JjG25YllOFpeMWwLlamX5s44?usp=sharing" TargetMode="External"/><Relationship Id="rId72" Type="http://schemas.openxmlformats.org/officeDocument/2006/relationships/hyperlink" Target="https://drive.google.com/drive/u/0/folders/1F18mfoE7hqkpmPVDky92GtDPu3Ihk0DZ" TargetMode="External"/><Relationship Id="rId80" Type="http://schemas.openxmlformats.org/officeDocument/2006/relationships/hyperlink" Target="https://drive.google.com/drive/folders/1zdYT0_niP7VJbCdzi6ANuruocM0uNYYj?usp=sharing" TargetMode="External"/><Relationship Id="rId85" Type="http://schemas.openxmlformats.org/officeDocument/2006/relationships/hyperlink" Target="https://drive.google.com/drive/folders/1Us5HkGSmnXOiijiijEV4H1sJXpWpGOs2?usp=sharing" TargetMode="External"/><Relationship Id="rId93" Type="http://schemas.openxmlformats.org/officeDocument/2006/relationships/hyperlink" Target="https://drive.google.com/drive/folders/1j8c__Nd_Ie4kztkdAI9jp_bGx3Ya1dCK?usp=sharing" TargetMode="External"/><Relationship Id="rId98" Type="http://schemas.openxmlformats.org/officeDocument/2006/relationships/printerSettings" Target="../printerSettings/printerSettings1.bin"/><Relationship Id="rId3" Type="http://schemas.openxmlformats.org/officeDocument/2006/relationships/hyperlink" Target="https://drive.google.com/drive/folders/1xd2KxIBo4OfWzqdeuiIyV7H89Yxu1mUS"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25" Type="http://schemas.openxmlformats.org/officeDocument/2006/relationships/hyperlink" Target="https://drive.google.com/drive/folders/1R1YA1qs3DrJ86pA9-93tA-r_JqRiBkh4"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46" Type="http://schemas.openxmlformats.org/officeDocument/2006/relationships/hyperlink" Target="https://oab.ambientebogota.gov.co/objetivos-de-desarrollo-sostenible/" TargetMode="External"/><Relationship Id="rId59" Type="http://schemas.openxmlformats.org/officeDocument/2006/relationships/hyperlink" Target="https://drive.google.com/drive/folders/150Sn7WMCsi8kdTbfhMe94nD-PGG8XxTx?usp=sharing" TargetMode="External"/><Relationship Id="rId67" Type="http://schemas.openxmlformats.org/officeDocument/2006/relationships/hyperlink" Target="https://drive.google.com/drive/u/0/folders/1n35-EEw5OdM9C3IbOzj-38lU141oyNCo"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u/1/folders/1iv62qquDBLt0rbn1nKBGW9ltrgpbmcrJ" TargetMode="External"/><Relationship Id="rId54" Type="http://schemas.openxmlformats.org/officeDocument/2006/relationships/hyperlink" Target="https://nuevo.ambientebogota.gov.co/es/web/sda/inicio" TargetMode="External"/><Relationship Id="rId62" Type="http://schemas.openxmlformats.org/officeDocument/2006/relationships/hyperlink" Target="https://drive.google.com/drive/u/0/folders/1n35-EEw5OdM9C3IbOzj-38lU141oyNCo" TargetMode="External"/><Relationship Id="rId70" Type="http://schemas.openxmlformats.org/officeDocument/2006/relationships/hyperlink" Target="https://drive.google.com/drive/u/0/folders/1RayXtJZ0gzeEDLck2mMYlB4CTZe2pwiB" TargetMode="External"/><Relationship Id="rId75" Type="http://schemas.openxmlformats.org/officeDocument/2006/relationships/hyperlink" Target="https://drive.google.com/drive/u/0/folders/1PxTs12sOYpL57_aKGIEQ8CWLx17edMaV" TargetMode="External"/><Relationship Id="rId83" Type="http://schemas.openxmlformats.org/officeDocument/2006/relationships/hyperlink" Target="https://drive.google.com/drive/folders/1zh6jUQQlxT442XLToXxnwIYkvzxPK-S_?usp=sharing" TargetMode="External"/><Relationship Id="rId88" Type="http://schemas.openxmlformats.org/officeDocument/2006/relationships/hyperlink" Target="https://drive.google.com/drive/folders/1fEG3p_aBUJXpZvd4DfIIfQrmEZneff0V?usp=sharing" TargetMode="External"/><Relationship Id="rId91" Type="http://schemas.openxmlformats.org/officeDocument/2006/relationships/hyperlink" Target="https://drive.google.com/drive/folders/1ooqmMoSPydpQa1Pj0KZsQ48cdz7VkcvC?usp=sharing" TargetMode="External"/><Relationship Id="rId96" Type="http://schemas.openxmlformats.org/officeDocument/2006/relationships/hyperlink" Target="https://drive.google.com/drive/u/0/folders/1zf2I33Nom9Mg3UCcwrDN8BufqrDMGdoN" TargetMode="External"/><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15" Type="http://schemas.openxmlformats.org/officeDocument/2006/relationships/hyperlink" Target="https://drive.google.com/drive/folders/1xd2KxIBo4OfWzqdeuiIyV7H89Yxu1mUS"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36" Type="http://schemas.openxmlformats.org/officeDocument/2006/relationships/hyperlink" Target="http://ambientebogota.gov.co/web/transparencia/plan-anticorrupcion-y-de-atencion-al-ciudadano/-/document_library_display/yTv5/view/10867439" TargetMode="External"/><Relationship Id="rId49" Type="http://schemas.openxmlformats.org/officeDocument/2006/relationships/hyperlink" Target="https://drive.google.com/drive/folders/1VBwW-pwHjuuxo0zizHvFuUprZqZ-pTrt?usp=sharing" TargetMode="External"/><Relationship Id="rId57" Type="http://schemas.openxmlformats.org/officeDocument/2006/relationships/hyperlink" Target="https://drive.google.com/drive/folders/1--Y9jRvWuZI5j-IT7IxO7ggxNPryJqJZ?usp=sharing" TargetMode="External"/><Relationship Id="rId10" Type="http://schemas.openxmlformats.org/officeDocument/2006/relationships/hyperlink" Target="https://docs.google.com/spreadsheets/d/1DH49K1qz5y9vy3ufTmCk0S0WjUSNi3XN/edit" TargetMode="External"/><Relationship Id="rId31" Type="http://schemas.openxmlformats.org/officeDocument/2006/relationships/hyperlink" Target="https://drive.google.com/drive/folders/1u7nAl_T9YmyuzXP4x4HjbZLbE8_K9ip-?usp=sharing" TargetMode="External"/><Relationship Id="rId44" Type="http://schemas.openxmlformats.org/officeDocument/2006/relationships/hyperlink" Target="https://drive.google.com/drive/folders/1GXKquABU3tvaacA7bvNX-wCStwmHy4vo?usp=sharing" TargetMode="External"/><Relationship Id="rId52" Type="http://schemas.openxmlformats.org/officeDocument/2006/relationships/hyperlink" Target="https://drive.google.com/drive/folders/1wIGBBRC0Rb82Gywni-SllxHoee35cIk5?usp=sharing" TargetMode="External"/><Relationship Id="rId60" Type="http://schemas.openxmlformats.org/officeDocument/2006/relationships/hyperlink" Target="https://drive.google.com/drive/folders/1o64Th5rb_HwWz-5oZVTH3vw_NrfyZtCL?usp=sharing" TargetMode="External"/><Relationship Id="rId65" Type="http://schemas.openxmlformats.org/officeDocument/2006/relationships/hyperlink" Target="https://drive.google.com/drive/folders/1NcLEh5evLn-wZ6RjZCtLe4sPGEmnxfqo?usp=sharing" TargetMode="External"/><Relationship Id="rId73" Type="http://schemas.openxmlformats.org/officeDocument/2006/relationships/hyperlink" Target="https://drive.google.com/drive/folders/1qFGzEObCPGXNtPNjEjQ5n_DDLwVyRAw4?usp=sharing" TargetMode="External"/><Relationship Id="rId78" Type="http://schemas.openxmlformats.org/officeDocument/2006/relationships/hyperlink" Target="https://drive.google.com/drive/folders/1uLsq1eHTRwHqKTWUCq0j_nLeeQ8VkJcx?usp=sharing" TargetMode="External"/><Relationship Id="rId81" Type="http://schemas.openxmlformats.org/officeDocument/2006/relationships/hyperlink" Target="https://drive.google.com/drive/u/0/folders/1i3m4MWQaLO3NjlbSxmAjUDwFahzieQOK" TargetMode="External"/><Relationship Id="rId86" Type="http://schemas.openxmlformats.org/officeDocument/2006/relationships/hyperlink" Target="https://drive.google.com/drive/folders/1I6xVveiBupBx3yqtU2DW2EM9NdhxXql3?usp=sharing" TargetMode="External"/><Relationship Id="rId94" Type="http://schemas.openxmlformats.org/officeDocument/2006/relationships/hyperlink" Target="https://drive.google.com/drive/folders/1wIV9Ze4w5LAN2BNC0c_CCfa8mKbm7x23?usp=sharing" TargetMode="External"/><Relationship Id="rId99" Type="http://schemas.openxmlformats.org/officeDocument/2006/relationships/drawing" Target="../drawings/drawing1.xml"/><Relationship Id="rId101"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39" Type="http://schemas.openxmlformats.org/officeDocument/2006/relationships/hyperlink" Target="https://drive.google.com/drive/folders/1G3I3_q-x245inrQK8fOaqUs-e5AzxS-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5"/>
  <sheetViews>
    <sheetView zoomScale="85" zoomScaleNormal="85" workbookViewId="0">
      <selection activeCell="C6" sqref="C6:C7"/>
    </sheetView>
  </sheetViews>
  <sheetFormatPr baseColWidth="10" defaultColWidth="11.42578125" defaultRowHeight="14.25" x14ac:dyDescent="0.2"/>
  <cols>
    <col min="1" max="1" width="14.5703125" style="4" customWidth="1"/>
    <col min="2" max="2" width="15.42578125" style="4" customWidth="1"/>
    <col min="3" max="3" width="24.28515625" style="4" customWidth="1"/>
    <col min="4" max="4" width="22.85546875" style="9" customWidth="1"/>
    <col min="5" max="5" width="18" style="6" customWidth="1"/>
    <col min="6" max="6" width="59"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113.140625" style="4" customWidth="1"/>
    <col min="16" max="16" width="20.7109375" style="4" customWidth="1"/>
    <col min="17" max="17" width="26.28515625" style="4" customWidth="1"/>
    <col min="18" max="18" width="51.42578125" style="4" customWidth="1"/>
    <col min="19" max="19" width="23.5703125" style="4" customWidth="1"/>
    <col min="20" max="20" width="24.7109375" style="4" customWidth="1"/>
    <col min="21" max="21" width="21.140625" style="4" customWidth="1"/>
    <col min="22" max="22" width="23.5703125" style="4" customWidth="1"/>
    <col min="23" max="23" width="19.140625" style="62" customWidth="1"/>
    <col min="24" max="24" width="47.85546875" style="4" customWidth="1"/>
    <col min="25" max="25" width="255.85546875" style="10" customWidth="1"/>
    <col min="26" max="26" width="19.140625" style="79" customWidth="1"/>
    <col min="27" max="27" width="29.140625" style="4" customWidth="1"/>
    <col min="28" max="28" width="123.5703125" style="5" customWidth="1"/>
    <col min="29" max="29" width="20" style="5" customWidth="1"/>
    <col min="30" max="30" width="18.140625" style="89" customWidth="1"/>
    <col min="31" max="31" width="24.28515625" style="89" customWidth="1"/>
    <col min="32" max="32" width="18.5703125" style="10" customWidth="1"/>
    <col min="33" max="33" width="23.7109375" style="120" customWidth="1"/>
    <col min="34" max="34" width="110.28515625" style="4" customWidth="1"/>
    <col min="35" max="16384" width="11.42578125" style="5"/>
  </cols>
  <sheetData>
    <row r="1" spans="1:34" ht="93.75" customHeight="1" x14ac:dyDescent="0.2">
      <c r="A1" s="238"/>
      <c r="B1" s="238"/>
      <c r="C1" s="243" t="s">
        <v>672</v>
      </c>
      <c r="D1" s="243"/>
      <c r="E1" s="243"/>
      <c r="F1" s="243"/>
      <c r="G1" s="243"/>
      <c r="H1" s="243"/>
      <c r="I1" s="243"/>
      <c r="J1" s="243"/>
      <c r="K1" s="243"/>
      <c r="L1" s="243"/>
      <c r="M1" s="243"/>
      <c r="N1" s="243"/>
      <c r="O1" s="243"/>
      <c r="P1" s="243"/>
      <c r="Q1" s="243"/>
      <c r="R1" s="243"/>
      <c r="S1" s="243"/>
      <c r="T1" s="243"/>
      <c r="U1" s="243"/>
      <c r="V1" s="243"/>
      <c r="W1" s="243"/>
      <c r="X1" s="243"/>
      <c r="Y1" s="243"/>
      <c r="Z1" s="243"/>
      <c r="AA1" s="243"/>
      <c r="AF1" s="89"/>
      <c r="AG1" s="89"/>
      <c r="AH1" s="89"/>
    </row>
    <row r="2" spans="1:34" ht="11.25" customHeight="1" x14ac:dyDescent="0.2"/>
    <row r="3" spans="1:34" ht="42" customHeight="1" x14ac:dyDescent="0.2">
      <c r="A3" s="244" t="s">
        <v>313</v>
      </c>
      <c r="B3" s="244"/>
      <c r="C3" s="244"/>
      <c r="D3" s="244"/>
      <c r="E3" s="244"/>
      <c r="F3" s="244"/>
      <c r="G3" s="244"/>
      <c r="H3" s="244"/>
      <c r="I3" s="244"/>
      <c r="J3" s="244"/>
      <c r="K3" s="245"/>
      <c r="L3" s="245"/>
      <c r="M3" s="245"/>
      <c r="N3" s="244"/>
      <c r="O3" s="244"/>
      <c r="P3" s="244"/>
      <c r="Q3" s="244"/>
      <c r="R3" s="244"/>
      <c r="S3" s="244"/>
      <c r="T3" s="244"/>
      <c r="U3" s="244"/>
      <c r="V3" s="244"/>
      <c r="W3" s="244"/>
      <c r="X3" s="244"/>
      <c r="Y3" s="244"/>
      <c r="Z3" s="245"/>
      <c r="AA3" s="244"/>
      <c r="AF3" s="89"/>
      <c r="AG3" s="89"/>
      <c r="AH3" s="89"/>
    </row>
    <row r="4" spans="1:34" ht="42" customHeight="1" x14ac:dyDescent="0.2">
      <c r="A4" s="246" t="s">
        <v>447</v>
      </c>
      <c r="B4" s="247"/>
      <c r="C4" s="247"/>
      <c r="D4" s="247"/>
      <c r="E4" s="247"/>
      <c r="F4" s="247"/>
      <c r="G4" s="247"/>
      <c r="H4" s="247"/>
      <c r="I4" s="247"/>
      <c r="J4" s="247"/>
      <c r="K4" s="248"/>
      <c r="L4" s="248"/>
      <c r="M4" s="248"/>
      <c r="N4" s="247"/>
      <c r="O4" s="247"/>
      <c r="P4" s="247"/>
      <c r="Q4" s="247"/>
      <c r="R4" s="247"/>
      <c r="S4" s="247"/>
      <c r="T4" s="247"/>
      <c r="U4" s="247"/>
      <c r="V4" s="247"/>
      <c r="W4" s="247"/>
      <c r="X4" s="247"/>
      <c r="Y4" s="247"/>
      <c r="Z4" s="248"/>
      <c r="AA4" s="247"/>
      <c r="AF4" s="89"/>
      <c r="AG4" s="89"/>
      <c r="AH4" s="89"/>
    </row>
    <row r="5" spans="1:34" ht="17.25" customHeight="1" thickBot="1" x14ac:dyDescent="0.25">
      <c r="O5" s="216"/>
      <c r="P5" s="216"/>
      <c r="Q5" s="216"/>
      <c r="R5" s="216"/>
      <c r="S5" s="216"/>
      <c r="T5" s="216"/>
      <c r="U5" s="216"/>
      <c r="V5" s="216"/>
      <c r="W5" s="216"/>
      <c r="X5" s="216"/>
      <c r="Y5" s="113"/>
      <c r="Z5" s="89"/>
      <c r="AA5" s="5"/>
      <c r="AF5" s="113"/>
      <c r="AG5" s="89"/>
      <c r="AH5" s="5"/>
    </row>
    <row r="6" spans="1:34" ht="56.25" customHeight="1" thickBot="1" x14ac:dyDescent="0.25">
      <c r="A6" s="230" t="s">
        <v>102</v>
      </c>
      <c r="B6" s="230" t="s">
        <v>101</v>
      </c>
      <c r="C6" s="230" t="s">
        <v>0</v>
      </c>
      <c r="D6" s="230" t="s">
        <v>30</v>
      </c>
      <c r="E6" s="230" t="s">
        <v>31</v>
      </c>
      <c r="F6" s="230" t="s">
        <v>29</v>
      </c>
      <c r="G6" s="230" t="s">
        <v>257</v>
      </c>
      <c r="H6" s="230" t="s">
        <v>181</v>
      </c>
      <c r="I6" s="230" t="s">
        <v>1</v>
      </c>
      <c r="J6" s="230" t="s">
        <v>186</v>
      </c>
      <c r="K6" s="252" t="s">
        <v>33</v>
      </c>
      <c r="L6" s="253"/>
      <c r="M6" s="254"/>
      <c r="N6" s="230" t="s">
        <v>182</v>
      </c>
      <c r="O6" s="217" t="s">
        <v>448</v>
      </c>
      <c r="P6" s="218"/>
      <c r="Q6" s="219"/>
      <c r="R6" s="226" t="s">
        <v>328</v>
      </c>
      <c r="S6" s="227"/>
      <c r="T6" s="229"/>
      <c r="U6" s="223" t="s">
        <v>541</v>
      </c>
      <c r="V6" s="224"/>
      <c r="W6" s="224"/>
      <c r="X6" s="225"/>
      <c r="Y6" s="217" t="s">
        <v>674</v>
      </c>
      <c r="Z6" s="218"/>
      <c r="AA6" s="219"/>
      <c r="AB6" s="226" t="s">
        <v>553</v>
      </c>
      <c r="AC6" s="227"/>
      <c r="AD6" s="228"/>
      <c r="AE6" s="220" t="s">
        <v>673</v>
      </c>
      <c r="AF6" s="221"/>
      <c r="AG6" s="221"/>
      <c r="AH6" s="222"/>
    </row>
    <row r="7" spans="1:34" ht="46.5" customHeight="1" thickBot="1" x14ac:dyDescent="0.25">
      <c r="A7" s="231"/>
      <c r="B7" s="231"/>
      <c r="C7" s="231"/>
      <c r="D7" s="231"/>
      <c r="E7" s="231"/>
      <c r="F7" s="231"/>
      <c r="G7" s="231"/>
      <c r="H7" s="231"/>
      <c r="I7" s="231"/>
      <c r="J7" s="231"/>
      <c r="K7" s="1" t="s">
        <v>36</v>
      </c>
      <c r="L7" s="2" t="s">
        <v>34</v>
      </c>
      <c r="M7" s="3" t="s">
        <v>35</v>
      </c>
      <c r="N7" s="231"/>
      <c r="O7" s="122" t="s">
        <v>325</v>
      </c>
      <c r="P7" s="123" t="s">
        <v>327</v>
      </c>
      <c r="Q7" s="124" t="s">
        <v>326</v>
      </c>
      <c r="R7" s="125" t="s">
        <v>329</v>
      </c>
      <c r="S7" s="126" t="s">
        <v>326</v>
      </c>
      <c r="T7" s="127" t="s">
        <v>330</v>
      </c>
      <c r="U7" s="130" t="s">
        <v>413</v>
      </c>
      <c r="V7" s="131" t="s">
        <v>414</v>
      </c>
      <c r="W7" s="128" t="s">
        <v>446</v>
      </c>
      <c r="X7" s="129" t="s">
        <v>540</v>
      </c>
      <c r="Y7" s="122" t="s">
        <v>325</v>
      </c>
      <c r="Z7" s="123" t="s">
        <v>327</v>
      </c>
      <c r="AA7" s="123" t="s">
        <v>326</v>
      </c>
      <c r="AB7" s="125" t="s">
        <v>329</v>
      </c>
      <c r="AC7" s="126" t="s">
        <v>326</v>
      </c>
      <c r="AD7" s="132" t="s">
        <v>330</v>
      </c>
      <c r="AE7" s="148" t="s">
        <v>677</v>
      </c>
      <c r="AF7" s="149" t="s">
        <v>671</v>
      </c>
      <c r="AG7" s="149" t="s">
        <v>678</v>
      </c>
      <c r="AH7" s="150" t="s">
        <v>540</v>
      </c>
    </row>
    <row r="8" spans="1:34" ht="92.25" customHeight="1" x14ac:dyDescent="0.2">
      <c r="A8" s="241" t="s">
        <v>97</v>
      </c>
      <c r="B8" s="241" t="s">
        <v>432</v>
      </c>
      <c r="C8" s="42" t="s">
        <v>43</v>
      </c>
      <c r="D8" s="43" t="s">
        <v>2</v>
      </c>
      <c r="E8" s="43" t="s">
        <v>32</v>
      </c>
      <c r="F8" s="43" t="s">
        <v>146</v>
      </c>
      <c r="G8" s="43" t="s">
        <v>153</v>
      </c>
      <c r="H8" s="44" t="s">
        <v>149</v>
      </c>
      <c r="I8" s="43" t="s">
        <v>150</v>
      </c>
      <c r="J8" s="43" t="s">
        <v>449</v>
      </c>
      <c r="K8" s="102"/>
      <c r="L8" s="97"/>
      <c r="M8" s="77" t="s">
        <v>3</v>
      </c>
      <c r="N8" s="43" t="s">
        <v>68</v>
      </c>
      <c r="O8" s="45" t="s">
        <v>406</v>
      </c>
      <c r="P8" s="46"/>
      <c r="Q8" s="47"/>
      <c r="R8" s="45" t="s">
        <v>406</v>
      </c>
      <c r="S8" s="46"/>
      <c r="T8" s="47"/>
      <c r="U8" s="45">
        <v>1</v>
      </c>
      <c r="V8" s="66">
        <v>0</v>
      </c>
      <c r="W8" s="67">
        <f>V8/U8</f>
        <v>0</v>
      </c>
      <c r="X8" s="47" t="s">
        <v>406</v>
      </c>
      <c r="Y8" s="88" t="s">
        <v>406</v>
      </c>
      <c r="Z8" s="97"/>
      <c r="AA8" s="47"/>
      <c r="AB8" s="45" t="s">
        <v>406</v>
      </c>
      <c r="AC8" s="46"/>
      <c r="AD8" s="134" t="s">
        <v>664</v>
      </c>
      <c r="AE8" s="151">
        <v>1</v>
      </c>
      <c r="AF8" s="143">
        <v>0</v>
      </c>
      <c r="AG8" s="166">
        <v>0</v>
      </c>
      <c r="AH8" s="133" t="s">
        <v>692</v>
      </c>
    </row>
    <row r="9" spans="1:34" ht="70.5" customHeight="1" thickBot="1" x14ac:dyDescent="0.25">
      <c r="A9" s="240"/>
      <c r="B9" s="240"/>
      <c r="C9" s="29" t="s">
        <v>43</v>
      </c>
      <c r="D9" s="31" t="s">
        <v>2</v>
      </c>
      <c r="E9" s="31" t="s">
        <v>37</v>
      </c>
      <c r="F9" s="31" t="s">
        <v>147</v>
      </c>
      <c r="G9" s="32" t="s">
        <v>154</v>
      </c>
      <c r="H9" s="32" t="s">
        <v>148</v>
      </c>
      <c r="I9" s="31" t="s">
        <v>450</v>
      </c>
      <c r="J9" s="31" t="s">
        <v>194</v>
      </c>
      <c r="K9" s="103"/>
      <c r="L9" s="91"/>
      <c r="M9" s="104" t="s">
        <v>3</v>
      </c>
      <c r="N9" s="31" t="s">
        <v>4</v>
      </c>
      <c r="O9" s="16" t="s">
        <v>406</v>
      </c>
      <c r="P9" s="15"/>
      <c r="Q9" s="17"/>
      <c r="R9" s="16" t="s">
        <v>406</v>
      </c>
      <c r="S9" s="15"/>
      <c r="T9" s="17"/>
      <c r="U9" s="16">
        <v>1</v>
      </c>
      <c r="V9" s="64">
        <v>0</v>
      </c>
      <c r="W9" s="68">
        <f t="shared" ref="W9:W55" si="0">V9/U9</f>
        <v>0</v>
      </c>
      <c r="X9" s="17" t="s">
        <v>406</v>
      </c>
      <c r="Y9" s="85" t="s">
        <v>406</v>
      </c>
      <c r="Z9" s="91"/>
      <c r="AA9" s="17"/>
      <c r="AB9" s="16" t="s">
        <v>406</v>
      </c>
      <c r="AC9" s="15"/>
      <c r="AD9" s="134" t="s">
        <v>664</v>
      </c>
      <c r="AE9" s="147">
        <v>18</v>
      </c>
      <c r="AF9" s="15">
        <v>0</v>
      </c>
      <c r="AG9" s="84">
        <v>0</v>
      </c>
      <c r="AH9" s="17" t="s">
        <v>692</v>
      </c>
    </row>
    <row r="10" spans="1:34" ht="195.75" customHeight="1" x14ac:dyDescent="0.2">
      <c r="A10" s="240"/>
      <c r="B10" s="240"/>
      <c r="C10" s="29" t="s">
        <v>43</v>
      </c>
      <c r="D10" s="32" t="s">
        <v>2</v>
      </c>
      <c r="E10" s="31" t="s">
        <v>293</v>
      </c>
      <c r="F10" s="32" t="s">
        <v>212</v>
      </c>
      <c r="G10" s="32" t="s">
        <v>213</v>
      </c>
      <c r="H10" s="32" t="s">
        <v>214</v>
      </c>
      <c r="I10" s="32" t="s">
        <v>215</v>
      </c>
      <c r="J10" s="31" t="s">
        <v>224</v>
      </c>
      <c r="K10" s="21" t="s">
        <v>3</v>
      </c>
      <c r="L10" s="22" t="s">
        <v>3</v>
      </c>
      <c r="M10" s="37"/>
      <c r="N10" s="32" t="s">
        <v>211</v>
      </c>
      <c r="O10" s="16" t="s">
        <v>349</v>
      </c>
      <c r="P10" s="15" t="s">
        <v>336</v>
      </c>
      <c r="Q10" s="17" t="s">
        <v>337</v>
      </c>
      <c r="R10" s="16" t="s">
        <v>350</v>
      </c>
      <c r="S10" s="27" t="s">
        <v>351</v>
      </c>
      <c r="T10" s="19" t="s">
        <v>348</v>
      </c>
      <c r="U10" s="16">
        <v>1</v>
      </c>
      <c r="V10" s="64">
        <v>1</v>
      </c>
      <c r="W10" s="208">
        <f t="shared" si="0"/>
        <v>1</v>
      </c>
      <c r="X10" s="17" t="s">
        <v>451</v>
      </c>
      <c r="Y10" s="85" t="s">
        <v>547</v>
      </c>
      <c r="Z10" s="91"/>
      <c r="AA10" s="17"/>
      <c r="AB10" s="16" t="s">
        <v>547</v>
      </c>
      <c r="AC10" s="27"/>
      <c r="AD10" s="135" t="s">
        <v>555</v>
      </c>
      <c r="AE10" s="68">
        <v>1</v>
      </c>
      <c r="AF10" s="15" t="s">
        <v>669</v>
      </c>
      <c r="AG10" s="145">
        <v>1</v>
      </c>
      <c r="AH10" s="17" t="s">
        <v>670</v>
      </c>
    </row>
    <row r="11" spans="1:34" ht="284.25" customHeight="1" x14ac:dyDescent="0.2">
      <c r="A11" s="240"/>
      <c r="B11" s="240"/>
      <c r="C11" s="29" t="s">
        <v>43</v>
      </c>
      <c r="D11" s="32" t="s">
        <v>2</v>
      </c>
      <c r="E11" s="31" t="s">
        <v>38</v>
      </c>
      <c r="F11" s="32" t="s">
        <v>452</v>
      </c>
      <c r="G11" s="32" t="s">
        <v>453</v>
      </c>
      <c r="H11" s="32" t="s">
        <v>454</v>
      </c>
      <c r="I11" s="32" t="s">
        <v>455</v>
      </c>
      <c r="J11" s="32" t="s">
        <v>456</v>
      </c>
      <c r="K11" s="21"/>
      <c r="L11" s="22" t="s">
        <v>3</v>
      </c>
      <c r="M11" s="37" t="s">
        <v>3</v>
      </c>
      <c r="N11" s="31" t="s">
        <v>246</v>
      </c>
      <c r="O11" s="16" t="s">
        <v>407</v>
      </c>
      <c r="P11" s="15"/>
      <c r="Q11" s="17"/>
      <c r="R11" s="16" t="s">
        <v>407</v>
      </c>
      <c r="S11" s="15"/>
      <c r="T11" s="17"/>
      <c r="U11" s="16">
        <v>1</v>
      </c>
      <c r="V11" s="64">
        <v>0</v>
      </c>
      <c r="W11" s="207">
        <f t="shared" si="0"/>
        <v>0</v>
      </c>
      <c r="X11" s="17" t="s">
        <v>407</v>
      </c>
      <c r="Y11" s="85" t="s">
        <v>772</v>
      </c>
      <c r="Z11" s="91"/>
      <c r="AA11" s="17"/>
      <c r="AB11" s="16" t="s">
        <v>773</v>
      </c>
      <c r="AC11" s="15" t="s">
        <v>558</v>
      </c>
      <c r="AD11" s="134" t="s">
        <v>639</v>
      </c>
      <c r="AE11" s="147">
        <v>1</v>
      </c>
      <c r="AF11" s="15">
        <v>0.5</v>
      </c>
      <c r="AG11" s="144">
        <v>0.5</v>
      </c>
      <c r="AH11" s="17" t="s">
        <v>835</v>
      </c>
    </row>
    <row r="12" spans="1:34" ht="235.5" customHeight="1" x14ac:dyDescent="0.2">
      <c r="A12" s="240"/>
      <c r="B12" s="240"/>
      <c r="C12" s="29" t="s">
        <v>43</v>
      </c>
      <c r="D12" s="31" t="s">
        <v>6</v>
      </c>
      <c r="E12" s="31" t="s">
        <v>39</v>
      </c>
      <c r="F12" s="31" t="s">
        <v>180</v>
      </c>
      <c r="G12" s="31" t="s">
        <v>155</v>
      </c>
      <c r="H12" s="32" t="s">
        <v>151</v>
      </c>
      <c r="I12" s="32" t="s">
        <v>184</v>
      </c>
      <c r="J12" s="31" t="s">
        <v>195</v>
      </c>
      <c r="K12" s="103" t="s">
        <v>3</v>
      </c>
      <c r="L12" s="91"/>
      <c r="M12" s="101"/>
      <c r="N12" s="31" t="s">
        <v>4</v>
      </c>
      <c r="O12" s="16" t="s">
        <v>344</v>
      </c>
      <c r="P12" s="20">
        <v>0.5</v>
      </c>
      <c r="Q12" s="40" t="s">
        <v>343</v>
      </c>
      <c r="R12" s="16" t="s">
        <v>352</v>
      </c>
      <c r="S12" s="27" t="s">
        <v>343</v>
      </c>
      <c r="T12" s="19" t="s">
        <v>348</v>
      </c>
      <c r="U12" s="16">
        <v>1</v>
      </c>
      <c r="V12" s="64">
        <v>0.5</v>
      </c>
      <c r="W12" s="68">
        <f t="shared" si="0"/>
        <v>0.5</v>
      </c>
      <c r="X12" s="17" t="s">
        <v>415</v>
      </c>
      <c r="Y12" s="85" t="s">
        <v>675</v>
      </c>
      <c r="Z12" s="20" t="s">
        <v>184</v>
      </c>
      <c r="AA12" s="40" t="s">
        <v>774</v>
      </c>
      <c r="AB12" s="16" t="s">
        <v>775</v>
      </c>
      <c r="AC12" s="78" t="s">
        <v>597</v>
      </c>
      <c r="AD12" s="136" t="s">
        <v>591</v>
      </c>
      <c r="AE12" s="147">
        <v>2</v>
      </c>
      <c r="AF12" s="15">
        <v>2</v>
      </c>
      <c r="AG12" s="145">
        <v>1</v>
      </c>
      <c r="AH12" s="17" t="s">
        <v>776</v>
      </c>
    </row>
    <row r="13" spans="1:34" ht="369.75" customHeight="1" x14ac:dyDescent="0.2">
      <c r="A13" s="240"/>
      <c r="B13" s="240"/>
      <c r="C13" s="29" t="s">
        <v>43</v>
      </c>
      <c r="D13" s="31" t="s">
        <v>6</v>
      </c>
      <c r="E13" s="31" t="s">
        <v>40</v>
      </c>
      <c r="F13" s="31" t="s">
        <v>457</v>
      </c>
      <c r="G13" s="31" t="s">
        <v>458</v>
      </c>
      <c r="H13" s="31" t="s">
        <v>459</v>
      </c>
      <c r="I13" s="31" t="s">
        <v>460</v>
      </c>
      <c r="J13" s="31" t="s">
        <v>461</v>
      </c>
      <c r="K13" s="16"/>
      <c r="L13" s="15" t="s">
        <v>3</v>
      </c>
      <c r="M13" s="17"/>
      <c r="N13" s="31" t="s">
        <v>23</v>
      </c>
      <c r="O13" s="16" t="s">
        <v>539</v>
      </c>
      <c r="P13" s="15">
        <v>2</v>
      </c>
      <c r="Q13" s="17"/>
      <c r="R13" s="16" t="s">
        <v>462</v>
      </c>
      <c r="S13" s="15"/>
      <c r="T13" s="19" t="s">
        <v>348</v>
      </c>
      <c r="U13" s="16">
        <v>1</v>
      </c>
      <c r="V13" s="64">
        <v>0.5</v>
      </c>
      <c r="W13" s="68">
        <f t="shared" si="0"/>
        <v>0.5</v>
      </c>
      <c r="X13" s="17" t="s">
        <v>463</v>
      </c>
      <c r="Y13" s="85" t="s">
        <v>777</v>
      </c>
      <c r="Z13" s="84">
        <v>0.6</v>
      </c>
      <c r="AA13" s="17" t="s">
        <v>590</v>
      </c>
      <c r="AB13" s="16" t="s">
        <v>778</v>
      </c>
      <c r="AC13" s="78" t="s">
        <v>596</v>
      </c>
      <c r="AD13" s="136" t="s">
        <v>591</v>
      </c>
      <c r="AE13" s="147">
        <v>2</v>
      </c>
      <c r="AF13" s="15">
        <v>1.2</v>
      </c>
      <c r="AG13" s="144">
        <v>0.6</v>
      </c>
      <c r="AH13" s="17" t="s">
        <v>823</v>
      </c>
    </row>
    <row r="14" spans="1:34" ht="348.75" customHeight="1" x14ac:dyDescent="0.2">
      <c r="A14" s="240"/>
      <c r="B14" s="240"/>
      <c r="C14" s="29" t="s">
        <v>43</v>
      </c>
      <c r="D14" s="31" t="s">
        <v>9</v>
      </c>
      <c r="E14" s="31" t="s">
        <v>41</v>
      </c>
      <c r="F14" s="31" t="s">
        <v>111</v>
      </c>
      <c r="G14" s="31" t="s">
        <v>158</v>
      </c>
      <c r="H14" s="31" t="s">
        <v>116</v>
      </c>
      <c r="I14" s="31" t="s">
        <v>115</v>
      </c>
      <c r="J14" s="31" t="s">
        <v>197</v>
      </c>
      <c r="K14" s="16" t="s">
        <v>3</v>
      </c>
      <c r="L14" s="15" t="s">
        <v>3</v>
      </c>
      <c r="M14" s="17" t="s">
        <v>3</v>
      </c>
      <c r="N14" s="31" t="s">
        <v>196</v>
      </c>
      <c r="O14" s="16" t="s">
        <v>464</v>
      </c>
      <c r="P14" s="18">
        <f>3/12</f>
        <v>0.25</v>
      </c>
      <c r="Q14" s="40" t="s">
        <v>351</v>
      </c>
      <c r="R14" s="16" t="s">
        <v>465</v>
      </c>
      <c r="S14" s="27" t="s">
        <v>353</v>
      </c>
      <c r="T14" s="19" t="s">
        <v>348</v>
      </c>
      <c r="U14" s="16">
        <v>1</v>
      </c>
      <c r="V14" s="64">
        <v>0.13</v>
      </c>
      <c r="W14" s="68">
        <f>V14/U14</f>
        <v>0.13</v>
      </c>
      <c r="X14" s="17" t="s">
        <v>425</v>
      </c>
      <c r="Y14" s="85" t="s">
        <v>831</v>
      </c>
      <c r="Z14" s="87">
        <v>0.5</v>
      </c>
      <c r="AA14" s="86" t="s">
        <v>548</v>
      </c>
      <c r="AB14" s="16" t="s">
        <v>587</v>
      </c>
      <c r="AC14" s="78" t="s">
        <v>557</v>
      </c>
      <c r="AD14" s="136" t="s">
        <v>577</v>
      </c>
      <c r="AE14" s="147">
        <v>54</v>
      </c>
      <c r="AF14" s="15">
        <v>36</v>
      </c>
      <c r="AG14" s="169">
        <v>0.66600000000000004</v>
      </c>
      <c r="AH14" s="17" t="s">
        <v>832</v>
      </c>
    </row>
    <row r="15" spans="1:34" ht="254.25" customHeight="1" thickBot="1" x14ac:dyDescent="0.25">
      <c r="A15" s="242"/>
      <c r="B15" s="242"/>
      <c r="C15" s="30" t="s">
        <v>43</v>
      </c>
      <c r="D15" s="34" t="s">
        <v>10</v>
      </c>
      <c r="E15" s="34" t="s">
        <v>42</v>
      </c>
      <c r="F15" s="34" t="s">
        <v>315</v>
      </c>
      <c r="G15" s="34" t="s">
        <v>159</v>
      </c>
      <c r="H15" s="34" t="s">
        <v>247</v>
      </c>
      <c r="I15" s="34" t="s">
        <v>248</v>
      </c>
      <c r="J15" s="34" t="s">
        <v>216</v>
      </c>
      <c r="K15" s="23" t="s">
        <v>3</v>
      </c>
      <c r="L15" s="24" t="s">
        <v>3</v>
      </c>
      <c r="M15" s="25" t="s">
        <v>3</v>
      </c>
      <c r="N15" s="34" t="s">
        <v>11</v>
      </c>
      <c r="O15" s="23" t="s">
        <v>354</v>
      </c>
      <c r="P15" s="41">
        <f>1/3</f>
        <v>0.33333333333333331</v>
      </c>
      <c r="Q15" s="25" t="s">
        <v>466</v>
      </c>
      <c r="R15" s="23" t="s">
        <v>355</v>
      </c>
      <c r="S15" s="24" t="s">
        <v>356</v>
      </c>
      <c r="T15" s="49" t="s">
        <v>348</v>
      </c>
      <c r="U15" s="23">
        <v>1</v>
      </c>
      <c r="V15" s="65">
        <v>0.33</v>
      </c>
      <c r="W15" s="70">
        <f t="shared" si="0"/>
        <v>0.33</v>
      </c>
      <c r="X15" s="71" t="s">
        <v>426</v>
      </c>
      <c r="Y15" s="92" t="s">
        <v>779</v>
      </c>
      <c r="Z15" s="95">
        <v>0.66</v>
      </c>
      <c r="AA15" s="25" t="s">
        <v>549</v>
      </c>
      <c r="AB15" s="23" t="s">
        <v>681</v>
      </c>
      <c r="AC15" s="24" t="s">
        <v>554</v>
      </c>
      <c r="AD15" s="137" t="s">
        <v>560</v>
      </c>
      <c r="AE15" s="152">
        <v>3</v>
      </c>
      <c r="AF15" s="160">
        <v>2</v>
      </c>
      <c r="AG15" s="155">
        <v>0.66</v>
      </c>
      <c r="AH15" s="159" t="s">
        <v>780</v>
      </c>
    </row>
    <row r="16" spans="1:34" ht="178.5" customHeight="1" thickBot="1" x14ac:dyDescent="0.25">
      <c r="A16" s="236"/>
      <c r="B16" s="240"/>
      <c r="C16" s="42" t="s">
        <v>71</v>
      </c>
      <c r="D16" s="50" t="s">
        <v>46</v>
      </c>
      <c r="E16" s="43" t="s">
        <v>44</v>
      </c>
      <c r="F16" s="43" t="s">
        <v>245</v>
      </c>
      <c r="G16" s="43" t="s">
        <v>156</v>
      </c>
      <c r="H16" s="43" t="s">
        <v>120</v>
      </c>
      <c r="I16" s="44" t="s">
        <v>467</v>
      </c>
      <c r="J16" s="43" t="s">
        <v>299</v>
      </c>
      <c r="K16" s="102" t="s">
        <v>3</v>
      </c>
      <c r="L16" s="97"/>
      <c r="M16" s="77"/>
      <c r="N16" s="43" t="s">
        <v>300</v>
      </c>
      <c r="O16" s="45" t="s">
        <v>468</v>
      </c>
      <c r="P16" s="51">
        <v>1</v>
      </c>
      <c r="Q16" s="52" t="s">
        <v>440</v>
      </c>
      <c r="R16" s="45" t="s">
        <v>358</v>
      </c>
      <c r="S16" s="46" t="s">
        <v>388</v>
      </c>
      <c r="T16" s="47" t="s">
        <v>357</v>
      </c>
      <c r="U16" s="45">
        <v>1</v>
      </c>
      <c r="V16" s="66">
        <v>1</v>
      </c>
      <c r="W16" s="67">
        <f t="shared" si="0"/>
        <v>1</v>
      </c>
      <c r="X16" s="47" t="s">
        <v>427</v>
      </c>
      <c r="Y16" s="88" t="s">
        <v>598</v>
      </c>
      <c r="Z16" s="93">
        <v>1</v>
      </c>
      <c r="AA16" s="80" t="s">
        <v>599</v>
      </c>
      <c r="AB16" s="45" t="s">
        <v>665</v>
      </c>
      <c r="AC16" s="81" t="s">
        <v>600</v>
      </c>
      <c r="AD16" s="135" t="s">
        <v>555</v>
      </c>
      <c r="AE16" s="147"/>
      <c r="AF16" s="15" t="s">
        <v>669</v>
      </c>
      <c r="AG16" s="145">
        <v>1</v>
      </c>
      <c r="AH16" s="15" t="s">
        <v>670</v>
      </c>
    </row>
    <row r="17" spans="1:34" ht="303.75" customHeight="1" thickBot="1" x14ac:dyDescent="0.25">
      <c r="A17" s="236"/>
      <c r="B17" s="240"/>
      <c r="C17" s="29" t="s">
        <v>71</v>
      </c>
      <c r="D17" s="33" t="s">
        <v>69</v>
      </c>
      <c r="E17" s="31" t="s">
        <v>45</v>
      </c>
      <c r="F17" s="31" t="s">
        <v>244</v>
      </c>
      <c r="G17" s="31" t="s">
        <v>157</v>
      </c>
      <c r="H17" s="32" t="s">
        <v>121</v>
      </c>
      <c r="I17" s="32" t="s">
        <v>220</v>
      </c>
      <c r="J17" s="31" t="s">
        <v>198</v>
      </c>
      <c r="K17" s="103" t="s">
        <v>3</v>
      </c>
      <c r="L17" s="91"/>
      <c r="M17" s="101"/>
      <c r="N17" s="31" t="s">
        <v>301</v>
      </c>
      <c r="O17" s="16" t="s">
        <v>469</v>
      </c>
      <c r="P17" s="20">
        <v>0.3</v>
      </c>
      <c r="Q17" s="40" t="s">
        <v>441</v>
      </c>
      <c r="R17" s="16" t="s">
        <v>470</v>
      </c>
      <c r="S17" s="27" t="s">
        <v>442</v>
      </c>
      <c r="T17" s="19" t="s">
        <v>348</v>
      </c>
      <c r="U17" s="16">
        <v>1</v>
      </c>
      <c r="V17" s="64">
        <v>0.3</v>
      </c>
      <c r="W17" s="68">
        <f t="shared" si="0"/>
        <v>0.3</v>
      </c>
      <c r="X17" s="17" t="s">
        <v>428</v>
      </c>
      <c r="Y17" s="85" t="s">
        <v>781</v>
      </c>
      <c r="Z17" s="84">
        <v>0.3</v>
      </c>
      <c r="AA17" s="80" t="s">
        <v>599</v>
      </c>
      <c r="AB17" s="45" t="s">
        <v>666</v>
      </c>
      <c r="AC17" s="78" t="s">
        <v>602</v>
      </c>
      <c r="AD17" s="135" t="s">
        <v>555</v>
      </c>
      <c r="AE17" s="147">
        <v>1</v>
      </c>
      <c r="AF17" s="15">
        <v>0.9</v>
      </c>
      <c r="AG17" s="144">
        <v>0.9</v>
      </c>
      <c r="AH17" s="17" t="s">
        <v>782</v>
      </c>
    </row>
    <row r="18" spans="1:34" ht="334.5" customHeight="1" thickBot="1" x14ac:dyDescent="0.25">
      <c r="A18" s="236"/>
      <c r="B18" s="240"/>
      <c r="C18" s="29" t="s">
        <v>71</v>
      </c>
      <c r="D18" s="31" t="s">
        <v>118</v>
      </c>
      <c r="E18" s="31" t="s">
        <v>49</v>
      </c>
      <c r="F18" s="32" t="s">
        <v>471</v>
      </c>
      <c r="G18" s="32" t="s">
        <v>472</v>
      </c>
      <c r="H18" s="32" t="s">
        <v>302</v>
      </c>
      <c r="I18" s="32" t="s">
        <v>473</v>
      </c>
      <c r="J18" s="32" t="s">
        <v>222</v>
      </c>
      <c r="K18" s="21"/>
      <c r="L18" s="22" t="s">
        <v>3</v>
      </c>
      <c r="M18" s="37" t="s">
        <v>3</v>
      </c>
      <c r="N18" s="32" t="s">
        <v>117</v>
      </c>
      <c r="O18" s="16" t="s">
        <v>407</v>
      </c>
      <c r="P18" s="15"/>
      <c r="Q18" s="17"/>
      <c r="R18" s="16" t="s">
        <v>407</v>
      </c>
      <c r="S18" s="15"/>
      <c r="T18" s="17"/>
      <c r="U18" s="16">
        <v>1</v>
      </c>
      <c r="V18" s="64"/>
      <c r="W18" s="68">
        <f t="shared" si="0"/>
        <v>0</v>
      </c>
      <c r="X18" s="17" t="s">
        <v>407</v>
      </c>
      <c r="Y18" s="85" t="s">
        <v>601</v>
      </c>
      <c r="Z18" s="84">
        <v>0.3</v>
      </c>
      <c r="AA18" s="80" t="s">
        <v>599</v>
      </c>
      <c r="AB18" s="16" t="s">
        <v>667</v>
      </c>
      <c r="AC18" s="78" t="s">
        <v>604</v>
      </c>
      <c r="AD18" s="134" t="s">
        <v>593</v>
      </c>
      <c r="AE18" s="147">
        <v>1</v>
      </c>
      <c r="AF18" s="15">
        <v>0.5</v>
      </c>
      <c r="AG18" s="168">
        <v>0.5</v>
      </c>
      <c r="AH18" s="17" t="s">
        <v>783</v>
      </c>
    </row>
    <row r="19" spans="1:34" ht="297" customHeight="1" thickBot="1" x14ac:dyDescent="0.25">
      <c r="A19" s="236"/>
      <c r="B19" s="240"/>
      <c r="C19" s="30" t="s">
        <v>71</v>
      </c>
      <c r="D19" s="34" t="s">
        <v>70</v>
      </c>
      <c r="E19" s="34" t="s">
        <v>50</v>
      </c>
      <c r="F19" s="36" t="s">
        <v>474</v>
      </c>
      <c r="G19" s="36" t="s">
        <v>183</v>
      </c>
      <c r="H19" s="36" t="s">
        <v>119</v>
      </c>
      <c r="I19" s="36" t="s">
        <v>303</v>
      </c>
      <c r="J19" s="36" t="s">
        <v>223</v>
      </c>
      <c r="K19" s="53"/>
      <c r="L19" s="54" t="s">
        <v>3</v>
      </c>
      <c r="M19" s="55" t="s">
        <v>3</v>
      </c>
      <c r="N19" s="36" t="s">
        <v>117</v>
      </c>
      <c r="O19" s="23" t="s">
        <v>407</v>
      </c>
      <c r="P19" s="24"/>
      <c r="Q19" s="25"/>
      <c r="R19" s="23" t="s">
        <v>407</v>
      </c>
      <c r="S19" s="24"/>
      <c r="T19" s="25"/>
      <c r="U19" s="23">
        <v>1</v>
      </c>
      <c r="V19" s="65"/>
      <c r="W19" s="70">
        <f t="shared" si="0"/>
        <v>0</v>
      </c>
      <c r="X19" s="71" t="s">
        <v>407</v>
      </c>
      <c r="Y19" s="92" t="s">
        <v>603</v>
      </c>
      <c r="Z19" s="84">
        <v>0.3</v>
      </c>
      <c r="AA19" s="80" t="s">
        <v>599</v>
      </c>
      <c r="AB19" s="16" t="s">
        <v>668</v>
      </c>
      <c r="AC19" s="94" t="s">
        <v>605</v>
      </c>
      <c r="AD19" s="134" t="s">
        <v>593</v>
      </c>
      <c r="AE19" s="147">
        <v>2</v>
      </c>
      <c r="AF19" s="15">
        <v>1</v>
      </c>
      <c r="AG19" s="168">
        <v>0.5</v>
      </c>
      <c r="AH19" s="17" t="s">
        <v>784</v>
      </c>
    </row>
    <row r="20" spans="1:34" ht="374.25" customHeight="1" x14ac:dyDescent="0.2">
      <c r="A20" s="235" t="s">
        <v>99</v>
      </c>
      <c r="B20" s="241" t="s">
        <v>433</v>
      </c>
      <c r="C20" s="42" t="s">
        <v>434</v>
      </c>
      <c r="D20" s="43" t="s">
        <v>47</v>
      </c>
      <c r="E20" s="43" t="s">
        <v>51</v>
      </c>
      <c r="F20" s="43" t="s">
        <v>243</v>
      </c>
      <c r="G20" s="43" t="s">
        <v>161</v>
      </c>
      <c r="H20" s="43" t="s">
        <v>317</v>
      </c>
      <c r="I20" s="43" t="s">
        <v>242</v>
      </c>
      <c r="J20" s="43" t="s">
        <v>199</v>
      </c>
      <c r="K20" s="45" t="s">
        <v>3</v>
      </c>
      <c r="L20" s="46" t="s">
        <v>3</v>
      </c>
      <c r="M20" s="47" t="s">
        <v>3</v>
      </c>
      <c r="N20" s="43" t="s">
        <v>15</v>
      </c>
      <c r="O20" s="45" t="s">
        <v>359</v>
      </c>
      <c r="P20" s="48">
        <f>3/12</f>
        <v>0.25</v>
      </c>
      <c r="Q20" s="47" t="s">
        <v>345</v>
      </c>
      <c r="R20" s="45" t="s">
        <v>360</v>
      </c>
      <c r="S20" s="46" t="s">
        <v>361</v>
      </c>
      <c r="T20" s="56" t="s">
        <v>348</v>
      </c>
      <c r="U20" s="45">
        <v>1</v>
      </c>
      <c r="V20" s="66">
        <v>0.25</v>
      </c>
      <c r="W20" s="67">
        <f t="shared" si="0"/>
        <v>0.25</v>
      </c>
      <c r="X20" s="47" t="s">
        <v>475</v>
      </c>
      <c r="Y20" s="88" t="s">
        <v>833</v>
      </c>
      <c r="Z20" s="90">
        <v>0.5</v>
      </c>
      <c r="AA20" s="47" t="s">
        <v>345</v>
      </c>
      <c r="AB20" s="45" t="s">
        <v>580</v>
      </c>
      <c r="AC20" s="81" t="s">
        <v>578</v>
      </c>
      <c r="AD20" s="138" t="s">
        <v>577</v>
      </c>
      <c r="AE20" s="147">
        <v>12</v>
      </c>
      <c r="AF20" s="15">
        <v>8</v>
      </c>
      <c r="AG20" s="169">
        <v>0.66600000000000004</v>
      </c>
      <c r="AH20" s="159" t="s">
        <v>834</v>
      </c>
    </row>
    <row r="21" spans="1:34" ht="326.25" customHeight="1" thickBot="1" x14ac:dyDescent="0.25">
      <c r="A21" s="236"/>
      <c r="B21" s="240"/>
      <c r="C21" s="29" t="s">
        <v>434</v>
      </c>
      <c r="D21" s="31" t="s">
        <v>47</v>
      </c>
      <c r="E21" s="31" t="s">
        <v>52</v>
      </c>
      <c r="F21" s="31" t="s">
        <v>123</v>
      </c>
      <c r="G21" s="31" t="s">
        <v>160</v>
      </c>
      <c r="H21" s="31" t="s">
        <v>152</v>
      </c>
      <c r="I21" s="32" t="s">
        <v>241</v>
      </c>
      <c r="J21" s="32" t="s">
        <v>476</v>
      </c>
      <c r="K21" s="38" t="s">
        <v>3</v>
      </c>
      <c r="L21" s="26" t="s">
        <v>3</v>
      </c>
      <c r="M21" s="39" t="s">
        <v>3</v>
      </c>
      <c r="N21" s="31" t="s">
        <v>7</v>
      </c>
      <c r="O21" s="16" t="s">
        <v>334</v>
      </c>
      <c r="P21" s="15" t="s">
        <v>333</v>
      </c>
      <c r="Q21" s="40" t="s">
        <v>477</v>
      </c>
      <c r="R21" s="16" t="s">
        <v>362</v>
      </c>
      <c r="S21" s="27" t="s">
        <v>477</v>
      </c>
      <c r="T21" s="19" t="s">
        <v>348</v>
      </c>
      <c r="U21" s="16">
        <v>1</v>
      </c>
      <c r="V21" s="64">
        <v>0.75</v>
      </c>
      <c r="W21" s="68">
        <f t="shared" si="0"/>
        <v>0.75</v>
      </c>
      <c r="X21" s="17" t="s">
        <v>416</v>
      </c>
      <c r="Y21" s="85" t="s">
        <v>687</v>
      </c>
      <c r="Z21" s="84">
        <v>0.66</v>
      </c>
      <c r="AA21" s="27" t="s">
        <v>477</v>
      </c>
      <c r="AB21" s="16" t="s">
        <v>362</v>
      </c>
      <c r="AC21" s="115" t="s">
        <v>640</v>
      </c>
      <c r="AD21" s="136" t="s">
        <v>560</v>
      </c>
      <c r="AE21" s="147" t="s">
        <v>688</v>
      </c>
      <c r="AF21" s="20">
        <v>1</v>
      </c>
      <c r="AG21" s="145">
        <v>1</v>
      </c>
      <c r="AH21" s="161" t="s">
        <v>836</v>
      </c>
    </row>
    <row r="22" spans="1:34" ht="123" customHeight="1" x14ac:dyDescent="0.2">
      <c r="A22" s="236"/>
      <c r="B22" s="240"/>
      <c r="C22" s="29" t="s">
        <v>434</v>
      </c>
      <c r="D22" s="31" t="s">
        <v>47</v>
      </c>
      <c r="E22" s="31" t="s">
        <v>53</v>
      </c>
      <c r="F22" s="31" t="s">
        <v>192</v>
      </c>
      <c r="G22" s="31" t="s">
        <v>162</v>
      </c>
      <c r="H22" s="31" t="s">
        <v>122</v>
      </c>
      <c r="I22" s="31" t="s">
        <v>12</v>
      </c>
      <c r="J22" s="31" t="s">
        <v>478</v>
      </c>
      <c r="K22" s="16" t="s">
        <v>3</v>
      </c>
      <c r="L22" s="15" t="s">
        <v>5</v>
      </c>
      <c r="M22" s="17" t="s">
        <v>5</v>
      </c>
      <c r="N22" s="31" t="s">
        <v>7</v>
      </c>
      <c r="O22" s="16" t="s">
        <v>479</v>
      </c>
      <c r="P22" s="18">
        <f>2/2</f>
        <v>1</v>
      </c>
      <c r="Q22" s="40" t="s">
        <v>443</v>
      </c>
      <c r="R22" s="16" t="s">
        <v>479</v>
      </c>
      <c r="S22" s="27" t="s">
        <v>443</v>
      </c>
      <c r="T22" s="17" t="s">
        <v>363</v>
      </c>
      <c r="U22" s="16">
        <v>1</v>
      </c>
      <c r="V22" s="64">
        <v>1</v>
      </c>
      <c r="W22" s="68">
        <f t="shared" si="0"/>
        <v>1</v>
      </c>
      <c r="X22" s="17" t="s">
        <v>480</v>
      </c>
      <c r="Y22" s="85" t="s">
        <v>547</v>
      </c>
      <c r="Z22" s="87"/>
      <c r="AA22" s="40"/>
      <c r="AB22" s="16" t="s">
        <v>547</v>
      </c>
      <c r="AC22" s="78" t="s">
        <v>689</v>
      </c>
      <c r="AD22" s="135" t="s">
        <v>555</v>
      </c>
      <c r="AE22" s="68">
        <v>1</v>
      </c>
      <c r="AF22" s="20">
        <v>1</v>
      </c>
      <c r="AG22" s="146">
        <v>1</v>
      </c>
      <c r="AH22" s="15" t="s">
        <v>690</v>
      </c>
    </row>
    <row r="23" spans="1:34" ht="211.5" customHeight="1" thickBot="1" x14ac:dyDescent="0.25">
      <c r="A23" s="236"/>
      <c r="B23" s="240"/>
      <c r="C23" s="29" t="s">
        <v>434</v>
      </c>
      <c r="D23" s="31" t="s">
        <v>47</v>
      </c>
      <c r="E23" s="31" t="s">
        <v>54</v>
      </c>
      <c r="F23" s="31" t="s">
        <v>249</v>
      </c>
      <c r="G23" s="31" t="s">
        <v>163</v>
      </c>
      <c r="H23" s="31" t="s">
        <v>250</v>
      </c>
      <c r="I23" s="31" t="s">
        <v>251</v>
      </c>
      <c r="J23" s="31" t="s">
        <v>481</v>
      </c>
      <c r="K23" s="16"/>
      <c r="L23" s="15" t="s">
        <v>3</v>
      </c>
      <c r="M23" s="17" t="s">
        <v>3</v>
      </c>
      <c r="N23" s="31" t="s">
        <v>7</v>
      </c>
      <c r="O23" s="16" t="s">
        <v>407</v>
      </c>
      <c r="P23" s="15"/>
      <c r="Q23" s="17"/>
      <c r="R23" s="16" t="s">
        <v>407</v>
      </c>
      <c r="S23" s="15"/>
      <c r="T23" s="17"/>
      <c r="U23" s="16">
        <v>1</v>
      </c>
      <c r="V23" s="64"/>
      <c r="W23" s="68">
        <f t="shared" si="0"/>
        <v>0</v>
      </c>
      <c r="X23" s="17" t="s">
        <v>407</v>
      </c>
      <c r="Y23" s="85" t="s">
        <v>785</v>
      </c>
      <c r="Z23" s="87">
        <f>1/2</f>
        <v>0.5</v>
      </c>
      <c r="AA23" s="86" t="s">
        <v>562</v>
      </c>
      <c r="AB23" s="16" t="s">
        <v>643</v>
      </c>
      <c r="AC23" s="78" t="s">
        <v>644</v>
      </c>
      <c r="AD23" s="134" t="s">
        <v>642</v>
      </c>
      <c r="AE23" s="152">
        <v>2</v>
      </c>
      <c r="AF23" s="15">
        <v>2</v>
      </c>
      <c r="AG23" s="146">
        <v>1</v>
      </c>
      <c r="AH23" s="159" t="s">
        <v>786</v>
      </c>
    </row>
    <row r="24" spans="1:34" ht="105.75" customHeight="1" x14ac:dyDescent="0.2">
      <c r="A24" s="236"/>
      <c r="B24" s="240"/>
      <c r="C24" s="29" t="s">
        <v>434</v>
      </c>
      <c r="D24" s="31" t="s">
        <v>47</v>
      </c>
      <c r="E24" s="31" t="s">
        <v>55</v>
      </c>
      <c r="F24" s="31" t="s">
        <v>240</v>
      </c>
      <c r="G24" s="31" t="s">
        <v>164</v>
      </c>
      <c r="H24" s="31" t="s">
        <v>124</v>
      </c>
      <c r="I24" s="31" t="s">
        <v>252</v>
      </c>
      <c r="J24" s="31" t="s">
        <v>187</v>
      </c>
      <c r="K24" s="38" t="s">
        <v>3</v>
      </c>
      <c r="L24" s="26" t="s">
        <v>8</v>
      </c>
      <c r="M24" s="39"/>
      <c r="N24" s="31" t="s">
        <v>7</v>
      </c>
      <c r="O24" s="16" t="s">
        <v>482</v>
      </c>
      <c r="P24" s="18">
        <f>3/3</f>
        <v>1</v>
      </c>
      <c r="Q24" s="17" t="s">
        <v>483</v>
      </c>
      <c r="R24" s="16" t="s">
        <v>484</v>
      </c>
      <c r="S24" s="15" t="s">
        <v>483</v>
      </c>
      <c r="T24" s="17" t="s">
        <v>363</v>
      </c>
      <c r="U24" s="16">
        <v>1</v>
      </c>
      <c r="V24" s="64">
        <v>1</v>
      </c>
      <c r="W24" s="68">
        <f t="shared" si="0"/>
        <v>1</v>
      </c>
      <c r="X24" s="72" t="s">
        <v>485</v>
      </c>
      <c r="Y24" s="85" t="s">
        <v>561</v>
      </c>
      <c r="Z24" s="87">
        <v>1</v>
      </c>
      <c r="AA24" s="86" t="s">
        <v>563</v>
      </c>
      <c r="AB24" s="16" t="s">
        <v>561</v>
      </c>
      <c r="AC24" s="78" t="s">
        <v>641</v>
      </c>
      <c r="AD24" s="135" t="s">
        <v>555</v>
      </c>
      <c r="AE24" s="68">
        <v>0.03</v>
      </c>
      <c r="AF24" s="20">
        <v>0.03</v>
      </c>
      <c r="AG24" s="146">
        <v>1</v>
      </c>
      <c r="AH24" s="15" t="s">
        <v>691</v>
      </c>
    </row>
    <row r="25" spans="1:34" ht="256.5" customHeight="1" x14ac:dyDescent="0.2">
      <c r="A25" s="236"/>
      <c r="B25" s="240"/>
      <c r="C25" s="29" t="s">
        <v>434</v>
      </c>
      <c r="D25" s="31" t="s">
        <v>48</v>
      </c>
      <c r="E25" s="31" t="s">
        <v>56</v>
      </c>
      <c r="F25" s="31" t="s">
        <v>221</v>
      </c>
      <c r="G25" s="31" t="s">
        <v>193</v>
      </c>
      <c r="H25" s="31" t="s">
        <v>125</v>
      </c>
      <c r="I25" s="31" t="s">
        <v>286</v>
      </c>
      <c r="J25" s="31" t="s">
        <v>189</v>
      </c>
      <c r="K25" s="38" t="s">
        <v>3</v>
      </c>
      <c r="L25" s="26" t="s">
        <v>3</v>
      </c>
      <c r="M25" s="39" t="s">
        <v>3</v>
      </c>
      <c r="N25" s="31" t="s">
        <v>13</v>
      </c>
      <c r="O25" s="21" t="s">
        <v>338</v>
      </c>
      <c r="P25" s="22" t="s">
        <v>486</v>
      </c>
      <c r="Q25" s="37" t="s">
        <v>339</v>
      </c>
      <c r="R25" s="16" t="s">
        <v>487</v>
      </c>
      <c r="S25" s="27" t="s">
        <v>364</v>
      </c>
      <c r="T25" s="19" t="s">
        <v>348</v>
      </c>
      <c r="U25" s="16">
        <v>1</v>
      </c>
      <c r="V25" s="64">
        <v>0.33</v>
      </c>
      <c r="W25" s="68">
        <f t="shared" si="0"/>
        <v>0.33</v>
      </c>
      <c r="X25" s="17" t="s">
        <v>488</v>
      </c>
      <c r="Y25" s="83" t="s">
        <v>683</v>
      </c>
      <c r="Z25" s="98" t="s">
        <v>566</v>
      </c>
      <c r="AA25" s="37" t="s">
        <v>339</v>
      </c>
      <c r="AB25" s="16" t="s">
        <v>569</v>
      </c>
      <c r="AC25" s="78" t="s">
        <v>570</v>
      </c>
      <c r="AD25" s="136" t="s">
        <v>555</v>
      </c>
      <c r="AE25" s="68">
        <v>1</v>
      </c>
      <c r="AF25" s="20">
        <v>1</v>
      </c>
      <c r="AG25" s="164">
        <v>1</v>
      </c>
      <c r="AH25" s="161" t="s">
        <v>837</v>
      </c>
    </row>
    <row r="26" spans="1:34" ht="334.5" customHeight="1" x14ac:dyDescent="0.2">
      <c r="A26" s="236"/>
      <c r="B26" s="240"/>
      <c r="C26" s="29" t="s">
        <v>434</v>
      </c>
      <c r="D26" s="31" t="s">
        <v>48</v>
      </c>
      <c r="E26" s="31" t="s">
        <v>57</v>
      </c>
      <c r="F26" s="31" t="s">
        <v>239</v>
      </c>
      <c r="G26" s="31" t="s">
        <v>190</v>
      </c>
      <c r="H26" s="31" t="s">
        <v>191</v>
      </c>
      <c r="I26" s="31" t="s">
        <v>314</v>
      </c>
      <c r="J26" s="31" t="s">
        <v>225</v>
      </c>
      <c r="K26" s="16" t="s">
        <v>3</v>
      </c>
      <c r="L26" s="15" t="s">
        <v>3</v>
      </c>
      <c r="M26" s="17" t="s">
        <v>3</v>
      </c>
      <c r="N26" s="31" t="s">
        <v>13</v>
      </c>
      <c r="O26" s="21" t="s">
        <v>340</v>
      </c>
      <c r="P26" s="20">
        <v>1</v>
      </c>
      <c r="Q26" s="37" t="s">
        <v>489</v>
      </c>
      <c r="R26" s="21" t="s">
        <v>366</v>
      </c>
      <c r="S26" s="15" t="s">
        <v>365</v>
      </c>
      <c r="T26" s="19" t="s">
        <v>348</v>
      </c>
      <c r="U26" s="16">
        <v>1</v>
      </c>
      <c r="V26" s="64">
        <v>0.33</v>
      </c>
      <c r="W26" s="68">
        <f t="shared" si="0"/>
        <v>0.33</v>
      </c>
      <c r="X26" s="17" t="s">
        <v>573</v>
      </c>
      <c r="Y26" s="83" t="s">
        <v>567</v>
      </c>
      <c r="Z26" s="84">
        <v>1</v>
      </c>
      <c r="AA26" s="37" t="s">
        <v>572</v>
      </c>
      <c r="AB26" s="21" t="s">
        <v>574</v>
      </c>
      <c r="AC26" s="78" t="s">
        <v>571</v>
      </c>
      <c r="AD26" s="136" t="s">
        <v>560</v>
      </c>
      <c r="AE26" s="68">
        <v>1</v>
      </c>
      <c r="AF26" s="162">
        <v>0.66600000000000004</v>
      </c>
      <c r="AG26" s="170">
        <v>0.66600000000000004</v>
      </c>
      <c r="AH26" s="161" t="s">
        <v>787</v>
      </c>
    </row>
    <row r="27" spans="1:34" ht="324.75" customHeight="1" x14ac:dyDescent="0.2">
      <c r="A27" s="236"/>
      <c r="B27" s="240"/>
      <c r="C27" s="29" t="s">
        <v>434</v>
      </c>
      <c r="D27" s="31" t="s">
        <v>48</v>
      </c>
      <c r="E27" s="31" t="s">
        <v>258</v>
      </c>
      <c r="F27" s="31" t="s">
        <v>316</v>
      </c>
      <c r="G27" s="31" t="s">
        <v>490</v>
      </c>
      <c r="H27" s="31" t="s">
        <v>287</v>
      </c>
      <c r="I27" s="35" t="s">
        <v>288</v>
      </c>
      <c r="J27" s="31" t="s">
        <v>289</v>
      </c>
      <c r="K27" s="16" t="s">
        <v>3</v>
      </c>
      <c r="L27" s="15" t="s">
        <v>3</v>
      </c>
      <c r="M27" s="17" t="s">
        <v>3</v>
      </c>
      <c r="N27" s="31" t="s">
        <v>13</v>
      </c>
      <c r="O27" s="21" t="s">
        <v>341</v>
      </c>
      <c r="P27" s="22" t="s">
        <v>347</v>
      </c>
      <c r="Q27" s="37" t="s">
        <v>342</v>
      </c>
      <c r="R27" s="16" t="s">
        <v>367</v>
      </c>
      <c r="S27" s="15" t="s">
        <v>368</v>
      </c>
      <c r="T27" s="19" t="s">
        <v>348</v>
      </c>
      <c r="U27" s="16">
        <v>1</v>
      </c>
      <c r="V27" s="64">
        <v>0.3</v>
      </c>
      <c r="W27" s="68">
        <f t="shared" si="0"/>
        <v>0.3</v>
      </c>
      <c r="X27" s="39" t="s">
        <v>684</v>
      </c>
      <c r="Y27" s="21" t="s">
        <v>788</v>
      </c>
      <c r="Z27" s="99" t="s">
        <v>568</v>
      </c>
      <c r="AA27" s="37" t="s">
        <v>342</v>
      </c>
      <c r="AB27" s="16" t="s">
        <v>789</v>
      </c>
      <c r="AC27" s="78" t="s">
        <v>576</v>
      </c>
      <c r="AD27" s="136" t="s">
        <v>575</v>
      </c>
      <c r="AE27" s="147">
        <v>20</v>
      </c>
      <c r="AF27" s="22">
        <v>7</v>
      </c>
      <c r="AG27" s="163">
        <v>0.35</v>
      </c>
      <c r="AH27" s="37" t="s">
        <v>790</v>
      </c>
    </row>
    <row r="28" spans="1:34" ht="319.5" customHeight="1" x14ac:dyDescent="0.2">
      <c r="A28" s="236"/>
      <c r="B28" s="240"/>
      <c r="C28" s="29" t="s">
        <v>434</v>
      </c>
      <c r="D28" s="31" t="s">
        <v>48</v>
      </c>
      <c r="E28" s="31" t="s">
        <v>58</v>
      </c>
      <c r="F28" s="31" t="s">
        <v>103</v>
      </c>
      <c r="G28" s="31" t="s">
        <v>165</v>
      </c>
      <c r="H28" s="31" t="s">
        <v>126</v>
      </c>
      <c r="I28" s="31" t="s">
        <v>238</v>
      </c>
      <c r="J28" s="31" t="s">
        <v>200</v>
      </c>
      <c r="K28" s="105" t="s">
        <v>3</v>
      </c>
      <c r="L28" s="106" t="s">
        <v>3</v>
      </c>
      <c r="M28" s="107" t="s">
        <v>3</v>
      </c>
      <c r="N28" s="31" t="s">
        <v>14</v>
      </c>
      <c r="O28" s="16" t="s">
        <v>491</v>
      </c>
      <c r="P28" s="15" t="s">
        <v>374</v>
      </c>
      <c r="Q28" s="17" t="s">
        <v>374</v>
      </c>
      <c r="R28" s="16" t="s">
        <v>375</v>
      </c>
      <c r="S28" s="15" t="s">
        <v>374</v>
      </c>
      <c r="T28" s="17"/>
      <c r="U28" s="16">
        <v>1</v>
      </c>
      <c r="V28" s="64">
        <v>0</v>
      </c>
      <c r="W28" s="68">
        <f t="shared" si="0"/>
        <v>0</v>
      </c>
      <c r="X28" s="39" t="s">
        <v>676</v>
      </c>
      <c r="Y28" s="85" t="s">
        <v>824</v>
      </c>
      <c r="Z28" s="84">
        <v>1</v>
      </c>
      <c r="AA28" s="111" t="s">
        <v>606</v>
      </c>
      <c r="AB28" s="16" t="s">
        <v>791</v>
      </c>
      <c r="AC28" s="78" t="s">
        <v>607</v>
      </c>
      <c r="AD28" s="134" t="s">
        <v>591</v>
      </c>
      <c r="AE28" s="68">
        <v>1</v>
      </c>
      <c r="AF28" s="20">
        <v>0.66</v>
      </c>
      <c r="AG28" s="168">
        <v>0.66</v>
      </c>
      <c r="AH28" s="17" t="s">
        <v>838</v>
      </c>
    </row>
    <row r="29" spans="1:34" ht="158.25" customHeight="1" x14ac:dyDescent="0.2">
      <c r="A29" s="236"/>
      <c r="B29" s="240"/>
      <c r="C29" s="29" t="s">
        <v>434</v>
      </c>
      <c r="D29" s="31" t="s">
        <v>48</v>
      </c>
      <c r="E29" s="31" t="s">
        <v>59</v>
      </c>
      <c r="F29" s="31" t="s">
        <v>104</v>
      </c>
      <c r="G29" s="31" t="s">
        <v>492</v>
      </c>
      <c r="H29" s="31" t="s">
        <v>127</v>
      </c>
      <c r="I29" s="31" t="s">
        <v>128</v>
      </c>
      <c r="J29" s="31" t="s">
        <v>205</v>
      </c>
      <c r="K29" s="38"/>
      <c r="L29" s="26" t="s">
        <v>5</v>
      </c>
      <c r="M29" s="39" t="s">
        <v>8</v>
      </c>
      <c r="N29" s="31" t="s">
        <v>60</v>
      </c>
      <c r="O29" s="16" t="s">
        <v>406</v>
      </c>
      <c r="P29" s="15"/>
      <c r="Q29" s="17"/>
      <c r="R29" s="16" t="s">
        <v>406</v>
      </c>
      <c r="S29" s="15"/>
      <c r="T29" s="17"/>
      <c r="U29" s="16">
        <v>1</v>
      </c>
      <c r="V29" s="64">
        <v>0</v>
      </c>
      <c r="W29" s="68">
        <f t="shared" si="0"/>
        <v>0</v>
      </c>
      <c r="X29" s="17" t="s">
        <v>406</v>
      </c>
      <c r="Y29" s="85" t="s">
        <v>406</v>
      </c>
      <c r="Z29" s="91"/>
      <c r="AA29" s="17"/>
      <c r="AB29" s="16" t="s">
        <v>406</v>
      </c>
      <c r="AC29" s="15"/>
      <c r="AD29" s="134" t="s">
        <v>664</v>
      </c>
      <c r="AE29" s="68">
        <v>1</v>
      </c>
      <c r="AF29" s="18">
        <v>0</v>
      </c>
      <c r="AG29" s="87">
        <v>0</v>
      </c>
      <c r="AH29" s="17" t="s">
        <v>692</v>
      </c>
    </row>
    <row r="30" spans="1:34" ht="79.5" customHeight="1" x14ac:dyDescent="0.2">
      <c r="A30" s="236"/>
      <c r="B30" s="240"/>
      <c r="C30" s="29" t="s">
        <v>434</v>
      </c>
      <c r="D30" s="31" t="s">
        <v>48</v>
      </c>
      <c r="E30" s="31" t="s">
        <v>62</v>
      </c>
      <c r="F30" s="31" t="s">
        <v>105</v>
      </c>
      <c r="G30" s="31" t="s">
        <v>166</v>
      </c>
      <c r="H30" s="31" t="s">
        <v>493</v>
      </c>
      <c r="I30" s="31" t="s">
        <v>494</v>
      </c>
      <c r="J30" s="31" t="s">
        <v>206</v>
      </c>
      <c r="K30" s="38"/>
      <c r="L30" s="26"/>
      <c r="M30" s="39" t="s">
        <v>3</v>
      </c>
      <c r="N30" s="31" t="s">
        <v>61</v>
      </c>
      <c r="O30" s="16" t="s">
        <v>406</v>
      </c>
      <c r="P30" s="15"/>
      <c r="Q30" s="17"/>
      <c r="R30" s="16" t="s">
        <v>406</v>
      </c>
      <c r="S30" s="15"/>
      <c r="T30" s="17"/>
      <c r="U30" s="16">
        <v>1</v>
      </c>
      <c r="V30" s="64"/>
      <c r="W30" s="68">
        <f t="shared" si="0"/>
        <v>0</v>
      </c>
      <c r="X30" s="17" t="s">
        <v>406</v>
      </c>
      <c r="Y30" s="85" t="s">
        <v>406</v>
      </c>
      <c r="Z30" s="91"/>
      <c r="AA30" s="17"/>
      <c r="AB30" s="16" t="s">
        <v>406</v>
      </c>
      <c r="AC30" s="15"/>
      <c r="AD30" s="134" t="s">
        <v>664</v>
      </c>
      <c r="AE30" s="68">
        <v>1</v>
      </c>
      <c r="AF30" s="18">
        <v>0</v>
      </c>
      <c r="AG30" s="87">
        <v>0</v>
      </c>
      <c r="AH30" s="17" t="s">
        <v>692</v>
      </c>
    </row>
    <row r="31" spans="1:34" ht="86.25" customHeight="1" x14ac:dyDescent="0.2">
      <c r="A31" s="236"/>
      <c r="B31" s="240"/>
      <c r="C31" s="29" t="s">
        <v>434</v>
      </c>
      <c r="D31" s="31" t="s">
        <v>48</v>
      </c>
      <c r="E31" s="31" t="s">
        <v>63</v>
      </c>
      <c r="F31" s="31" t="s">
        <v>253</v>
      </c>
      <c r="G31" s="31" t="s">
        <v>255</v>
      </c>
      <c r="H31" s="31" t="s">
        <v>256</v>
      </c>
      <c r="I31" s="31" t="s">
        <v>254</v>
      </c>
      <c r="J31" s="31" t="s">
        <v>207</v>
      </c>
      <c r="K31" s="38"/>
      <c r="L31" s="15"/>
      <c r="M31" s="17" t="s">
        <v>3</v>
      </c>
      <c r="N31" s="31" t="s">
        <v>495</v>
      </c>
      <c r="O31" s="16" t="s">
        <v>406</v>
      </c>
      <c r="P31" s="15"/>
      <c r="Q31" s="17"/>
      <c r="R31" s="16" t="s">
        <v>406</v>
      </c>
      <c r="S31" s="15"/>
      <c r="T31" s="17"/>
      <c r="U31" s="16">
        <v>1</v>
      </c>
      <c r="V31" s="64">
        <v>0</v>
      </c>
      <c r="W31" s="68">
        <f t="shared" si="0"/>
        <v>0</v>
      </c>
      <c r="X31" s="17" t="s">
        <v>406</v>
      </c>
      <c r="Y31" s="85" t="s">
        <v>406</v>
      </c>
      <c r="Z31" s="91"/>
      <c r="AA31" s="17"/>
      <c r="AB31" s="16" t="s">
        <v>406</v>
      </c>
      <c r="AC31" s="15"/>
      <c r="AD31" s="134" t="s">
        <v>664</v>
      </c>
      <c r="AE31" s="147">
        <v>1</v>
      </c>
      <c r="AF31" s="15">
        <v>0</v>
      </c>
      <c r="AG31" s="84">
        <v>0</v>
      </c>
      <c r="AH31" s="17" t="s">
        <v>692</v>
      </c>
    </row>
    <row r="32" spans="1:34" ht="327" customHeight="1" thickBot="1" x14ac:dyDescent="0.25">
      <c r="A32" s="236"/>
      <c r="B32" s="240"/>
      <c r="C32" s="57" t="s">
        <v>434</v>
      </c>
      <c r="D32" s="34" t="s">
        <v>72</v>
      </c>
      <c r="E32" s="34" t="s">
        <v>64</v>
      </c>
      <c r="F32" s="34" t="s">
        <v>73</v>
      </c>
      <c r="G32" s="58" t="s">
        <v>167</v>
      </c>
      <c r="H32" s="58" t="s">
        <v>129</v>
      </c>
      <c r="I32" s="58" t="s">
        <v>237</v>
      </c>
      <c r="J32" s="34" t="s">
        <v>208</v>
      </c>
      <c r="K32" s="108" t="s">
        <v>3</v>
      </c>
      <c r="L32" s="109" t="s">
        <v>3</v>
      </c>
      <c r="M32" s="110" t="s">
        <v>3</v>
      </c>
      <c r="N32" s="58" t="s">
        <v>65</v>
      </c>
      <c r="O32" s="23" t="s">
        <v>383</v>
      </c>
      <c r="P32" s="41">
        <f>3/12</f>
        <v>0.25</v>
      </c>
      <c r="Q32" s="59" t="s">
        <v>376</v>
      </c>
      <c r="R32" s="23" t="s">
        <v>377</v>
      </c>
      <c r="S32" s="60" t="s">
        <v>376</v>
      </c>
      <c r="T32" s="49" t="s">
        <v>348</v>
      </c>
      <c r="U32" s="23">
        <v>1</v>
      </c>
      <c r="V32" s="65">
        <v>0.25</v>
      </c>
      <c r="W32" s="70">
        <f t="shared" si="0"/>
        <v>0.25</v>
      </c>
      <c r="X32" s="71" t="s">
        <v>435</v>
      </c>
      <c r="Y32" s="92" t="s">
        <v>792</v>
      </c>
      <c r="Z32" s="95">
        <v>0.17</v>
      </c>
      <c r="AA32" s="96" t="s">
        <v>588</v>
      </c>
      <c r="AB32" s="23" t="s">
        <v>793</v>
      </c>
      <c r="AC32" s="94" t="s">
        <v>589</v>
      </c>
      <c r="AD32" s="139" t="s">
        <v>577</v>
      </c>
      <c r="AE32" s="68">
        <v>1</v>
      </c>
      <c r="AF32" s="165">
        <v>0.66600000000000004</v>
      </c>
      <c r="AG32" s="169">
        <v>0.66600000000000004</v>
      </c>
      <c r="AH32" s="17" t="s">
        <v>839</v>
      </c>
    </row>
    <row r="33" spans="1:35" ht="320.25" customHeight="1" thickBot="1" x14ac:dyDescent="0.25">
      <c r="A33" s="235" t="s">
        <v>496</v>
      </c>
      <c r="B33" s="241" t="s">
        <v>96</v>
      </c>
      <c r="C33" s="42" t="s">
        <v>436</v>
      </c>
      <c r="D33" s="43" t="s">
        <v>16</v>
      </c>
      <c r="E33" s="43" t="s">
        <v>66</v>
      </c>
      <c r="F33" s="43" t="s">
        <v>106</v>
      </c>
      <c r="G33" s="43" t="s">
        <v>497</v>
      </c>
      <c r="H33" s="43" t="s">
        <v>130</v>
      </c>
      <c r="I33" s="43" t="s">
        <v>236</v>
      </c>
      <c r="J33" s="43" t="s">
        <v>202</v>
      </c>
      <c r="K33" s="102" t="s">
        <v>3</v>
      </c>
      <c r="L33" s="97" t="s">
        <v>3</v>
      </c>
      <c r="M33" s="77" t="s">
        <v>3</v>
      </c>
      <c r="N33" s="43" t="s">
        <v>74</v>
      </c>
      <c r="O33" s="45" t="s">
        <v>498</v>
      </c>
      <c r="P33" s="48">
        <f>16/4</f>
        <v>4</v>
      </c>
      <c r="Q33" s="52" t="s">
        <v>378</v>
      </c>
      <c r="R33" s="45" t="s">
        <v>380</v>
      </c>
      <c r="S33" s="61" t="s">
        <v>378</v>
      </c>
      <c r="T33" s="56" t="s">
        <v>348</v>
      </c>
      <c r="U33" s="45">
        <v>1</v>
      </c>
      <c r="V33" s="66">
        <v>0.36</v>
      </c>
      <c r="W33" s="67">
        <f t="shared" si="0"/>
        <v>0.36</v>
      </c>
      <c r="X33" s="47" t="s">
        <v>429</v>
      </c>
      <c r="Y33" s="88" t="s">
        <v>825</v>
      </c>
      <c r="Z33" s="90">
        <v>1</v>
      </c>
      <c r="AA33" s="80" t="s">
        <v>608</v>
      </c>
      <c r="AB33" s="23" t="s">
        <v>609</v>
      </c>
      <c r="AC33" s="81" t="s">
        <v>611</v>
      </c>
      <c r="AD33" s="138" t="s">
        <v>560</v>
      </c>
      <c r="AE33" s="147">
        <v>11</v>
      </c>
      <c r="AF33" s="15">
        <v>22</v>
      </c>
      <c r="AG33" s="146">
        <v>1</v>
      </c>
      <c r="AH33" s="17" t="s">
        <v>794</v>
      </c>
    </row>
    <row r="34" spans="1:35" ht="242.25" customHeight="1" x14ac:dyDescent="0.2">
      <c r="A34" s="236"/>
      <c r="B34" s="240"/>
      <c r="C34" s="29" t="s">
        <v>436</v>
      </c>
      <c r="D34" s="31" t="s">
        <v>17</v>
      </c>
      <c r="E34" s="31" t="s">
        <v>67</v>
      </c>
      <c r="F34" s="31" t="s">
        <v>107</v>
      </c>
      <c r="G34" s="31" t="s">
        <v>168</v>
      </c>
      <c r="H34" s="31" t="s">
        <v>305</v>
      </c>
      <c r="I34" s="31" t="s">
        <v>304</v>
      </c>
      <c r="J34" s="31" t="s">
        <v>201</v>
      </c>
      <c r="K34" s="103" t="s">
        <v>3</v>
      </c>
      <c r="L34" s="91" t="s">
        <v>3</v>
      </c>
      <c r="M34" s="101" t="s">
        <v>3</v>
      </c>
      <c r="N34" s="31" t="s">
        <v>74</v>
      </c>
      <c r="O34" s="16" t="s">
        <v>499</v>
      </c>
      <c r="P34" s="18">
        <f>78 / 91</f>
        <v>0.8571428571428571</v>
      </c>
      <c r="Q34" s="40" t="s">
        <v>379</v>
      </c>
      <c r="R34" s="16" t="s">
        <v>381</v>
      </c>
      <c r="S34" s="15" t="s">
        <v>500</v>
      </c>
      <c r="T34" s="19" t="s">
        <v>348</v>
      </c>
      <c r="U34" s="16">
        <v>1</v>
      </c>
      <c r="V34" s="64">
        <v>0.33</v>
      </c>
      <c r="W34" s="68">
        <f t="shared" si="0"/>
        <v>0.33</v>
      </c>
      <c r="X34" s="39" t="s">
        <v>417</v>
      </c>
      <c r="Y34" s="85" t="s">
        <v>795</v>
      </c>
      <c r="Z34" s="87">
        <v>0.8</v>
      </c>
      <c r="AA34" s="40" t="s">
        <v>610</v>
      </c>
      <c r="AB34" s="21" t="s">
        <v>612</v>
      </c>
      <c r="AC34" s="78" t="s">
        <v>613</v>
      </c>
      <c r="AD34" s="140" t="s">
        <v>615</v>
      </c>
      <c r="AE34" s="157">
        <v>0.85</v>
      </c>
      <c r="AF34" s="15">
        <v>31</v>
      </c>
      <c r="AG34" s="155">
        <v>0.66</v>
      </c>
      <c r="AH34" s="17" t="s">
        <v>796</v>
      </c>
    </row>
    <row r="35" spans="1:35" ht="318.75" customHeight="1" x14ac:dyDescent="0.2">
      <c r="A35" s="236"/>
      <c r="B35" s="240"/>
      <c r="C35" s="29" t="s">
        <v>436</v>
      </c>
      <c r="D35" s="31" t="s">
        <v>18</v>
      </c>
      <c r="E35" s="31" t="s">
        <v>259</v>
      </c>
      <c r="F35" s="31" t="s">
        <v>501</v>
      </c>
      <c r="G35" s="31" t="s">
        <v>169</v>
      </c>
      <c r="H35" s="31" t="s">
        <v>234</v>
      </c>
      <c r="I35" s="31" t="s">
        <v>131</v>
      </c>
      <c r="J35" s="31" t="s">
        <v>502</v>
      </c>
      <c r="K35" s="103" t="s">
        <v>3</v>
      </c>
      <c r="L35" s="91" t="s">
        <v>3</v>
      </c>
      <c r="M35" s="101" t="s">
        <v>3</v>
      </c>
      <c r="N35" s="31" t="s">
        <v>74</v>
      </c>
      <c r="O35" s="16" t="s">
        <v>370</v>
      </c>
      <c r="P35" s="18">
        <f>5/24</f>
        <v>0.20833333333333334</v>
      </c>
      <c r="Q35" s="40" t="s">
        <v>382</v>
      </c>
      <c r="R35" s="16" t="s">
        <v>503</v>
      </c>
      <c r="S35" s="15" t="s">
        <v>382</v>
      </c>
      <c r="T35" s="19" t="s">
        <v>348</v>
      </c>
      <c r="U35" s="16">
        <v>1</v>
      </c>
      <c r="V35" s="64">
        <v>0.24</v>
      </c>
      <c r="W35" s="68">
        <f t="shared" si="0"/>
        <v>0.24</v>
      </c>
      <c r="X35" s="39" t="s">
        <v>418</v>
      </c>
      <c r="Y35" s="85" t="s">
        <v>797</v>
      </c>
      <c r="Z35" s="87">
        <v>0.45</v>
      </c>
      <c r="AA35" s="86" t="s">
        <v>614</v>
      </c>
      <c r="AB35" s="16" t="s">
        <v>616</v>
      </c>
      <c r="AC35" s="78" t="s">
        <v>617</v>
      </c>
      <c r="AD35" s="136" t="s">
        <v>560</v>
      </c>
      <c r="AE35" s="147">
        <v>24</v>
      </c>
      <c r="AF35" s="15">
        <v>18</v>
      </c>
      <c r="AG35" s="155">
        <v>0.75</v>
      </c>
      <c r="AH35" s="17" t="s">
        <v>798</v>
      </c>
    </row>
    <row r="36" spans="1:35" ht="326.25" customHeight="1" x14ac:dyDescent="0.2">
      <c r="A36" s="236"/>
      <c r="B36" s="240"/>
      <c r="C36" s="29" t="s">
        <v>436</v>
      </c>
      <c r="D36" s="31" t="s">
        <v>19</v>
      </c>
      <c r="E36" s="31" t="s">
        <v>260</v>
      </c>
      <c r="F36" s="31" t="s">
        <v>108</v>
      </c>
      <c r="G36" s="31" t="s">
        <v>170</v>
      </c>
      <c r="H36" s="31" t="s">
        <v>235</v>
      </c>
      <c r="I36" s="31" t="s">
        <v>112</v>
      </c>
      <c r="J36" s="31" t="s">
        <v>203</v>
      </c>
      <c r="K36" s="103" t="s">
        <v>3</v>
      </c>
      <c r="L36" s="91" t="s">
        <v>3</v>
      </c>
      <c r="M36" s="101" t="s">
        <v>3</v>
      </c>
      <c r="N36" s="31" t="s">
        <v>74</v>
      </c>
      <c r="O36" s="16" t="s">
        <v>371</v>
      </c>
      <c r="P36" s="15" t="s">
        <v>387</v>
      </c>
      <c r="Q36" s="40" t="s">
        <v>384</v>
      </c>
      <c r="R36" s="16" t="s">
        <v>386</v>
      </c>
      <c r="S36" s="15" t="s">
        <v>385</v>
      </c>
      <c r="T36" s="19" t="s">
        <v>348</v>
      </c>
      <c r="U36" s="16">
        <v>1</v>
      </c>
      <c r="V36" s="64">
        <v>0.33</v>
      </c>
      <c r="W36" s="68">
        <f t="shared" si="0"/>
        <v>0.33</v>
      </c>
      <c r="X36" s="17" t="s">
        <v>419</v>
      </c>
      <c r="Y36" s="85" t="s">
        <v>679</v>
      </c>
      <c r="Z36" s="84">
        <v>1</v>
      </c>
      <c r="AA36" s="111" t="s">
        <v>618</v>
      </c>
      <c r="AB36" s="16" t="s">
        <v>619</v>
      </c>
      <c r="AC36" s="78" t="s">
        <v>620</v>
      </c>
      <c r="AD36" s="136" t="s">
        <v>560</v>
      </c>
      <c r="AE36" s="147">
        <v>12</v>
      </c>
      <c r="AF36" s="15">
        <v>7</v>
      </c>
      <c r="AG36" s="158">
        <v>0.58299999999999996</v>
      </c>
      <c r="AH36" s="17" t="s">
        <v>685</v>
      </c>
    </row>
    <row r="37" spans="1:35" ht="249" customHeight="1" x14ac:dyDescent="0.2">
      <c r="A37" s="236"/>
      <c r="B37" s="240"/>
      <c r="C37" s="29" t="s">
        <v>436</v>
      </c>
      <c r="D37" s="31" t="s">
        <v>20</v>
      </c>
      <c r="E37" s="31" t="s">
        <v>75</v>
      </c>
      <c r="F37" s="31" t="s">
        <v>185</v>
      </c>
      <c r="G37" s="31" t="s">
        <v>171</v>
      </c>
      <c r="H37" s="31" t="s">
        <v>132</v>
      </c>
      <c r="I37" s="31" t="s">
        <v>133</v>
      </c>
      <c r="J37" s="31" t="s">
        <v>204</v>
      </c>
      <c r="K37" s="103" t="s">
        <v>3</v>
      </c>
      <c r="L37" s="91" t="s">
        <v>3</v>
      </c>
      <c r="M37" s="101" t="s">
        <v>3</v>
      </c>
      <c r="N37" s="31" t="s">
        <v>74</v>
      </c>
      <c r="O37" s="16" t="s">
        <v>504</v>
      </c>
      <c r="P37" s="15" t="s">
        <v>505</v>
      </c>
      <c r="Q37" s="86" t="s">
        <v>389</v>
      </c>
      <c r="R37" s="16" t="s">
        <v>390</v>
      </c>
      <c r="S37" s="78" t="s">
        <v>389</v>
      </c>
      <c r="T37" s="19" t="s">
        <v>348</v>
      </c>
      <c r="U37" s="16">
        <v>1</v>
      </c>
      <c r="V37" s="64">
        <v>0.33</v>
      </c>
      <c r="W37" s="68">
        <f t="shared" si="0"/>
        <v>0.33</v>
      </c>
      <c r="X37" s="17" t="s">
        <v>420</v>
      </c>
      <c r="Y37" s="85" t="s">
        <v>799</v>
      </c>
      <c r="Z37" s="84">
        <v>0.96</v>
      </c>
      <c r="AA37" s="111" t="s">
        <v>621</v>
      </c>
      <c r="AB37" s="16" t="s">
        <v>800</v>
      </c>
      <c r="AC37" s="78" t="s">
        <v>623</v>
      </c>
      <c r="AD37" s="136" t="s">
        <v>622</v>
      </c>
      <c r="AE37" s="68">
        <v>0.98</v>
      </c>
      <c r="AF37" s="15" t="s">
        <v>680</v>
      </c>
      <c r="AG37" s="170">
        <v>0.66600000000000004</v>
      </c>
      <c r="AH37" s="17" t="s">
        <v>801</v>
      </c>
    </row>
    <row r="38" spans="1:35" ht="231.75" customHeight="1" thickBot="1" x14ac:dyDescent="0.25">
      <c r="A38" s="237"/>
      <c r="B38" s="242"/>
      <c r="C38" s="30" t="s">
        <v>436</v>
      </c>
      <c r="D38" s="34" t="s">
        <v>20</v>
      </c>
      <c r="E38" s="34" t="s">
        <v>76</v>
      </c>
      <c r="F38" s="34" t="s">
        <v>113</v>
      </c>
      <c r="G38" s="34" t="s">
        <v>172</v>
      </c>
      <c r="H38" s="34" t="s">
        <v>134</v>
      </c>
      <c r="I38" s="34" t="s">
        <v>80</v>
      </c>
      <c r="J38" s="34" t="s">
        <v>506</v>
      </c>
      <c r="K38" s="23" t="s">
        <v>8</v>
      </c>
      <c r="L38" s="24" t="s">
        <v>8</v>
      </c>
      <c r="M38" s="25" t="s">
        <v>3</v>
      </c>
      <c r="N38" s="34" t="s">
        <v>21</v>
      </c>
      <c r="O38" s="23" t="s">
        <v>372</v>
      </c>
      <c r="P38" s="24" t="s">
        <v>374</v>
      </c>
      <c r="Q38" s="25" t="s">
        <v>374</v>
      </c>
      <c r="R38" s="23" t="s">
        <v>394</v>
      </c>
      <c r="S38" s="24" t="s">
        <v>374</v>
      </c>
      <c r="T38" s="25"/>
      <c r="U38" s="23">
        <v>1</v>
      </c>
      <c r="V38" s="65">
        <v>0</v>
      </c>
      <c r="W38" s="70">
        <f t="shared" si="0"/>
        <v>0</v>
      </c>
      <c r="X38" s="71" t="s">
        <v>507</v>
      </c>
      <c r="Y38" s="92" t="s">
        <v>802</v>
      </c>
      <c r="Z38" s="100">
        <v>1</v>
      </c>
      <c r="AA38" s="96" t="s">
        <v>624</v>
      </c>
      <c r="AB38" s="23" t="s">
        <v>803</v>
      </c>
      <c r="AC38" s="94" t="s">
        <v>625</v>
      </c>
      <c r="AD38" s="141" t="s">
        <v>559</v>
      </c>
      <c r="AE38" s="147">
        <v>3</v>
      </c>
      <c r="AF38" s="15">
        <v>1</v>
      </c>
      <c r="AG38" s="167">
        <v>0.33</v>
      </c>
      <c r="AH38" s="17" t="s">
        <v>804</v>
      </c>
    </row>
    <row r="39" spans="1:35" ht="288" customHeight="1" x14ac:dyDescent="0.2">
      <c r="A39" s="235" t="s">
        <v>437</v>
      </c>
      <c r="B39" s="239" t="s">
        <v>438</v>
      </c>
      <c r="C39" s="42" t="s">
        <v>22</v>
      </c>
      <c r="D39" s="43" t="s">
        <v>82</v>
      </c>
      <c r="E39" s="43" t="s">
        <v>77</v>
      </c>
      <c r="F39" s="43" t="s">
        <v>508</v>
      </c>
      <c r="G39" s="43" t="s">
        <v>509</v>
      </c>
      <c r="H39" s="43" t="s">
        <v>135</v>
      </c>
      <c r="I39" s="43" t="s">
        <v>510</v>
      </c>
      <c r="J39" s="43" t="s">
        <v>511</v>
      </c>
      <c r="K39" s="45" t="s">
        <v>3</v>
      </c>
      <c r="L39" s="46" t="s">
        <v>3</v>
      </c>
      <c r="M39" s="47" t="s">
        <v>3</v>
      </c>
      <c r="N39" s="43" t="s">
        <v>7</v>
      </c>
      <c r="O39" s="45" t="s">
        <v>512</v>
      </c>
      <c r="P39" s="51">
        <f>(13+56)/(13+56)</f>
        <v>1</v>
      </c>
      <c r="Q39" s="80" t="s">
        <v>332</v>
      </c>
      <c r="R39" s="45" t="s">
        <v>513</v>
      </c>
      <c r="S39" s="61" t="s">
        <v>332</v>
      </c>
      <c r="T39" s="56" t="s">
        <v>348</v>
      </c>
      <c r="U39" s="45">
        <v>1</v>
      </c>
      <c r="V39" s="66">
        <v>0.33</v>
      </c>
      <c r="W39" s="67">
        <f t="shared" si="0"/>
        <v>0.33</v>
      </c>
      <c r="X39" s="47" t="s">
        <v>514</v>
      </c>
      <c r="Y39" s="88" t="s">
        <v>805</v>
      </c>
      <c r="Z39" s="93">
        <v>1</v>
      </c>
      <c r="AA39" s="80" t="s">
        <v>564</v>
      </c>
      <c r="AB39" s="45" t="s">
        <v>652</v>
      </c>
      <c r="AC39" s="81" t="s">
        <v>564</v>
      </c>
      <c r="AD39" s="138" t="s">
        <v>560</v>
      </c>
      <c r="AE39" s="68">
        <v>1</v>
      </c>
      <c r="AF39" s="162">
        <v>0.66600000000000004</v>
      </c>
      <c r="AG39" s="170">
        <v>0.66600000000000004</v>
      </c>
      <c r="AH39" s="159" t="s">
        <v>693</v>
      </c>
    </row>
    <row r="40" spans="1:35" ht="302.25" customHeight="1" x14ac:dyDescent="0.2">
      <c r="A40" s="236"/>
      <c r="B40" s="239"/>
      <c r="C40" s="29" t="s">
        <v>22</v>
      </c>
      <c r="D40" s="31" t="s">
        <v>82</v>
      </c>
      <c r="E40" s="31" t="s">
        <v>78</v>
      </c>
      <c r="F40" s="31" t="s">
        <v>294</v>
      </c>
      <c r="G40" s="31" t="s">
        <v>295</v>
      </c>
      <c r="H40" s="31" t="s">
        <v>136</v>
      </c>
      <c r="I40" s="31" t="s">
        <v>296</v>
      </c>
      <c r="J40" s="31" t="s">
        <v>209</v>
      </c>
      <c r="K40" s="16"/>
      <c r="L40" s="15" t="s">
        <v>3</v>
      </c>
      <c r="M40" s="17" t="s">
        <v>3</v>
      </c>
      <c r="N40" s="31" t="s">
        <v>7</v>
      </c>
      <c r="O40" s="16" t="s">
        <v>407</v>
      </c>
      <c r="P40" s="15"/>
      <c r="Q40" s="17"/>
      <c r="R40" s="16" t="s">
        <v>407</v>
      </c>
      <c r="S40" s="15"/>
      <c r="T40" s="17"/>
      <c r="U40" s="16">
        <v>1</v>
      </c>
      <c r="V40" s="64">
        <v>0</v>
      </c>
      <c r="W40" s="68">
        <f t="shared" si="0"/>
        <v>0</v>
      </c>
      <c r="X40" s="17" t="s">
        <v>407</v>
      </c>
      <c r="Y40" s="85" t="s">
        <v>694</v>
      </c>
      <c r="Z40" s="87" t="s">
        <v>649</v>
      </c>
      <c r="AA40" s="86" t="s">
        <v>648</v>
      </c>
      <c r="AB40" s="85" t="s">
        <v>651</v>
      </c>
      <c r="AC40" s="78" t="s">
        <v>653</v>
      </c>
      <c r="AD40" s="134" t="s">
        <v>650</v>
      </c>
      <c r="AE40" s="147">
        <v>5</v>
      </c>
      <c r="AF40" s="15">
        <v>11</v>
      </c>
      <c r="AG40" s="146">
        <v>1</v>
      </c>
      <c r="AH40" s="159" t="s">
        <v>840</v>
      </c>
    </row>
    <row r="41" spans="1:35" ht="279.75" customHeight="1" x14ac:dyDescent="0.2">
      <c r="A41" s="236"/>
      <c r="B41" s="239"/>
      <c r="C41" s="29" t="s">
        <v>22</v>
      </c>
      <c r="D41" s="31" t="s">
        <v>82</v>
      </c>
      <c r="E41" s="31" t="s">
        <v>79</v>
      </c>
      <c r="F41" s="31" t="s">
        <v>100</v>
      </c>
      <c r="G41" s="31" t="s">
        <v>173</v>
      </c>
      <c r="H41" s="31" t="s">
        <v>137</v>
      </c>
      <c r="I41" s="31" t="s">
        <v>138</v>
      </c>
      <c r="J41" s="32" t="s">
        <v>217</v>
      </c>
      <c r="K41" s="16" t="s">
        <v>3</v>
      </c>
      <c r="L41" s="15" t="s">
        <v>3</v>
      </c>
      <c r="M41" s="17" t="s">
        <v>3</v>
      </c>
      <c r="N41" s="31" t="s">
        <v>11</v>
      </c>
      <c r="O41" s="16" t="s">
        <v>354</v>
      </c>
      <c r="P41" s="18">
        <f>1/3</f>
        <v>0.33333333333333331</v>
      </c>
      <c r="Q41" s="17" t="s">
        <v>391</v>
      </c>
      <c r="R41" s="16" t="s">
        <v>392</v>
      </c>
      <c r="S41" s="27" t="s">
        <v>393</v>
      </c>
      <c r="T41" s="19" t="s">
        <v>348</v>
      </c>
      <c r="U41" s="16">
        <v>1</v>
      </c>
      <c r="V41" s="64">
        <v>0.33</v>
      </c>
      <c r="W41" s="68">
        <f t="shared" si="0"/>
        <v>0.33</v>
      </c>
      <c r="X41" s="17" t="s">
        <v>421</v>
      </c>
      <c r="Y41" s="85" t="s">
        <v>806</v>
      </c>
      <c r="Z41" s="87">
        <v>0.33</v>
      </c>
      <c r="AA41" s="17" t="s">
        <v>550</v>
      </c>
      <c r="AB41" s="16" t="s">
        <v>638</v>
      </c>
      <c r="AC41" s="16" t="s">
        <v>558</v>
      </c>
      <c r="AD41" s="136" t="s">
        <v>559</v>
      </c>
      <c r="AE41" s="147">
        <v>3</v>
      </c>
      <c r="AF41" s="15">
        <v>2</v>
      </c>
      <c r="AG41" s="169">
        <v>0.66600000000000004</v>
      </c>
      <c r="AH41" s="159" t="s">
        <v>682</v>
      </c>
      <c r="AI41" s="5">
        <v>1</v>
      </c>
    </row>
    <row r="42" spans="1:35" ht="309.75" customHeight="1" x14ac:dyDescent="0.2">
      <c r="A42" s="236"/>
      <c r="B42" s="239"/>
      <c r="C42" s="29" t="s">
        <v>22</v>
      </c>
      <c r="D42" s="31" t="s">
        <v>24</v>
      </c>
      <c r="E42" s="31" t="s">
        <v>81</v>
      </c>
      <c r="F42" s="31" t="s">
        <v>114</v>
      </c>
      <c r="G42" s="31" t="s">
        <v>226</v>
      </c>
      <c r="H42" s="31" t="s">
        <v>139</v>
      </c>
      <c r="I42" s="31" t="s">
        <v>233</v>
      </c>
      <c r="J42" s="31" t="s">
        <v>515</v>
      </c>
      <c r="K42" s="103" t="s">
        <v>3</v>
      </c>
      <c r="L42" s="91" t="s">
        <v>3</v>
      </c>
      <c r="M42" s="101" t="s">
        <v>3</v>
      </c>
      <c r="N42" s="31" t="s">
        <v>74</v>
      </c>
      <c r="O42" s="16" t="s">
        <v>516</v>
      </c>
      <c r="P42" s="20">
        <v>1</v>
      </c>
      <c r="Q42" s="40" t="s">
        <v>395</v>
      </c>
      <c r="R42" s="16" t="s">
        <v>396</v>
      </c>
      <c r="S42" s="27" t="s">
        <v>395</v>
      </c>
      <c r="T42" s="19" t="s">
        <v>348</v>
      </c>
      <c r="U42" s="16">
        <v>1</v>
      </c>
      <c r="V42" s="64">
        <v>0.33</v>
      </c>
      <c r="W42" s="68">
        <f t="shared" si="0"/>
        <v>0.33</v>
      </c>
      <c r="X42" s="39" t="s">
        <v>422</v>
      </c>
      <c r="Y42" s="112" t="s">
        <v>627</v>
      </c>
      <c r="Z42" s="84">
        <v>1</v>
      </c>
      <c r="AA42" s="111" t="s">
        <v>626</v>
      </c>
      <c r="AB42" s="16" t="s">
        <v>628</v>
      </c>
      <c r="AC42" s="78" t="s">
        <v>629</v>
      </c>
      <c r="AD42" s="136" t="s">
        <v>560</v>
      </c>
      <c r="AE42" s="147">
        <v>12</v>
      </c>
      <c r="AF42" s="142">
        <v>7</v>
      </c>
      <c r="AG42" s="158">
        <v>0.58299999999999996</v>
      </c>
      <c r="AH42" s="17" t="s">
        <v>807</v>
      </c>
    </row>
    <row r="43" spans="1:35" ht="126.75" customHeight="1" x14ac:dyDescent="0.2">
      <c r="A43" s="236"/>
      <c r="B43" s="239"/>
      <c r="C43" s="29" t="s">
        <v>22</v>
      </c>
      <c r="D43" s="31" t="s">
        <v>25</v>
      </c>
      <c r="E43" s="31" t="s">
        <v>83</v>
      </c>
      <c r="F43" s="31" t="s">
        <v>87</v>
      </c>
      <c r="G43" s="31" t="s">
        <v>177</v>
      </c>
      <c r="H43" s="31" t="s">
        <v>175</v>
      </c>
      <c r="I43" s="31" t="s">
        <v>176</v>
      </c>
      <c r="J43" s="31" t="s">
        <v>218</v>
      </c>
      <c r="K43" s="16"/>
      <c r="L43" s="15"/>
      <c r="M43" s="17" t="s">
        <v>3</v>
      </c>
      <c r="N43" s="31" t="s">
        <v>306</v>
      </c>
      <c r="O43" s="16" t="s">
        <v>517</v>
      </c>
      <c r="P43" s="20">
        <v>0.05</v>
      </c>
      <c r="Q43" s="40" t="s">
        <v>411</v>
      </c>
      <c r="R43" s="16" t="s">
        <v>518</v>
      </c>
      <c r="S43" s="28" t="s">
        <v>444</v>
      </c>
      <c r="T43" s="19" t="s">
        <v>348</v>
      </c>
      <c r="U43" s="16">
        <v>1</v>
      </c>
      <c r="V43" s="64">
        <v>0</v>
      </c>
      <c r="W43" s="68">
        <f t="shared" si="0"/>
        <v>0</v>
      </c>
      <c r="X43" s="17" t="s">
        <v>542</v>
      </c>
      <c r="Y43" s="85" t="s">
        <v>542</v>
      </c>
      <c r="Z43" s="84"/>
      <c r="AA43" s="40"/>
      <c r="AB43" s="16" t="s">
        <v>542</v>
      </c>
      <c r="AC43" s="28"/>
      <c r="AD43" s="134" t="s">
        <v>664</v>
      </c>
      <c r="AE43" s="68">
        <v>1</v>
      </c>
      <c r="AF43" s="20">
        <v>0</v>
      </c>
      <c r="AG43" s="19">
        <v>0</v>
      </c>
      <c r="AH43" s="17" t="s">
        <v>692</v>
      </c>
    </row>
    <row r="44" spans="1:35" ht="237.75" customHeight="1" thickBot="1" x14ac:dyDescent="0.25">
      <c r="A44" s="236"/>
      <c r="B44" s="239"/>
      <c r="C44" s="29" t="s">
        <v>22</v>
      </c>
      <c r="D44" s="31" t="s">
        <v>25</v>
      </c>
      <c r="E44" s="31" t="s">
        <v>84</v>
      </c>
      <c r="F44" s="31" t="s">
        <v>141</v>
      </c>
      <c r="G44" s="31" t="s">
        <v>174</v>
      </c>
      <c r="H44" s="31" t="s">
        <v>140</v>
      </c>
      <c r="I44" s="31" t="s">
        <v>142</v>
      </c>
      <c r="J44" s="31" t="s">
        <v>519</v>
      </c>
      <c r="K44" s="16"/>
      <c r="L44" s="15" t="s">
        <v>3</v>
      </c>
      <c r="M44" s="17" t="s">
        <v>3</v>
      </c>
      <c r="N44" s="31" t="s">
        <v>23</v>
      </c>
      <c r="O44" s="16" t="s">
        <v>407</v>
      </c>
      <c r="P44" s="15"/>
      <c r="Q44" s="17"/>
      <c r="R44" s="16" t="s">
        <v>407</v>
      </c>
      <c r="S44" s="15"/>
      <c r="T44" s="17"/>
      <c r="U44" s="16">
        <v>1</v>
      </c>
      <c r="V44" s="64">
        <v>0</v>
      </c>
      <c r="W44" s="68">
        <f t="shared" si="0"/>
        <v>0</v>
      </c>
      <c r="X44" s="17" t="s">
        <v>407</v>
      </c>
      <c r="Y44" s="85" t="s">
        <v>686</v>
      </c>
      <c r="Z44" s="84">
        <v>0.3</v>
      </c>
      <c r="AA44" s="85" t="s">
        <v>592</v>
      </c>
      <c r="AB44" s="16" t="s">
        <v>594</v>
      </c>
      <c r="AC44" s="78" t="s">
        <v>595</v>
      </c>
      <c r="AD44" s="134" t="s">
        <v>593</v>
      </c>
      <c r="AE44" s="68">
        <v>1</v>
      </c>
      <c r="AF44" s="20">
        <v>0.4</v>
      </c>
      <c r="AG44" s="167">
        <v>0.4</v>
      </c>
      <c r="AH44" s="159" t="s">
        <v>808</v>
      </c>
    </row>
    <row r="45" spans="1:35" ht="362.25" customHeight="1" x14ac:dyDescent="0.2">
      <c r="A45" s="236"/>
      <c r="B45" s="239"/>
      <c r="C45" s="29" t="s">
        <v>22</v>
      </c>
      <c r="D45" s="31" t="s">
        <v>26</v>
      </c>
      <c r="E45" s="31" t="s">
        <v>85</v>
      </c>
      <c r="F45" s="31" t="s">
        <v>290</v>
      </c>
      <c r="G45" s="31" t="s">
        <v>291</v>
      </c>
      <c r="H45" s="31" t="s">
        <v>520</v>
      </c>
      <c r="I45" s="31" t="s">
        <v>521</v>
      </c>
      <c r="J45" s="31" t="s">
        <v>292</v>
      </c>
      <c r="K45" s="16" t="s">
        <v>3</v>
      </c>
      <c r="L45" s="15" t="s">
        <v>3</v>
      </c>
      <c r="M45" s="17" t="s">
        <v>3</v>
      </c>
      <c r="N45" s="31" t="s">
        <v>88</v>
      </c>
      <c r="O45" s="16" t="s">
        <v>346</v>
      </c>
      <c r="P45" s="18">
        <v>0</v>
      </c>
      <c r="Q45" s="40" t="s">
        <v>335</v>
      </c>
      <c r="R45" s="16" t="s">
        <v>397</v>
      </c>
      <c r="S45" s="15" t="s">
        <v>374</v>
      </c>
      <c r="T45" s="17" t="s">
        <v>369</v>
      </c>
      <c r="U45" s="16">
        <v>1</v>
      </c>
      <c r="V45" s="64">
        <v>0</v>
      </c>
      <c r="W45" s="68">
        <f t="shared" si="0"/>
        <v>0</v>
      </c>
      <c r="X45" s="17" t="s">
        <v>423</v>
      </c>
      <c r="Y45" s="85" t="s">
        <v>581</v>
      </c>
      <c r="Z45" s="87">
        <v>0.1</v>
      </c>
      <c r="AA45" s="86" t="s">
        <v>583</v>
      </c>
      <c r="AB45" s="16" t="s">
        <v>809</v>
      </c>
      <c r="AC45" s="78" t="s">
        <v>582</v>
      </c>
      <c r="AD45" s="138" t="s">
        <v>579</v>
      </c>
      <c r="AE45" s="147">
        <v>4</v>
      </c>
      <c r="AF45" s="15">
        <v>0.4</v>
      </c>
      <c r="AG45" s="156">
        <v>0.1</v>
      </c>
      <c r="AH45" s="159" t="s">
        <v>810</v>
      </c>
    </row>
    <row r="46" spans="1:35" ht="409.5" customHeight="1" thickBot="1" x14ac:dyDescent="0.25">
      <c r="A46" s="236"/>
      <c r="B46" s="239"/>
      <c r="C46" s="29" t="s">
        <v>22</v>
      </c>
      <c r="D46" s="31" t="s">
        <v>27</v>
      </c>
      <c r="E46" s="31" t="s">
        <v>86</v>
      </c>
      <c r="F46" s="31" t="s">
        <v>522</v>
      </c>
      <c r="G46" s="31" t="s">
        <v>307</v>
      </c>
      <c r="H46" s="31" t="s">
        <v>308</v>
      </c>
      <c r="I46" s="31" t="s">
        <v>309</v>
      </c>
      <c r="J46" s="31" t="s">
        <v>310</v>
      </c>
      <c r="K46" s="103" t="s">
        <v>3</v>
      </c>
      <c r="L46" s="91" t="s">
        <v>3</v>
      </c>
      <c r="M46" s="101" t="s">
        <v>3</v>
      </c>
      <c r="N46" s="31" t="s">
        <v>311</v>
      </c>
      <c r="O46" s="16" t="s">
        <v>523</v>
      </c>
      <c r="P46" s="18">
        <f>1/3</f>
        <v>0.33333333333333331</v>
      </c>
      <c r="Q46" s="40" t="s">
        <v>398</v>
      </c>
      <c r="R46" s="16" t="s">
        <v>524</v>
      </c>
      <c r="S46" s="27" t="s">
        <v>399</v>
      </c>
      <c r="T46" s="19" t="s">
        <v>348</v>
      </c>
      <c r="U46" s="16">
        <v>1</v>
      </c>
      <c r="V46" s="64">
        <v>0.33</v>
      </c>
      <c r="W46" s="68">
        <f t="shared" si="0"/>
        <v>0.33</v>
      </c>
      <c r="X46" s="39" t="s">
        <v>525</v>
      </c>
      <c r="Y46" s="85" t="s">
        <v>630</v>
      </c>
      <c r="Z46" s="87">
        <v>0.17</v>
      </c>
      <c r="AA46" s="40" t="s">
        <v>631</v>
      </c>
      <c r="AB46" s="16" t="s">
        <v>633</v>
      </c>
      <c r="AC46" s="114"/>
      <c r="AD46" s="136" t="s">
        <v>632</v>
      </c>
      <c r="AE46" s="147">
        <v>3</v>
      </c>
      <c r="AF46" s="15">
        <v>0.51</v>
      </c>
      <c r="AG46" s="156">
        <v>0.17</v>
      </c>
      <c r="AH46" s="17" t="s">
        <v>811</v>
      </c>
    </row>
    <row r="47" spans="1:35" ht="330" customHeight="1" x14ac:dyDescent="0.2">
      <c r="A47" s="236"/>
      <c r="B47" s="239"/>
      <c r="C47" s="29" t="s">
        <v>22</v>
      </c>
      <c r="D47" s="31" t="s">
        <v>27</v>
      </c>
      <c r="E47" s="31" t="s">
        <v>261</v>
      </c>
      <c r="F47" s="31" t="s">
        <v>321</v>
      </c>
      <c r="G47" s="31" t="s">
        <v>526</v>
      </c>
      <c r="H47" s="31" t="s">
        <v>324</v>
      </c>
      <c r="I47" s="31" t="s">
        <v>565</v>
      </c>
      <c r="J47" s="31" t="s">
        <v>323</v>
      </c>
      <c r="K47" s="16" t="s">
        <v>3</v>
      </c>
      <c r="L47" s="15" t="s">
        <v>3</v>
      </c>
      <c r="M47" s="17" t="s">
        <v>3</v>
      </c>
      <c r="N47" s="31" t="s">
        <v>322</v>
      </c>
      <c r="O47" s="16" t="s">
        <v>527</v>
      </c>
      <c r="P47" s="18">
        <v>0.05</v>
      </c>
      <c r="Q47" s="40" t="s">
        <v>528</v>
      </c>
      <c r="R47" s="16" t="s">
        <v>401</v>
      </c>
      <c r="S47" s="27" t="s">
        <v>445</v>
      </c>
      <c r="T47" s="19" t="s">
        <v>348</v>
      </c>
      <c r="U47" s="16">
        <v>1</v>
      </c>
      <c r="V47" s="64">
        <v>0.05</v>
      </c>
      <c r="W47" s="68">
        <f t="shared" si="0"/>
        <v>0.05</v>
      </c>
      <c r="X47" s="39" t="s">
        <v>430</v>
      </c>
      <c r="Y47" s="85" t="s">
        <v>695</v>
      </c>
      <c r="Z47" s="87">
        <v>0.16</v>
      </c>
      <c r="AA47" s="86" t="s">
        <v>583</v>
      </c>
      <c r="AB47" s="16" t="s">
        <v>585</v>
      </c>
      <c r="AC47" s="78" t="s">
        <v>584</v>
      </c>
      <c r="AD47" s="138" t="s">
        <v>586</v>
      </c>
      <c r="AE47" s="68">
        <v>1</v>
      </c>
      <c r="AF47" s="18">
        <v>0.5</v>
      </c>
      <c r="AG47" s="154">
        <v>0.5</v>
      </c>
      <c r="AH47" s="159" t="s">
        <v>812</v>
      </c>
    </row>
    <row r="48" spans="1:35" ht="247.5" customHeight="1" x14ac:dyDescent="0.2">
      <c r="A48" s="236"/>
      <c r="B48" s="239"/>
      <c r="C48" s="29" t="s">
        <v>22</v>
      </c>
      <c r="D48" s="31" t="s">
        <v>27</v>
      </c>
      <c r="E48" s="31" t="s">
        <v>89</v>
      </c>
      <c r="F48" s="31" t="s">
        <v>529</v>
      </c>
      <c r="G48" s="31" t="s">
        <v>530</v>
      </c>
      <c r="H48" s="31" t="s">
        <v>531</v>
      </c>
      <c r="I48" s="31" t="s">
        <v>532</v>
      </c>
      <c r="J48" s="31" t="s">
        <v>312</v>
      </c>
      <c r="K48" s="103" t="s">
        <v>3</v>
      </c>
      <c r="L48" s="91" t="s">
        <v>3</v>
      </c>
      <c r="M48" s="101" t="s">
        <v>3</v>
      </c>
      <c r="N48" s="31" t="s">
        <v>311</v>
      </c>
      <c r="O48" s="16" t="s">
        <v>533</v>
      </c>
      <c r="P48" s="18">
        <f>1/3</f>
        <v>0.33333333333333331</v>
      </c>
      <c r="Q48" s="40" t="s">
        <v>400</v>
      </c>
      <c r="R48" s="16" t="s">
        <v>534</v>
      </c>
      <c r="S48" s="27" t="s">
        <v>400</v>
      </c>
      <c r="T48" s="19" t="s">
        <v>348</v>
      </c>
      <c r="U48" s="16">
        <v>1</v>
      </c>
      <c r="V48" s="64">
        <v>0.33</v>
      </c>
      <c r="W48" s="68">
        <f t="shared" si="0"/>
        <v>0.33</v>
      </c>
      <c r="X48" s="39" t="s">
        <v>535</v>
      </c>
      <c r="Y48" s="85" t="s">
        <v>634</v>
      </c>
      <c r="Z48" s="87">
        <v>0.17</v>
      </c>
      <c r="AA48" s="40" t="s">
        <v>637</v>
      </c>
      <c r="AB48" s="16" t="s">
        <v>813</v>
      </c>
      <c r="AC48" s="78" t="s">
        <v>636</v>
      </c>
      <c r="AD48" s="136" t="s">
        <v>635</v>
      </c>
      <c r="AE48" s="147">
        <v>3</v>
      </c>
      <c r="AF48" s="15">
        <v>2</v>
      </c>
      <c r="AG48" s="155">
        <v>0.66</v>
      </c>
      <c r="AH48" s="17" t="s">
        <v>814</v>
      </c>
    </row>
    <row r="49" spans="1:34" ht="230.25" customHeight="1" thickBot="1" x14ac:dyDescent="0.25">
      <c r="A49" s="237"/>
      <c r="B49" s="239"/>
      <c r="C49" s="30" t="s">
        <v>22</v>
      </c>
      <c r="D49" s="34" t="s">
        <v>27</v>
      </c>
      <c r="E49" s="34" t="s">
        <v>90</v>
      </c>
      <c r="F49" s="34" t="s">
        <v>109</v>
      </c>
      <c r="G49" s="34" t="s">
        <v>178</v>
      </c>
      <c r="H49" s="34" t="s">
        <v>143</v>
      </c>
      <c r="I49" s="34" t="s">
        <v>232</v>
      </c>
      <c r="J49" s="34" t="s">
        <v>210</v>
      </c>
      <c r="K49" s="23"/>
      <c r="L49" s="24" t="s">
        <v>3</v>
      </c>
      <c r="M49" s="25" t="s">
        <v>3</v>
      </c>
      <c r="N49" s="34" t="s">
        <v>7</v>
      </c>
      <c r="O49" s="23" t="s">
        <v>407</v>
      </c>
      <c r="P49" s="24"/>
      <c r="Q49" s="25"/>
      <c r="R49" s="23" t="s">
        <v>407</v>
      </c>
      <c r="S49" s="24"/>
      <c r="T49" s="25"/>
      <c r="U49" s="23">
        <v>1</v>
      </c>
      <c r="V49" s="65"/>
      <c r="W49" s="70">
        <f t="shared" si="0"/>
        <v>0</v>
      </c>
      <c r="X49" s="71" t="s">
        <v>407</v>
      </c>
      <c r="Y49" s="92" t="s">
        <v>696</v>
      </c>
      <c r="Z49" s="100">
        <v>0.5</v>
      </c>
      <c r="AA49" s="96" t="s">
        <v>646</v>
      </c>
      <c r="AB49" s="23" t="s">
        <v>645</v>
      </c>
      <c r="AC49" s="94" t="s">
        <v>647</v>
      </c>
      <c r="AD49" s="141" t="s">
        <v>642</v>
      </c>
      <c r="AE49" s="147">
        <v>2</v>
      </c>
      <c r="AF49" s="15">
        <v>1</v>
      </c>
      <c r="AG49" s="144">
        <v>0.5</v>
      </c>
      <c r="AH49" s="159" t="s">
        <v>815</v>
      </c>
    </row>
    <row r="50" spans="1:34" ht="237" customHeight="1" x14ac:dyDescent="0.2">
      <c r="A50" s="241" t="s">
        <v>98</v>
      </c>
      <c r="B50" s="241" t="s">
        <v>439</v>
      </c>
      <c r="C50" s="42" t="s">
        <v>28</v>
      </c>
      <c r="D50" s="43" t="s">
        <v>297</v>
      </c>
      <c r="E50" s="43" t="s">
        <v>262</v>
      </c>
      <c r="F50" s="43" t="s">
        <v>263</v>
      </c>
      <c r="G50" s="43" t="s">
        <v>264</v>
      </c>
      <c r="H50" s="43" t="s">
        <v>265</v>
      </c>
      <c r="I50" s="43" t="s">
        <v>266</v>
      </c>
      <c r="J50" s="43" t="s">
        <v>536</v>
      </c>
      <c r="K50" s="45" t="s">
        <v>3</v>
      </c>
      <c r="L50" s="46"/>
      <c r="M50" s="47"/>
      <c r="N50" s="43" t="s">
        <v>267</v>
      </c>
      <c r="O50" s="45" t="s">
        <v>402</v>
      </c>
      <c r="P50" s="46" t="s">
        <v>403</v>
      </c>
      <c r="Q50" s="52" t="s">
        <v>404</v>
      </c>
      <c r="R50" s="45" t="s">
        <v>331</v>
      </c>
      <c r="S50" s="61" t="s">
        <v>404</v>
      </c>
      <c r="T50" s="47" t="s">
        <v>357</v>
      </c>
      <c r="U50" s="45">
        <v>1</v>
      </c>
      <c r="V50" s="66">
        <v>1</v>
      </c>
      <c r="W50" s="67">
        <f t="shared" si="0"/>
        <v>1</v>
      </c>
      <c r="X50" s="73" t="s">
        <v>424</v>
      </c>
      <c r="Y50" s="88" t="s">
        <v>547</v>
      </c>
      <c r="Z50" s="97"/>
      <c r="AA50" s="52"/>
      <c r="AB50" s="88" t="s">
        <v>547</v>
      </c>
      <c r="AC50" s="61"/>
      <c r="AD50" s="135" t="s">
        <v>555</v>
      </c>
      <c r="AE50" s="147">
        <v>1</v>
      </c>
      <c r="AF50" s="15">
        <v>1</v>
      </c>
      <c r="AG50" s="145">
        <v>1</v>
      </c>
      <c r="AH50" s="159" t="s">
        <v>697</v>
      </c>
    </row>
    <row r="51" spans="1:34" ht="409.5" customHeight="1" x14ac:dyDescent="0.2">
      <c r="A51" s="240"/>
      <c r="B51" s="240"/>
      <c r="C51" s="29" t="s">
        <v>28</v>
      </c>
      <c r="D51" s="31" t="s">
        <v>298</v>
      </c>
      <c r="E51" s="31" t="s">
        <v>91</v>
      </c>
      <c r="F51" s="31" t="s">
        <v>268</v>
      </c>
      <c r="G51" s="31" t="s">
        <v>269</v>
      </c>
      <c r="H51" s="31" t="s">
        <v>270</v>
      </c>
      <c r="I51" s="31" t="s">
        <v>271</v>
      </c>
      <c r="J51" s="31" t="s">
        <v>272</v>
      </c>
      <c r="K51" s="16" t="s">
        <v>3</v>
      </c>
      <c r="L51" s="15" t="s">
        <v>3</v>
      </c>
      <c r="M51" s="17" t="s">
        <v>3</v>
      </c>
      <c r="N51" s="31" t="s">
        <v>267</v>
      </c>
      <c r="O51" s="16" t="s">
        <v>410</v>
      </c>
      <c r="P51" s="18">
        <f>2/12</f>
        <v>0.16666666666666666</v>
      </c>
      <c r="Q51" s="40" t="s">
        <v>409</v>
      </c>
      <c r="R51" s="16" t="s">
        <v>412</v>
      </c>
      <c r="S51" s="27" t="s">
        <v>409</v>
      </c>
      <c r="T51" s="17"/>
      <c r="U51" s="16">
        <v>1</v>
      </c>
      <c r="V51" s="64">
        <v>0</v>
      </c>
      <c r="W51" s="68">
        <f t="shared" si="0"/>
        <v>0</v>
      </c>
      <c r="X51" s="17" t="s">
        <v>431</v>
      </c>
      <c r="Y51" s="85" t="s">
        <v>816</v>
      </c>
      <c r="Z51" s="87">
        <v>0.33</v>
      </c>
      <c r="AA51" s="85" t="s">
        <v>656</v>
      </c>
      <c r="AB51" s="16" t="s">
        <v>817</v>
      </c>
      <c r="AC51" s="78" t="s">
        <v>409</v>
      </c>
      <c r="AD51" s="134" t="s">
        <v>655</v>
      </c>
      <c r="AE51" s="68">
        <v>1</v>
      </c>
      <c r="AF51" s="20">
        <v>0.6</v>
      </c>
      <c r="AG51" s="154">
        <v>0.6</v>
      </c>
      <c r="AH51" s="17" t="s">
        <v>841</v>
      </c>
    </row>
    <row r="52" spans="1:34" ht="69" customHeight="1" x14ac:dyDescent="0.2">
      <c r="A52" s="240"/>
      <c r="B52" s="240"/>
      <c r="C52" s="29" t="s">
        <v>28</v>
      </c>
      <c r="D52" s="31" t="s">
        <v>273</v>
      </c>
      <c r="E52" s="31" t="s">
        <v>92</v>
      </c>
      <c r="F52" s="31" t="s">
        <v>274</v>
      </c>
      <c r="G52" s="31" t="s">
        <v>275</v>
      </c>
      <c r="H52" s="31" t="s">
        <v>276</v>
      </c>
      <c r="I52" s="31" t="s">
        <v>277</v>
      </c>
      <c r="J52" s="31" t="s">
        <v>278</v>
      </c>
      <c r="K52" s="16"/>
      <c r="L52" s="15"/>
      <c r="M52" s="17" t="s">
        <v>3</v>
      </c>
      <c r="N52" s="31" t="s">
        <v>95</v>
      </c>
      <c r="O52" s="16" t="s">
        <v>408</v>
      </c>
      <c r="P52" s="15"/>
      <c r="Q52" s="17"/>
      <c r="R52" s="16" t="s">
        <v>408</v>
      </c>
      <c r="S52" s="15"/>
      <c r="T52" s="17"/>
      <c r="U52" s="16">
        <v>1</v>
      </c>
      <c r="V52" s="64"/>
      <c r="W52" s="68">
        <f t="shared" si="0"/>
        <v>0</v>
      </c>
      <c r="X52" s="17" t="s">
        <v>408</v>
      </c>
      <c r="Y52" s="85" t="s">
        <v>408</v>
      </c>
      <c r="Z52" s="91"/>
      <c r="AA52" s="17"/>
      <c r="AB52" s="16" t="s">
        <v>408</v>
      </c>
      <c r="AC52" s="15"/>
      <c r="AD52" s="134" t="s">
        <v>664</v>
      </c>
      <c r="AE52" s="147">
        <v>1</v>
      </c>
      <c r="AF52" s="15">
        <v>0</v>
      </c>
      <c r="AG52" s="84">
        <v>0</v>
      </c>
      <c r="AH52" s="17" t="s">
        <v>692</v>
      </c>
    </row>
    <row r="53" spans="1:34" ht="163.5" customHeight="1" x14ac:dyDescent="0.2">
      <c r="A53" s="240"/>
      <c r="B53" s="240"/>
      <c r="C53" s="29" t="s">
        <v>28</v>
      </c>
      <c r="D53" s="31" t="s">
        <v>279</v>
      </c>
      <c r="E53" s="31" t="s">
        <v>93</v>
      </c>
      <c r="F53" s="31" t="s">
        <v>231</v>
      </c>
      <c r="G53" s="31" t="s">
        <v>179</v>
      </c>
      <c r="H53" s="31" t="s">
        <v>145</v>
      </c>
      <c r="I53" s="31" t="s">
        <v>280</v>
      </c>
      <c r="J53" s="31" t="s">
        <v>188</v>
      </c>
      <c r="K53" s="16"/>
      <c r="L53" s="15"/>
      <c r="M53" s="17" t="s">
        <v>3</v>
      </c>
      <c r="N53" s="31" t="s">
        <v>95</v>
      </c>
      <c r="O53" s="16" t="s">
        <v>408</v>
      </c>
      <c r="P53" s="15"/>
      <c r="Q53" s="17"/>
      <c r="R53" s="16" t="s">
        <v>408</v>
      </c>
      <c r="S53" s="15"/>
      <c r="T53" s="17"/>
      <c r="U53" s="16">
        <v>1</v>
      </c>
      <c r="V53" s="64"/>
      <c r="W53" s="68">
        <f t="shared" si="0"/>
        <v>0</v>
      </c>
      <c r="X53" s="17" t="s">
        <v>408</v>
      </c>
      <c r="Y53" s="85" t="s">
        <v>657</v>
      </c>
      <c r="Z53" s="116" t="s">
        <v>658</v>
      </c>
      <c r="AA53" s="117" t="s">
        <v>659</v>
      </c>
      <c r="AB53" s="16" t="s">
        <v>818</v>
      </c>
      <c r="AC53" s="78" t="s">
        <v>660</v>
      </c>
      <c r="AD53" s="134" t="s">
        <v>664</v>
      </c>
      <c r="AE53" s="147">
        <v>1</v>
      </c>
      <c r="AF53" s="15">
        <v>0</v>
      </c>
      <c r="AG53" s="171">
        <v>0</v>
      </c>
      <c r="AH53" s="172" t="s">
        <v>819</v>
      </c>
    </row>
    <row r="54" spans="1:34" ht="294" customHeight="1" x14ac:dyDescent="0.2">
      <c r="A54" s="240"/>
      <c r="B54" s="240"/>
      <c r="C54" s="29" t="s">
        <v>28</v>
      </c>
      <c r="D54" s="31" t="s">
        <v>279</v>
      </c>
      <c r="E54" s="31" t="s">
        <v>94</v>
      </c>
      <c r="F54" s="31" t="s">
        <v>281</v>
      </c>
      <c r="G54" s="31" t="s">
        <v>282</v>
      </c>
      <c r="H54" s="31" t="s">
        <v>283</v>
      </c>
      <c r="I54" s="31" t="s">
        <v>284</v>
      </c>
      <c r="J54" s="31" t="s">
        <v>285</v>
      </c>
      <c r="K54" s="16" t="s">
        <v>3</v>
      </c>
      <c r="L54" s="15" t="s">
        <v>3</v>
      </c>
      <c r="M54" s="17" t="s">
        <v>3</v>
      </c>
      <c r="N54" s="31" t="s">
        <v>267</v>
      </c>
      <c r="O54" s="16" t="s">
        <v>654</v>
      </c>
      <c r="P54" s="15"/>
      <c r="Q54" s="17"/>
      <c r="R54" s="16" t="s">
        <v>373</v>
      </c>
      <c r="S54" s="15"/>
      <c r="T54" s="17"/>
      <c r="U54" s="16">
        <v>1</v>
      </c>
      <c r="V54" s="64"/>
      <c r="W54" s="68">
        <v>3.3E-3</v>
      </c>
      <c r="X54" s="17" t="s">
        <v>430</v>
      </c>
      <c r="Y54" s="85" t="s">
        <v>661</v>
      </c>
      <c r="Z54" s="118">
        <f>1/3</f>
        <v>0.33333333333333331</v>
      </c>
      <c r="AA54" s="119" t="s">
        <v>820</v>
      </c>
      <c r="AB54" s="16" t="s">
        <v>821</v>
      </c>
      <c r="AC54" s="78" t="s">
        <v>662</v>
      </c>
      <c r="AD54" s="134" t="s">
        <v>559</v>
      </c>
      <c r="AE54" s="147">
        <v>3</v>
      </c>
      <c r="AF54" s="15">
        <v>2</v>
      </c>
      <c r="AG54" s="209">
        <v>0.66600000000000004</v>
      </c>
      <c r="AH54" s="174" t="s">
        <v>698</v>
      </c>
    </row>
    <row r="55" spans="1:34" ht="278.25" customHeight="1" thickBot="1" x14ac:dyDescent="0.25">
      <c r="A55" s="260"/>
      <c r="B55" s="260"/>
      <c r="C55" s="30" t="s">
        <v>28</v>
      </c>
      <c r="D55" s="34" t="s">
        <v>279</v>
      </c>
      <c r="E55" s="34" t="s">
        <v>318</v>
      </c>
      <c r="F55" s="34" t="s">
        <v>110</v>
      </c>
      <c r="G55" s="34" t="s">
        <v>537</v>
      </c>
      <c r="H55" s="34" t="s">
        <v>144</v>
      </c>
      <c r="I55" s="34" t="s">
        <v>538</v>
      </c>
      <c r="J55" s="36" t="s">
        <v>219</v>
      </c>
      <c r="K55" s="23"/>
      <c r="L55" s="24" t="s">
        <v>3</v>
      </c>
      <c r="M55" s="25"/>
      <c r="N55" s="34" t="s">
        <v>11</v>
      </c>
      <c r="O55" s="23" t="s">
        <v>405</v>
      </c>
      <c r="P55" s="24"/>
      <c r="Q55" s="25"/>
      <c r="R55" s="23" t="s">
        <v>405</v>
      </c>
      <c r="S55" s="24"/>
      <c r="T55" s="25"/>
      <c r="U55" s="23">
        <v>1</v>
      </c>
      <c r="V55" s="65"/>
      <c r="W55" s="69">
        <f t="shared" si="0"/>
        <v>0</v>
      </c>
      <c r="X55" s="25" t="s">
        <v>405</v>
      </c>
      <c r="Y55" s="92" t="s">
        <v>551</v>
      </c>
      <c r="Z55" s="100">
        <v>0.5</v>
      </c>
      <c r="AA55" s="25" t="s">
        <v>552</v>
      </c>
      <c r="AB55" s="23" t="s">
        <v>822</v>
      </c>
      <c r="AC55" s="94" t="s">
        <v>663</v>
      </c>
      <c r="AD55" s="141" t="s">
        <v>556</v>
      </c>
      <c r="AE55" s="153">
        <v>2</v>
      </c>
      <c r="AF55" s="24">
        <v>1</v>
      </c>
      <c r="AG55" s="173">
        <v>0.5</v>
      </c>
      <c r="AH55" s="25" t="s">
        <v>842</v>
      </c>
    </row>
    <row r="56" spans="1:34" x14ac:dyDescent="0.2">
      <c r="A56" s="8"/>
      <c r="B56" s="8"/>
      <c r="C56" s="8"/>
      <c r="D56" s="8"/>
      <c r="E56" s="8"/>
      <c r="G56" s="8"/>
      <c r="H56" s="8"/>
      <c r="I56" s="8"/>
      <c r="J56" s="8"/>
      <c r="K56" s="63"/>
      <c r="L56" s="63"/>
      <c r="M56" s="63"/>
      <c r="N56" s="8"/>
      <c r="O56" s="8"/>
      <c r="P56" s="8"/>
      <c r="Q56" s="8"/>
      <c r="R56" s="8"/>
      <c r="S56" s="8"/>
      <c r="T56" s="8"/>
      <c r="U56" s="8"/>
      <c r="V56" s="8"/>
      <c r="W56" s="63"/>
      <c r="X56" s="8"/>
      <c r="Y56" s="8"/>
      <c r="Z56" s="63"/>
      <c r="AA56" s="8"/>
      <c r="AF56" s="8"/>
      <c r="AG56" s="63"/>
      <c r="AH56" s="8"/>
    </row>
    <row r="57" spans="1:34" ht="29.25" customHeight="1" thickBot="1" x14ac:dyDescent="0.25">
      <c r="A57" s="258" t="s">
        <v>227</v>
      </c>
      <c r="B57" s="259"/>
      <c r="C57" s="259"/>
      <c r="D57" s="259"/>
      <c r="E57" s="259"/>
      <c r="F57" s="259"/>
      <c r="G57" s="259"/>
      <c r="H57" s="259"/>
      <c r="I57" s="259"/>
      <c r="J57" s="259"/>
      <c r="K57" s="259"/>
      <c r="L57" s="259"/>
      <c r="M57" s="259"/>
      <c r="N57" s="259"/>
    </row>
    <row r="58" spans="1:34" s="4" customFormat="1" ht="29.25" customHeight="1" thickBot="1" x14ac:dyDescent="0.25">
      <c r="A58" s="74" t="s">
        <v>228</v>
      </c>
      <c r="B58" s="255" t="s">
        <v>229</v>
      </c>
      <c r="C58" s="255"/>
      <c r="D58" s="255"/>
      <c r="E58" s="255"/>
      <c r="F58" s="255"/>
      <c r="G58" s="255"/>
      <c r="H58" s="255"/>
      <c r="I58" s="255"/>
      <c r="J58" s="256" t="s">
        <v>230</v>
      </c>
      <c r="K58" s="256"/>
      <c r="L58" s="256"/>
      <c r="M58" s="256"/>
      <c r="N58" s="257"/>
      <c r="Y58" s="10"/>
      <c r="Z58" s="79"/>
      <c r="AD58" s="82"/>
      <c r="AE58" s="121"/>
      <c r="AF58" s="10"/>
      <c r="AG58" s="120"/>
    </row>
    <row r="59" spans="1:34" s="4" customFormat="1" ht="26.25" customHeight="1" x14ac:dyDescent="0.2">
      <c r="A59" s="75">
        <v>1</v>
      </c>
      <c r="B59" s="249" t="s">
        <v>320</v>
      </c>
      <c r="C59" s="249"/>
      <c r="D59" s="249"/>
      <c r="E59" s="249"/>
      <c r="F59" s="249"/>
      <c r="G59" s="249"/>
      <c r="H59" s="249"/>
      <c r="I59" s="249"/>
      <c r="J59" s="250" t="s">
        <v>319</v>
      </c>
      <c r="K59" s="250"/>
      <c r="L59" s="250"/>
      <c r="M59" s="250"/>
      <c r="N59" s="251"/>
      <c r="Y59" s="10"/>
      <c r="Z59" s="79"/>
      <c r="AD59" s="82"/>
      <c r="AE59" s="121"/>
      <c r="AF59" s="10"/>
      <c r="AG59" s="120"/>
    </row>
    <row r="60" spans="1:34" s="4" customFormat="1" ht="43.5" customHeight="1" thickBot="1" x14ac:dyDescent="0.25">
      <c r="A60" s="76">
        <v>2</v>
      </c>
      <c r="B60" s="232" t="s">
        <v>543</v>
      </c>
      <c r="C60" s="232"/>
      <c r="D60" s="232"/>
      <c r="E60" s="232"/>
      <c r="F60" s="232"/>
      <c r="G60" s="232"/>
      <c r="H60" s="232"/>
      <c r="I60" s="232"/>
      <c r="J60" s="233" t="s">
        <v>544</v>
      </c>
      <c r="K60" s="233"/>
      <c r="L60" s="233"/>
      <c r="M60" s="233"/>
      <c r="N60" s="234"/>
      <c r="Y60" s="10"/>
      <c r="Z60" s="79"/>
      <c r="AD60" s="82"/>
      <c r="AE60" s="121"/>
      <c r="AF60" s="10"/>
      <c r="AG60" s="120"/>
    </row>
    <row r="61" spans="1:34" s="4" customFormat="1" ht="54" customHeight="1" thickBot="1" x14ac:dyDescent="0.25">
      <c r="A61" s="76">
        <v>3</v>
      </c>
      <c r="B61" s="232" t="s">
        <v>546</v>
      </c>
      <c r="C61" s="232"/>
      <c r="D61" s="232"/>
      <c r="E61" s="232"/>
      <c r="F61" s="232"/>
      <c r="G61" s="232"/>
      <c r="H61" s="232"/>
      <c r="I61" s="232"/>
      <c r="J61" s="233" t="s">
        <v>545</v>
      </c>
      <c r="K61" s="233"/>
      <c r="L61" s="233"/>
      <c r="M61" s="233"/>
      <c r="N61" s="234"/>
      <c r="Y61" s="10"/>
      <c r="Z61" s="79"/>
      <c r="AD61" s="82"/>
      <c r="AE61" s="121"/>
      <c r="AF61" s="10"/>
      <c r="AG61" s="120"/>
    </row>
    <row r="62" spans="1:34" x14ac:dyDescent="0.2">
      <c r="G62" s="8"/>
      <c r="H62" s="8"/>
      <c r="I62" s="8"/>
      <c r="J62" s="8"/>
    </row>
    <row r="63" spans="1:34" x14ac:dyDescent="0.2">
      <c r="G63" s="8"/>
      <c r="H63" s="8"/>
      <c r="I63" s="8"/>
      <c r="J63" s="8"/>
    </row>
    <row r="64" spans="1:34" x14ac:dyDescent="0.2">
      <c r="G64" s="8"/>
      <c r="I64" s="8"/>
      <c r="J64" s="8"/>
    </row>
    <row r="65" spans="6:12" x14ac:dyDescent="0.2">
      <c r="I65" s="8"/>
      <c r="J65" s="8"/>
    </row>
    <row r="66" spans="6:12" x14ac:dyDescent="0.2">
      <c r="I66" s="8"/>
    </row>
    <row r="67" spans="6:12" x14ac:dyDescent="0.2">
      <c r="I67" s="8"/>
    </row>
    <row r="75" spans="6:12" x14ac:dyDescent="0.2">
      <c r="F75" s="10"/>
      <c r="G75" s="13"/>
      <c r="H75" s="14"/>
      <c r="I75" s="14"/>
      <c r="J75" s="13"/>
      <c r="K75" s="82"/>
      <c r="L75" s="82"/>
    </row>
  </sheetData>
  <mergeCells count="44">
    <mergeCell ref="G6:G7"/>
    <mergeCell ref="C6:C7"/>
    <mergeCell ref="D6:D7"/>
    <mergeCell ref="F6:F7"/>
    <mergeCell ref="B20:B32"/>
    <mergeCell ref="B50:B55"/>
    <mergeCell ref="A50:A55"/>
    <mergeCell ref="B33:B38"/>
    <mergeCell ref="A33:A38"/>
    <mergeCell ref="A39:A49"/>
    <mergeCell ref="A1:B1"/>
    <mergeCell ref="B39:B49"/>
    <mergeCell ref="E6:E7"/>
    <mergeCell ref="B16:B19"/>
    <mergeCell ref="A16:A19"/>
    <mergeCell ref="A8:A15"/>
    <mergeCell ref="B8:B15"/>
    <mergeCell ref="A6:A7"/>
    <mergeCell ref="B6:B7"/>
    <mergeCell ref="C1:AA1"/>
    <mergeCell ref="A3:AA3"/>
    <mergeCell ref="A4:AA4"/>
    <mergeCell ref="O6:Q6"/>
    <mergeCell ref="I6:I7"/>
    <mergeCell ref="K6:M6"/>
    <mergeCell ref="J6:J7"/>
    <mergeCell ref="B61:I61"/>
    <mergeCell ref="J61:N61"/>
    <mergeCell ref="B59:I59"/>
    <mergeCell ref="J59:N59"/>
    <mergeCell ref="B60:I60"/>
    <mergeCell ref="J60:N60"/>
    <mergeCell ref="N6:N7"/>
    <mergeCell ref="H6:H7"/>
    <mergeCell ref="B58:I58"/>
    <mergeCell ref="J58:N58"/>
    <mergeCell ref="A57:N57"/>
    <mergeCell ref="A20:A32"/>
    <mergeCell ref="O5:X5"/>
    <mergeCell ref="Y6:AA6"/>
    <mergeCell ref="AE6:AH6"/>
    <mergeCell ref="U6:X6"/>
    <mergeCell ref="AB6:AD6"/>
    <mergeCell ref="R6:T6"/>
  </mergeCells>
  <phoneticPr fontId="3" type="noConversion"/>
  <hyperlinks>
    <hyperlink ref="Q39" r:id="rId1"/>
    <hyperlink ref="Q21" r:id="rId2" display="https://drive.google.com/drive/folders/1s4PNs4RxnOUwTaglkRXNs60SVRD4YXX7"/>
    <hyperlink ref="Q22" r:id="rId3" display="https://drive.google.com/drive/folders/1xd2KxIBo4OfWzqdeuiIyV7H89Yxu1mUS"/>
    <hyperlink ref="Q47" r:id="rId4" location="gid=0" display="https://docs.google.com/spreadsheets/d/1i0qUNaFF5pRhXOysdvWcHLl-vOTcqUCkOxOzOUFozoo/edit#gid=0"/>
    <hyperlink ref="Q45" r:id="rId5"/>
    <hyperlink ref="Q12" r:id="rId6"/>
    <hyperlink ref="Q16" r:id="rId7" display="https://drive.google.com/drive/folders/1JNy8vOpuSM670yDF5c1-dCyWMS6MPBGZ"/>
    <hyperlink ref="S10" r:id="rId8" location="gid=1910405506 "/>
    <hyperlink ref="S12" r:id="rId9"/>
    <hyperlink ref="Q14" r:id="rId10" location="gid=1910405506 "/>
    <hyperlink ref="S14" r:id="rId11" location="gid=1910405506 " display="https://docs.google.com/spreadsheets/d/1DH49K1qz5y9vy3ufTmCk0S0WjUSNi3XN/edit#gid=1910405506 "/>
    <hyperlink ref="Q17" r:id="rId12" display="https://drive.google.com/drive/folders/1aLej40l0TmAoZHpnabOO6V6dAj8FSOLD"/>
    <hyperlink ref="S17" r:id="rId13" display="https://drive.google.com/drive/folders/1aLej40l0TmAoZHpnabOO6V6dAj8FSOLD"/>
    <hyperlink ref="S21" r:id="rId14" display="https://drive.google.com/drive/folders/1s4PNs4RxnOUwTaglkRXNs60SVRD4YXX7"/>
    <hyperlink ref="S22" r:id="rId15" display="https://drive.google.com/drive/folders/1xd2KxIBo4OfWzqdeuiIyV7H89Yxu1mUS"/>
    <hyperlink ref="S25" r:id="rId16"/>
    <hyperlink ref="S32" r:id="rId17"/>
    <hyperlink ref="Q33" r:id="rId18"/>
    <hyperlink ref="S33" r:id="rId19"/>
    <hyperlink ref="Q34" r:id="rId20"/>
    <hyperlink ref="Q35" r:id="rId21"/>
    <hyperlink ref="Q32" r:id="rId22"/>
    <hyperlink ref="Q36" r:id="rId23"/>
    <hyperlink ref="Q37" r:id="rId24"/>
    <hyperlink ref="S37" r:id="rId25"/>
    <hyperlink ref="S39" r:id="rId26"/>
    <hyperlink ref="S41" r:id="rId27"/>
    <hyperlink ref="Q42" r:id="rId28"/>
    <hyperlink ref="S42" r:id="rId29"/>
    <hyperlink ref="Q46" r:id="rId30"/>
    <hyperlink ref="S46" r:id="rId31"/>
    <hyperlink ref="S47" r:id="rId32" location="gid=0" display="https://docs.google.com/spreadsheets/d/1i0qUNaFF5pRhXOysdvWcHLl-vOTcqUCkOxOzOUFozoo/edit#gid=0"/>
    <hyperlink ref="Q48" r:id="rId33"/>
    <hyperlink ref="S48" r:id="rId34"/>
    <hyperlink ref="Q50" r:id="rId35" display="http://ambientebogota.gov.co/web/transparencia/plan-anticorrupcion-y-de-atencion-al-ciudadano/-/document_library_display/yTv5/view/10867439"/>
    <hyperlink ref="S50" r:id="rId36" display="http://ambientebogota.gov.co/web/transparencia/plan-anticorrupcion-y-de-atencion-al-ciudadano/-/document_library_display/yTv5/view/10867439"/>
    <hyperlink ref="S51" r:id="rId37"/>
    <hyperlink ref="Q51" r:id="rId38"/>
    <hyperlink ref="Q43" r:id="rId39"/>
    <hyperlink ref="S43" r:id="rId40" display="https://drive.google.com/drive/folders/1G3I3_q-x245inrQK8fOaqUs-e5AzxS-m"/>
    <hyperlink ref="AA14" r:id="rId41"/>
    <hyperlink ref="AA21" r:id="rId42" display="https://drive.google.com/drive/folders/1s4PNs4RxnOUwTaglkRXNs60SVRD4YXX7"/>
    <hyperlink ref="AC37" r:id="rId43"/>
    <hyperlink ref="AC47" r:id="rId44"/>
    <hyperlink ref="AC14" r:id="rId45"/>
    <hyperlink ref="AA23" r:id="rId46"/>
    <hyperlink ref="AA24" r:id="rId47" display="https://drive.google.com/drive/folders/15hIEedhzM1gfTQLG6d5r22uE40nyIQRi?usp=sharing"/>
    <hyperlink ref="AA39" r:id="rId48"/>
    <hyperlink ref="AC25" r:id="rId49"/>
    <hyperlink ref="AC26" r:id="rId50"/>
    <hyperlink ref="AC27" r:id="rId51"/>
    <hyperlink ref="AC20" r:id="rId52"/>
    <hyperlink ref="AC45" r:id="rId53"/>
    <hyperlink ref="AA45" r:id="rId54"/>
    <hyperlink ref="AA47" r:id="rId55"/>
    <hyperlink ref="AA32" r:id="rId56"/>
    <hyperlink ref="AC32" r:id="rId57"/>
    <hyperlink ref="AA44" r:id="rId58" display="https://drive.google.com/folderview?id=15sdFqKf7BHgjnnfF-AquqQPw7ss2CMK4"/>
    <hyperlink ref="AC44" r:id="rId59"/>
    <hyperlink ref="AC13" r:id="rId60"/>
    <hyperlink ref="AC12" r:id="rId61"/>
    <hyperlink ref="AA16" r:id="rId62"/>
    <hyperlink ref="AC16" r:id="rId63"/>
    <hyperlink ref="AA17" r:id="rId64"/>
    <hyperlink ref="AC17" r:id="rId65"/>
    <hyperlink ref="AA18" r:id="rId66"/>
    <hyperlink ref="AA19" r:id="rId67"/>
    <hyperlink ref="AC18" r:id="rId68"/>
    <hyperlink ref="AC19" r:id="rId69"/>
    <hyperlink ref="AA28" r:id="rId70"/>
    <hyperlink ref="AC28" r:id="rId71"/>
    <hyperlink ref="AA33" r:id="rId72"/>
    <hyperlink ref="AC33" r:id="rId73"/>
    <hyperlink ref="AC34" r:id="rId74"/>
    <hyperlink ref="AA35" r:id="rId75"/>
    <hyperlink ref="AC35" r:id="rId76"/>
    <hyperlink ref="AA36" r:id="rId77"/>
    <hyperlink ref="AC36" r:id="rId78"/>
    <hyperlink ref="AA38" r:id="rId79"/>
    <hyperlink ref="AC38" r:id="rId80"/>
    <hyperlink ref="AA42" r:id="rId81"/>
    <hyperlink ref="AC42" r:id="rId82"/>
    <hyperlink ref="AC48" r:id="rId83"/>
    <hyperlink ref="AC21" r:id="rId84"/>
    <hyperlink ref="AC24" r:id="rId85"/>
    <hyperlink ref="AC23" r:id="rId86"/>
    <hyperlink ref="AA49" r:id="rId87" location="gid=0"/>
    <hyperlink ref="AC49" r:id="rId88"/>
    <hyperlink ref="AA40" r:id="rId89"/>
    <hyperlink ref="AC39" r:id="rId90"/>
    <hyperlink ref="AC40" r:id="rId91"/>
    <hyperlink ref="AC51" r:id="rId92"/>
    <hyperlink ref="AC53" r:id="rId93"/>
    <hyperlink ref="AC54" r:id="rId94"/>
    <hyperlink ref="AC55" r:id="rId95"/>
    <hyperlink ref="AA37" r:id="rId96"/>
    <hyperlink ref="AC22" r:id="rId97"/>
  </hyperlinks>
  <pageMargins left="0.7" right="0.7" top="0.75" bottom="0.75" header="0.3" footer="0.3"/>
  <pageSetup orientation="portrait" r:id="rId98"/>
  <drawing r:id="rId99"/>
  <legacyDrawing r:id="rId1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tabSelected="1" topLeftCell="A4" zoomScale="85" zoomScaleNormal="85" workbookViewId="0">
      <selection activeCell="B7" sqref="B7:C8"/>
    </sheetView>
  </sheetViews>
  <sheetFormatPr baseColWidth="10" defaultRowHeight="69.75" customHeight="1" x14ac:dyDescent="0.2"/>
  <cols>
    <col min="1" max="1" width="2.28515625" style="4" customWidth="1"/>
    <col min="2" max="2" width="17.7109375" style="4" customWidth="1"/>
    <col min="3" max="3" width="31.7109375" style="4" customWidth="1"/>
    <col min="4" max="4" width="25.5703125" style="4" customWidth="1"/>
    <col min="5" max="5" width="39.85546875" style="4" customWidth="1"/>
    <col min="6" max="6" width="7.140625" style="4" customWidth="1"/>
    <col min="7" max="7" width="7.5703125" style="4" customWidth="1"/>
    <col min="8" max="8" width="7.28515625" style="4" customWidth="1"/>
    <col min="9" max="9" width="19.5703125" style="4" customWidth="1"/>
    <col min="10" max="10" width="29.7109375" style="4" customWidth="1"/>
    <col min="11" max="11" width="47.5703125" style="4" customWidth="1"/>
    <col min="12" max="12" width="34.5703125" style="4" customWidth="1"/>
    <col min="13" max="13" width="42.28515625" style="4" customWidth="1"/>
    <col min="14" max="14" width="36.42578125" style="4" customWidth="1"/>
    <col min="15" max="16384" width="11.42578125" style="4"/>
  </cols>
  <sheetData>
    <row r="1" spans="2:15" ht="69.75" customHeight="1" thickBot="1" x14ac:dyDescent="0.25">
      <c r="C1" s="293" t="s">
        <v>699</v>
      </c>
      <c r="D1" s="294"/>
      <c r="E1" s="294"/>
      <c r="F1" s="294"/>
      <c r="G1" s="294"/>
      <c r="H1" s="294"/>
      <c r="I1" s="294"/>
      <c r="J1" s="294"/>
    </row>
    <row r="2" spans="2:15" ht="69.75" customHeight="1" x14ac:dyDescent="0.2">
      <c r="B2" s="295" t="s">
        <v>700</v>
      </c>
      <c r="C2" s="296"/>
      <c r="D2" s="297">
        <v>7699</v>
      </c>
      <c r="E2" s="297"/>
      <c r="F2" s="297"/>
      <c r="G2" s="297"/>
      <c r="H2" s="297"/>
      <c r="I2" s="297"/>
      <c r="J2" s="297"/>
      <c r="K2" s="297"/>
      <c r="L2" s="175"/>
      <c r="M2" s="175"/>
      <c r="N2" s="9"/>
    </row>
    <row r="3" spans="2:15" ht="69.75" customHeight="1" x14ac:dyDescent="0.2">
      <c r="B3" s="290" t="s">
        <v>701</v>
      </c>
      <c r="C3" s="291"/>
      <c r="D3" s="292" t="s">
        <v>702</v>
      </c>
      <c r="E3" s="292"/>
      <c r="F3" s="292"/>
      <c r="G3" s="292"/>
      <c r="H3" s="292"/>
      <c r="I3" s="292"/>
      <c r="J3" s="292"/>
      <c r="K3" s="292"/>
      <c r="L3" s="176"/>
      <c r="M3" s="176"/>
      <c r="N3" s="12"/>
    </row>
    <row r="4" spans="2:15" ht="69.75" customHeight="1" x14ac:dyDescent="0.2">
      <c r="B4" s="290" t="s">
        <v>703</v>
      </c>
      <c r="C4" s="291"/>
      <c r="D4" s="292" t="s">
        <v>704</v>
      </c>
      <c r="E4" s="292"/>
      <c r="F4" s="292"/>
      <c r="G4" s="292"/>
      <c r="H4" s="292"/>
      <c r="I4" s="292"/>
      <c r="J4" s="292"/>
      <c r="K4" s="292"/>
      <c r="L4" s="176"/>
      <c r="M4" s="176"/>
      <c r="N4" s="177"/>
    </row>
    <row r="5" spans="2:15" ht="69.75" customHeight="1" thickBot="1" x14ac:dyDescent="0.25">
      <c r="B5" s="283" t="s">
        <v>705</v>
      </c>
      <c r="C5" s="284"/>
      <c r="D5" s="178" t="s">
        <v>706</v>
      </c>
      <c r="E5" s="179"/>
      <c r="F5" s="179"/>
      <c r="G5" s="179"/>
      <c r="H5" s="179"/>
      <c r="I5" s="179"/>
      <c r="J5" s="179"/>
      <c r="K5" s="180"/>
      <c r="L5" s="176"/>
      <c r="M5" s="176"/>
      <c r="N5" s="175"/>
    </row>
    <row r="6" spans="2:15" ht="69.75" customHeight="1" thickBot="1" x14ac:dyDescent="0.25">
      <c r="B6" s="177"/>
      <c r="C6" s="177"/>
      <c r="D6" s="177"/>
      <c r="E6" s="177"/>
      <c r="F6" s="177"/>
      <c r="G6" s="177"/>
      <c r="H6" s="177"/>
      <c r="I6" s="177"/>
      <c r="J6" s="177"/>
      <c r="K6" s="181"/>
      <c r="L6" s="182"/>
      <c r="M6" s="183"/>
    </row>
    <row r="7" spans="2:15" ht="69.75" customHeight="1" x14ac:dyDescent="0.2">
      <c r="B7" s="285" t="s">
        <v>707</v>
      </c>
      <c r="C7" s="286"/>
      <c r="D7" s="289" t="s">
        <v>708</v>
      </c>
      <c r="E7" s="289"/>
      <c r="F7" s="289" t="s">
        <v>709</v>
      </c>
      <c r="G7" s="289"/>
      <c r="H7" s="289"/>
      <c r="I7" s="289" t="s">
        <v>710</v>
      </c>
      <c r="J7" s="276" t="s">
        <v>711</v>
      </c>
      <c r="K7" s="263" t="s">
        <v>712</v>
      </c>
      <c r="L7" s="266" t="s">
        <v>713</v>
      </c>
      <c r="M7" s="269" t="s">
        <v>714</v>
      </c>
      <c r="N7" s="272" t="s">
        <v>713</v>
      </c>
    </row>
    <row r="8" spans="2:15" ht="69.75" customHeight="1" x14ac:dyDescent="0.2">
      <c r="B8" s="287"/>
      <c r="C8" s="288"/>
      <c r="D8" s="275"/>
      <c r="E8" s="275"/>
      <c r="F8" s="275" t="s">
        <v>715</v>
      </c>
      <c r="G8" s="275"/>
      <c r="H8" s="275"/>
      <c r="I8" s="275"/>
      <c r="J8" s="277"/>
      <c r="K8" s="264"/>
      <c r="L8" s="267"/>
      <c r="M8" s="270"/>
      <c r="N8" s="273"/>
    </row>
    <row r="9" spans="2:15" ht="69.75" customHeight="1" x14ac:dyDescent="0.2">
      <c r="B9" s="184" t="s">
        <v>716</v>
      </c>
      <c r="C9" s="185" t="s">
        <v>717</v>
      </c>
      <c r="D9" s="185" t="s">
        <v>718</v>
      </c>
      <c r="E9" s="185" t="s">
        <v>29</v>
      </c>
      <c r="F9" s="185">
        <v>1</v>
      </c>
      <c r="G9" s="185">
        <v>2</v>
      </c>
      <c r="H9" s="185">
        <v>3</v>
      </c>
      <c r="I9" s="185">
        <v>2021</v>
      </c>
      <c r="J9" s="277"/>
      <c r="K9" s="265"/>
      <c r="L9" s="268"/>
      <c r="M9" s="271"/>
      <c r="N9" s="274"/>
    </row>
    <row r="10" spans="2:15" ht="69.75" customHeight="1" x14ac:dyDescent="0.2">
      <c r="B10" s="278" t="s">
        <v>719</v>
      </c>
      <c r="C10" s="261" t="s">
        <v>720</v>
      </c>
      <c r="D10" s="262" t="s">
        <v>721</v>
      </c>
      <c r="E10" s="186" t="s">
        <v>722</v>
      </c>
      <c r="F10" s="187"/>
      <c r="G10" s="188"/>
      <c r="H10" s="189"/>
      <c r="I10" s="279" t="s">
        <v>723</v>
      </c>
      <c r="J10" s="190" t="s">
        <v>724</v>
      </c>
      <c r="K10" s="191" t="s">
        <v>725</v>
      </c>
      <c r="L10" s="192" t="s">
        <v>726</v>
      </c>
      <c r="M10" s="193" t="s">
        <v>727</v>
      </c>
      <c r="N10" s="194"/>
      <c r="O10" s="211">
        <v>1</v>
      </c>
    </row>
    <row r="11" spans="2:15" ht="91.5" customHeight="1" x14ac:dyDescent="0.2">
      <c r="B11" s="278"/>
      <c r="C11" s="261"/>
      <c r="D11" s="262"/>
      <c r="E11" s="186" t="s">
        <v>728</v>
      </c>
      <c r="F11" s="187"/>
      <c r="G11" s="187"/>
      <c r="H11" s="187"/>
      <c r="I11" s="279"/>
      <c r="J11" s="190" t="s">
        <v>724</v>
      </c>
      <c r="K11" s="191" t="s">
        <v>826</v>
      </c>
      <c r="L11" s="192" t="s">
        <v>729</v>
      </c>
      <c r="M11" s="195" t="s">
        <v>730</v>
      </c>
      <c r="N11" s="196" t="s">
        <v>731</v>
      </c>
      <c r="O11" s="212">
        <v>0.66</v>
      </c>
    </row>
    <row r="12" spans="2:15" ht="69.75" customHeight="1" x14ac:dyDescent="0.2">
      <c r="B12" s="278" t="s">
        <v>732</v>
      </c>
      <c r="C12" s="261" t="s">
        <v>733</v>
      </c>
      <c r="D12" s="262" t="s">
        <v>734</v>
      </c>
      <c r="E12" s="186" t="s">
        <v>735</v>
      </c>
      <c r="F12" s="197"/>
      <c r="G12" s="189"/>
      <c r="H12" s="189"/>
      <c r="I12" s="279"/>
      <c r="J12" s="190" t="s">
        <v>736</v>
      </c>
      <c r="K12" s="191" t="s">
        <v>737</v>
      </c>
      <c r="L12" s="192" t="s">
        <v>738</v>
      </c>
      <c r="M12" s="193" t="s">
        <v>727</v>
      </c>
      <c r="N12" s="194"/>
      <c r="O12" s="211">
        <v>1</v>
      </c>
    </row>
    <row r="13" spans="2:15" ht="118.5" customHeight="1" x14ac:dyDescent="0.2">
      <c r="B13" s="278"/>
      <c r="C13" s="261"/>
      <c r="D13" s="262"/>
      <c r="E13" s="198" t="s">
        <v>739</v>
      </c>
      <c r="F13" s="187"/>
      <c r="G13" s="187"/>
      <c r="H13" s="187"/>
      <c r="I13" s="279"/>
      <c r="J13" s="190" t="s">
        <v>740</v>
      </c>
      <c r="K13" s="191" t="s">
        <v>741</v>
      </c>
      <c r="L13" s="192" t="s">
        <v>742</v>
      </c>
      <c r="M13" s="196" t="s">
        <v>827</v>
      </c>
      <c r="N13" s="196" t="s">
        <v>743</v>
      </c>
      <c r="O13" s="212">
        <v>0.66</v>
      </c>
    </row>
    <row r="14" spans="2:15" ht="69.75" customHeight="1" x14ac:dyDescent="0.2">
      <c r="B14" s="278" t="s">
        <v>744</v>
      </c>
      <c r="C14" s="262" t="s">
        <v>745</v>
      </c>
      <c r="D14" s="262" t="s">
        <v>746</v>
      </c>
      <c r="E14" s="186" t="s">
        <v>747</v>
      </c>
      <c r="F14" s="187"/>
      <c r="G14" s="189"/>
      <c r="H14" s="189"/>
      <c r="I14" s="279"/>
      <c r="J14" s="190" t="s">
        <v>95</v>
      </c>
      <c r="K14" s="191" t="s">
        <v>748</v>
      </c>
      <c r="L14" s="192" t="s">
        <v>749</v>
      </c>
      <c r="M14" s="193" t="s">
        <v>727</v>
      </c>
      <c r="N14" s="194"/>
      <c r="O14" s="211">
        <v>1</v>
      </c>
    </row>
    <row r="15" spans="2:15" ht="69.75" customHeight="1" x14ac:dyDescent="0.2">
      <c r="B15" s="278"/>
      <c r="C15" s="262"/>
      <c r="D15" s="262"/>
      <c r="E15" s="186" t="s">
        <v>750</v>
      </c>
      <c r="F15" s="187"/>
      <c r="G15" s="188"/>
      <c r="H15" s="188"/>
      <c r="I15" s="279"/>
      <c r="J15" s="190" t="s">
        <v>751</v>
      </c>
      <c r="K15" s="199" t="s">
        <v>752</v>
      </c>
      <c r="L15" s="192" t="s">
        <v>753</v>
      </c>
      <c r="M15" s="193" t="s">
        <v>727</v>
      </c>
      <c r="N15" s="194"/>
      <c r="O15" s="211">
        <v>1</v>
      </c>
    </row>
    <row r="16" spans="2:15" ht="147" customHeight="1" x14ac:dyDescent="0.2">
      <c r="B16" s="278"/>
      <c r="C16" s="262"/>
      <c r="D16" s="262"/>
      <c r="E16" s="186" t="s">
        <v>754</v>
      </c>
      <c r="F16" s="187"/>
      <c r="G16" s="187"/>
      <c r="H16" s="187"/>
      <c r="I16" s="279"/>
      <c r="J16" s="190" t="s">
        <v>751</v>
      </c>
      <c r="K16" s="199" t="s">
        <v>755</v>
      </c>
      <c r="L16" s="192" t="s">
        <v>756</v>
      </c>
      <c r="M16" s="200" t="s">
        <v>757</v>
      </c>
      <c r="N16" s="196" t="s">
        <v>758</v>
      </c>
      <c r="O16" s="213">
        <v>0.66600000000000004</v>
      </c>
    </row>
    <row r="17" spans="2:15" ht="352.5" customHeight="1" x14ac:dyDescent="0.2">
      <c r="B17" s="278"/>
      <c r="C17" s="262"/>
      <c r="D17" s="262"/>
      <c r="E17" s="186" t="s">
        <v>759</v>
      </c>
      <c r="F17" s="187"/>
      <c r="G17" s="187"/>
      <c r="H17" s="187"/>
      <c r="I17" s="279"/>
      <c r="J17" s="190" t="s">
        <v>760</v>
      </c>
      <c r="K17" s="199" t="s">
        <v>828</v>
      </c>
      <c r="L17" s="192" t="s">
        <v>761</v>
      </c>
      <c r="M17" s="196" t="s">
        <v>829</v>
      </c>
      <c r="N17" s="196" t="s">
        <v>830</v>
      </c>
      <c r="O17" s="214">
        <v>0.66600000000000004</v>
      </c>
    </row>
    <row r="18" spans="2:15" ht="69.75" customHeight="1" x14ac:dyDescent="0.2">
      <c r="B18" s="278" t="s">
        <v>762</v>
      </c>
      <c r="C18" s="262" t="s">
        <v>763</v>
      </c>
      <c r="D18" s="262" t="s">
        <v>764</v>
      </c>
      <c r="E18" s="198" t="s">
        <v>765</v>
      </c>
      <c r="F18" s="189"/>
      <c r="G18" s="189"/>
      <c r="H18" s="187"/>
      <c r="I18" s="279"/>
      <c r="J18" s="190" t="s">
        <v>95</v>
      </c>
      <c r="K18" s="201"/>
      <c r="L18" s="201"/>
      <c r="M18" s="193" t="s">
        <v>727</v>
      </c>
      <c r="N18" s="194"/>
      <c r="O18" s="215">
        <v>0</v>
      </c>
    </row>
    <row r="19" spans="2:15" ht="69.75" customHeight="1" x14ac:dyDescent="0.2">
      <c r="B19" s="278"/>
      <c r="C19" s="262"/>
      <c r="D19" s="262"/>
      <c r="E19" s="198" t="s">
        <v>766</v>
      </c>
      <c r="F19" s="189"/>
      <c r="G19" s="189"/>
      <c r="H19" s="187"/>
      <c r="I19" s="279"/>
      <c r="J19" s="190" t="s">
        <v>95</v>
      </c>
      <c r="K19" s="201"/>
      <c r="L19" s="201"/>
      <c r="M19" s="193" t="s">
        <v>727</v>
      </c>
      <c r="N19" s="194"/>
      <c r="O19" s="215">
        <v>0</v>
      </c>
    </row>
    <row r="20" spans="2:15" ht="69.75" customHeight="1" thickBot="1" x14ac:dyDescent="0.25">
      <c r="B20" s="281"/>
      <c r="C20" s="282"/>
      <c r="D20" s="282"/>
      <c r="E20" s="202" t="s">
        <v>767</v>
      </c>
      <c r="F20" s="203"/>
      <c r="G20" s="203"/>
      <c r="H20" s="204"/>
      <c r="I20" s="280"/>
      <c r="J20" s="205" t="s">
        <v>768</v>
      </c>
      <c r="K20" s="201"/>
      <c r="L20" s="201"/>
      <c r="M20" s="193" t="s">
        <v>727</v>
      </c>
      <c r="N20" s="194"/>
      <c r="O20" s="215">
        <v>0</v>
      </c>
    </row>
    <row r="21" spans="2:15" ht="69.75" customHeight="1" x14ac:dyDescent="0.2">
      <c r="O21" s="210">
        <f>SUM(O10:O20)/11</f>
        <v>0.60472727272727278</v>
      </c>
    </row>
    <row r="22" spans="2:15" ht="69.75" customHeight="1" x14ac:dyDescent="0.2">
      <c r="B22" s="206" t="s">
        <v>769</v>
      </c>
      <c r="O22" s="5"/>
    </row>
    <row r="23" spans="2:15" ht="69.75" customHeight="1" x14ac:dyDescent="0.2">
      <c r="B23" s="206" t="s">
        <v>770</v>
      </c>
      <c r="O23" s="5"/>
    </row>
    <row r="24" spans="2:15" ht="69.75" customHeight="1" x14ac:dyDescent="0.2">
      <c r="B24" s="206" t="s">
        <v>771</v>
      </c>
      <c r="O24" s="5"/>
    </row>
    <row r="25" spans="2:15" ht="69.75" customHeight="1" x14ac:dyDescent="0.2">
      <c r="O25" s="5"/>
    </row>
    <row r="26" spans="2:15" ht="69.75" customHeight="1" x14ac:dyDescent="0.2">
      <c r="O26" s="5"/>
    </row>
  </sheetData>
  <mergeCells count="31">
    <mergeCell ref="B4:C4"/>
    <mergeCell ref="D4:K4"/>
    <mergeCell ref="C1:J1"/>
    <mergeCell ref="B2:C2"/>
    <mergeCell ref="D2:K2"/>
    <mergeCell ref="B3:C3"/>
    <mergeCell ref="D3:K3"/>
    <mergeCell ref="B5:C5"/>
    <mergeCell ref="B7:C8"/>
    <mergeCell ref="D7:E8"/>
    <mergeCell ref="F7:H7"/>
    <mergeCell ref="I7:I8"/>
    <mergeCell ref="B10:B11"/>
    <mergeCell ref="C10:C11"/>
    <mergeCell ref="D10:D11"/>
    <mergeCell ref="I10:I20"/>
    <mergeCell ref="B12:B13"/>
    <mergeCell ref="B14:B17"/>
    <mergeCell ref="C14:C17"/>
    <mergeCell ref="D14:D17"/>
    <mergeCell ref="B18:B20"/>
    <mergeCell ref="C18:C20"/>
    <mergeCell ref="D18:D20"/>
    <mergeCell ref="K7:K9"/>
    <mergeCell ref="L7:L9"/>
    <mergeCell ref="M7:M9"/>
    <mergeCell ref="N7:N9"/>
    <mergeCell ref="F8:H8"/>
    <mergeCell ref="J7:J9"/>
    <mergeCell ref="C12:C13"/>
    <mergeCell ref="D12:D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2021</vt:lpstr>
      <vt:lpstr>Plan Acción  Gestión Integridd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MIGUEL PARDO</cp:lastModifiedBy>
  <dcterms:created xsi:type="dcterms:W3CDTF">2020-01-16T14:18:13Z</dcterms:created>
  <dcterms:modified xsi:type="dcterms:W3CDTF">2021-09-14T07:40:02Z</dcterms:modified>
</cp:coreProperties>
</file>