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PLAN ANTICORRUPCION\2020\2. Seguimientos\3 CUATRIMESTRE\"/>
    </mc:Choice>
  </mc:AlternateContent>
  <xr:revisionPtr revIDLastSave="0" documentId="8_{1C8328F5-2475-4CBC-9C95-14904275DA42}" xr6:coauthVersionLast="47" xr6:coauthVersionMax="47" xr10:uidLastSave="{00000000-0000-0000-0000-000000000000}"/>
  <bookViews>
    <workbookView xWindow="-120" yWindow="-120" windowWidth="20730" windowHeight="11160" firstSheet="3" activeTab="3" xr2:uid="{00000000-000D-0000-FFFF-FFFF00000000}"/>
  </bookViews>
  <sheets>
    <sheet name="PAAC 2020 Primer Seguimiento" sheetId="1" state="hidden" r:id="rId1"/>
    <sheet name="Primer Segu Plan Integridad" sheetId="2" state="hidden" r:id="rId2"/>
    <sheet name="Hoja2" sheetId="8" state="hidden" r:id="rId3"/>
    <sheet name="PAAC III-2020" sheetId="5" r:id="rId4"/>
    <sheet name="Plan de Integridad III-2020 " sheetId="6" r:id="rId5"/>
    <sheet name="MAPA DE RIESGOS"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'PAAC 2020 Primer Seguimiento'!$A$6:$Q$61</definedName>
    <definedName name="_xlnm._FilterDatabase" localSheetId="3" hidden="1">'PAAC III-2020'!$A$7:$Q$61</definedName>
    <definedName name="_xlnm._FilterDatabase" localSheetId="4" hidden="1">'Plan de Integridad III-2020 '!$B$9:$N$21</definedName>
  </definedNames>
  <calcPr calcId="191029"/>
  <pivotCaches>
    <pivotCache cacheId="0"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8" l="1"/>
  <c r="F14" i="8"/>
  <c r="Q20" i="5" l="1"/>
  <c r="Q16" i="5" l="1"/>
  <c r="N65" i="4" l="1"/>
  <c r="L65" i="4"/>
  <c r="K65" i="4"/>
  <c r="J65" i="4"/>
  <c r="I65" i="4"/>
  <c r="F65" i="4"/>
  <c r="E65" i="4"/>
  <c r="P62" i="4"/>
  <c r="N62" i="4"/>
  <c r="L62" i="4"/>
  <c r="K62" i="4"/>
  <c r="J62" i="4"/>
  <c r="I62" i="4"/>
  <c r="F62" i="4"/>
  <c r="E62" i="4"/>
  <c r="P61" i="4"/>
  <c r="N61" i="4"/>
  <c r="L61" i="4"/>
  <c r="K61" i="4"/>
  <c r="J61" i="4"/>
  <c r="I61" i="4"/>
  <c r="F61" i="4"/>
  <c r="E61" i="4"/>
  <c r="P59" i="4"/>
  <c r="N59" i="4"/>
  <c r="N56" i="4"/>
  <c r="K56" i="4"/>
  <c r="F56" i="4"/>
  <c r="E56" i="4"/>
  <c r="N55" i="4"/>
  <c r="J55" i="4"/>
  <c r="I55" i="4"/>
  <c r="F55" i="4"/>
  <c r="E55" i="4"/>
  <c r="L53" i="4"/>
  <c r="F53" i="4"/>
  <c r="N52" i="4"/>
  <c r="L52" i="4"/>
  <c r="K52" i="4"/>
  <c r="J52" i="4"/>
  <c r="F49" i="4"/>
  <c r="E49" i="4"/>
  <c r="C49" i="4"/>
  <c r="P47" i="4"/>
  <c r="O47" i="4"/>
  <c r="N47" i="4"/>
  <c r="L47" i="4"/>
  <c r="K47" i="4"/>
  <c r="J47" i="4"/>
  <c r="I47" i="4"/>
  <c r="H47" i="4"/>
  <c r="F47" i="4"/>
  <c r="E47" i="4"/>
  <c r="C47" i="4"/>
  <c r="B47" i="4"/>
  <c r="P45" i="4"/>
  <c r="N45" i="4"/>
  <c r="L45" i="4"/>
  <c r="K45" i="4"/>
  <c r="J45" i="4"/>
  <c r="I45" i="4"/>
  <c r="F45" i="4"/>
  <c r="E45" i="4"/>
  <c r="B45" i="4"/>
  <c r="J44" i="4"/>
  <c r="I44" i="4"/>
  <c r="E44" i="4"/>
  <c r="B44" i="4"/>
  <c r="N43" i="4"/>
  <c r="L43" i="4"/>
  <c r="K43" i="4"/>
  <c r="J43" i="4"/>
  <c r="I43" i="4"/>
  <c r="F43" i="4"/>
  <c r="E43" i="4"/>
  <c r="O40" i="4"/>
  <c r="N40" i="4"/>
  <c r="L40" i="4"/>
  <c r="K40" i="4"/>
  <c r="J40" i="4"/>
  <c r="I40" i="4"/>
  <c r="F40" i="4"/>
  <c r="E40" i="4"/>
  <c r="C40" i="4"/>
  <c r="P38" i="4"/>
  <c r="O38" i="4"/>
  <c r="N38" i="4"/>
  <c r="L38" i="4"/>
  <c r="K38" i="4"/>
  <c r="J38" i="4"/>
  <c r="I38" i="4"/>
  <c r="H38" i="4"/>
  <c r="F38" i="4"/>
  <c r="E38" i="4"/>
  <c r="P37" i="4"/>
  <c r="O37" i="4"/>
  <c r="N37" i="4"/>
  <c r="L37" i="4"/>
  <c r="K37" i="4"/>
  <c r="J37" i="4"/>
  <c r="I37" i="4"/>
  <c r="H37" i="4"/>
  <c r="F37" i="4"/>
  <c r="E37" i="4"/>
  <c r="C37" i="4"/>
  <c r="H35" i="4"/>
  <c r="F35" i="4"/>
  <c r="E35" i="4"/>
  <c r="C35" i="4"/>
  <c r="I26" i="4"/>
  <c r="F26" i="4"/>
  <c r="E26" i="4"/>
  <c r="N25" i="4"/>
  <c r="I25" i="4"/>
  <c r="F25" i="4"/>
  <c r="E25" i="4"/>
  <c r="N24" i="4"/>
  <c r="I24" i="4"/>
  <c r="F24" i="4"/>
  <c r="E24" i="4"/>
  <c r="N21" i="4"/>
  <c r="N20" i="4"/>
  <c r="F20" i="4"/>
  <c r="E20" i="4"/>
  <c r="O16" i="4"/>
  <c r="N16" i="4"/>
  <c r="L16" i="4"/>
  <c r="K16" i="4"/>
  <c r="J16" i="4"/>
  <c r="I16" i="4"/>
  <c r="F16" i="4"/>
  <c r="E16" i="4"/>
  <c r="C16" i="4"/>
  <c r="C15"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9" i="4"/>
  <c r="L9" i="4"/>
  <c r="K9" i="4"/>
  <c r="J9" i="4"/>
  <c r="I9" i="4"/>
  <c r="F9" i="4"/>
  <c r="E9" i="4"/>
  <c r="N8" i="4"/>
  <c r="L8" i="4"/>
  <c r="K8" i="4"/>
  <c r="J8" i="4"/>
  <c r="I8" i="4"/>
  <c r="F8" i="4"/>
  <c r="E8" i="4"/>
  <c r="N6" i="4"/>
  <c r="C6" i="4"/>
  <c r="I6" i="4"/>
  <c r="E6" i="4"/>
  <c r="F6" i="4"/>
  <c r="B6" i="4"/>
  <c r="O5" i="4"/>
  <c r="N5" i="4"/>
  <c r="I5" i="4"/>
  <c r="E5" i="4"/>
  <c r="F5" i="4"/>
  <c r="O4" i="4"/>
  <c r="N4" i="4"/>
  <c r="C4" i="4"/>
  <c r="I4" i="4"/>
  <c r="E4" i="4"/>
  <c r="F4" i="4"/>
  <c r="B4" i="4"/>
  <c r="K5" i="4" l="1"/>
  <c r="J5" i="4"/>
  <c r="K4" i="4"/>
  <c r="J6" i="4"/>
  <c r="J4" i="4"/>
  <c r="K6" i="4"/>
  <c r="L4" i="4" l="1"/>
  <c r="L5" i="4"/>
  <c r="L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300-000001000000}">
      <text>
        <r>
          <rPr>
            <b/>
            <sz val="9"/>
            <color indexed="81"/>
            <rFont val="Tahoma"/>
            <family val="2"/>
          </rPr>
          <t>DPSIA:</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P7" authorId="1" shapeId="0" xr:uid="{00000000-0006-0000-03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<sst xmlns="http://schemas.openxmlformats.org/spreadsheetml/2006/main" count="2117" uniqueCount="873">
  <si>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</si>
  <si>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</si>
  <si>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</si>
  <si>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</si>
  <si>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</si>
  <si>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</si>
  <si>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</si>
  <si>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</si>
  <si>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</si>
  <si>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</si>
  <si>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</si>
  <si>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</si>
  <si>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</si>
  <si>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</si>
  <si>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</si>
  <si>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</si>
  <si>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</si>
  <si>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</si>
  <si>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</si>
  <si>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</si>
  <si>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</si>
  <si>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</si>
  <si>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</si>
  <si>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</si>
  <si>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</si>
  <si>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</si>
  <si>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</si>
  <si>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</si>
  <si>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</si>
  <si>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</si>
  <si>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</si>
  <si>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</si>
  <si>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</si>
  <si>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</si>
  <si>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</si>
  <si>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</si>
  <si>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</si>
  <si>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</si>
  <si>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</si>
  <si>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</si>
  <si>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</si>
  <si>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</si>
  <si>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</si>
  <si>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</si>
  <si>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</si>
  <si>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</si>
  <si>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</si>
  <si>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</si>
  <si>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</si>
  <si>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</si>
  <si>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</si>
  <si>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</si>
  <si>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</si>
  <si>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</si>
  <si>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</si>
  <si>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</si>
  <si>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</si>
  <si>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</si>
  <si>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</si>
  <si>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</si>
  <si>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</si>
  <si>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</si>
  <si>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</si>
  <si>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</si>
  <si>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</si>
  <si>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</si>
  <si>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</si>
  <si>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</si>
  <si>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</si>
  <si>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</si>
  <si>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</si>
  <si>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</si>
  <si>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</si>
  <si>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</si>
  <si>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</si>
  <si>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Realizar actividades orientadas a fortalecer la cultura del autocontrol en los procesos de la entidad.</t>
  </si>
  <si>
    <t>F26</t>
  </si>
  <si>
    <t>F27</t>
  </si>
  <si>
    <t xml:space="preserve">Subsecretaria General y Control Disciplinario 
Comité Institucional de Coordinación del Control Interno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</si>
  <si>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</si>
  <si>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</si>
  <si>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</si>
  <si>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</si>
  <si>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</si>
  <si>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</si>
  <si>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</si>
  <si>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</si>
  <si>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</si>
  <si>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</si>
  <si>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</si>
  <si>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</si>
  <si>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</si>
  <si>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</si>
  <si>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</si>
  <si>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</si>
  <si>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</si>
  <si>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</si>
  <si>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</si>
  <si>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</si>
  <si>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</si>
  <si>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</si>
  <si>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</si>
  <si>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</si>
  <si>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</si>
  <si>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</si>
  <si>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</si>
  <si>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</si>
  <si>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</si>
  <si>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</si>
  <si>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</si>
  <si>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</si>
  <si>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</si>
  <si>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</si>
  <si>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</si>
  <si>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</si>
  <si>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</si>
  <si>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</si>
  <si>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</si>
  <si>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</si>
  <si>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</si>
  <si>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</si>
  <si>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</si>
  <si>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</si>
  <si>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</si>
  <si>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</si>
  <si>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</si>
  <si>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</si>
  <si>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</si>
  <si>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  Servicio al ciudadano</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</si>
  <si>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</si>
  <si>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</si>
  <si>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</si>
  <si>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</si>
  <si>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</si>
  <si>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</si>
  <si>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</si>
  <si>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</si>
  <si>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</si>
  <si>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</si>
  <si>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</si>
  <si>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</si>
  <si>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</si>
  <si>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</si>
  <si>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</si>
  <si>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</si>
  <si>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</si>
  <si>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</si>
  <si>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</si>
  <si>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</si>
  <si>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</si>
  <si>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</si>
  <si>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</si>
  <si>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</si>
  <si>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</si>
  <si>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</si>
  <si>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</si>
  <si>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</si>
  <si>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</si>
  <si>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</si>
  <si>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</si>
  <si>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</si>
  <si>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</si>
  <si>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</si>
  <si>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</si>
  <si>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</si>
  <si>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</si>
  <si>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</si>
  <si>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</si>
  <si>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</si>
  <si>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</si>
  <si>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</si>
  <si>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</si>
  <si>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</si>
  <si>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</si>
  <si>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</si>
  <si>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</si>
  <si>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</si>
  <si>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</si>
  <si>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</si>
  <si>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</si>
  <si>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</si>
  <si>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</si>
  <si>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</si>
  <si>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</si>
  <si>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</si>
  <si>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</si>
  <si>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100% de implementación de la estrategia de racionalización de trámites para la vigencia 2020</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</si>
  <si>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</si>
  <si>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</si>
  <si>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</si>
  <si>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</si>
  <si>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</si>
  <si>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</si>
  <si>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</si>
  <si>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</si>
  <si>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</si>
  <si>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</si>
  <si>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</si>
  <si>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</si>
  <si>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</si>
  <si>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</si>
  <si>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</si>
  <si>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</si>
  <si>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</si>
  <si>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</si>
  <si>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</si>
  <si>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</si>
  <si>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</si>
  <si>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</si>
  <si>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</si>
  <si>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</si>
  <si>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</si>
  <si>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</si>
  <si>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</si>
  <si>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</si>
  <si>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</si>
  <si>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</si>
  <si>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</si>
  <si>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</si>
  <si>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</si>
  <si>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</si>
  <si>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</si>
  <si>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</si>
  <si>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</si>
  <si>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</si>
  <si>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</si>
  <si>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</si>
  <si>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</si>
  <si>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</si>
  <si>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</si>
  <si>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</si>
  <si>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</si>
  <si>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</si>
  <si>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</si>
  <si>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</si>
  <si>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</si>
  <si>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</si>
  <si>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</si>
  <si>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</si>
  <si>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</si>
  <si>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</si>
  <si>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</si>
  <si>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</si>
  <si>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</si>
  <si>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</si>
  <si>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</si>
  <si>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</si>
  <si>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</si>
  <si>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</si>
  <si>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</si>
  <si>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</si>
  <si>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</si>
  <si>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</si>
  <si>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</si>
  <si>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</si>
  <si>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</si>
  <si>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</si>
  <si>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</si>
  <si>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</si>
  <si>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</si>
  <si>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</si>
  <si>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</si>
  <si>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</si>
  <si>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</si>
  <si>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</si>
  <si>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</si>
  <si>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</si>
  <si>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</si>
  <si>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</si>
  <si>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</si>
  <si>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</si>
  <si>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</si>
  <si>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</si>
  <si>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</si>
  <si>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</si>
  <si>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</si>
  <si>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</si>
  <si>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</si>
  <si>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</si>
  <si>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</si>
  <si>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</si>
  <si>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</si>
  <si>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</si>
  <si>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</si>
  <si>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</si>
  <si>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</si>
  <si>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</si>
  <si>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</si>
  <si>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</si>
  <si>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</si>
  <si>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</si>
  <si>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</si>
  <si>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</si>
  <si>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</si>
  <si>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</si>
  <si>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</si>
  <si>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</si>
  <si>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</si>
  <si>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</si>
  <si>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</si>
  <si>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</si>
  <si>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</si>
  <si>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</si>
  <si>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</si>
  <si>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</si>
  <si>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</si>
  <si>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</si>
  <si>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</si>
  <si>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</si>
  <si>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</si>
  <si>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</si>
  <si>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</si>
  <si>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</si>
  <si>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</si>
  <si>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</si>
  <si>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</si>
  <si>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</si>
  <si>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</si>
  <si>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</si>
  <si>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</si>
  <si>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</si>
  <si>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</si>
  <si>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</si>
  <si>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</si>
  <si>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</si>
  <si>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</si>
  <si>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</si>
  <si>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</si>
  <si>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</si>
  <si>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</si>
  <si>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</si>
  <si>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</si>
  <si>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</si>
  <si>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</si>
  <si>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Reporte de la socialización del lineamiento que contenga las actividades realizadas.</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</si>
  <si>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</si>
  <si>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</si>
  <si>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</si>
  <si>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</si>
  <si>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</si>
  <si>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</si>
  <si>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</si>
  <si>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</si>
  <si>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</si>
  <si>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</si>
  <si>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</si>
  <si>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</si>
  <si>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</si>
  <si>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</si>
  <si>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</si>
  <si>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</si>
  <si>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</si>
  <si>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</si>
  <si>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</si>
  <si>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</si>
  <si>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</si>
  <si>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</si>
  <si>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</si>
  <si>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</si>
  <si>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</si>
  <si>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</si>
  <si>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</si>
  <si>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</si>
  <si>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</si>
  <si>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</si>
  <si>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</si>
  <si>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</si>
  <si>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</si>
  <si>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</si>
  <si>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</si>
  <si>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</si>
  <si>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</si>
  <si>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</si>
  <si>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</si>
  <si>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</si>
  <si>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</si>
  <si>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</si>
  <si>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</si>
  <si>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</si>
  <si>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</si>
  <si>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</si>
  <si>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</si>
  <si>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</si>
  <si>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</si>
  <si>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</si>
  <si>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</si>
  <si>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</si>
  <si>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</si>
  <si>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</si>
  <si>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</si>
  <si>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</si>
  <si>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</si>
  <si>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</si>
  <si>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</si>
  <si>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</si>
  <si>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</si>
  <si>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</si>
  <si>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</si>
  <si>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</si>
  <si>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</si>
  <si>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</si>
  <si>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</si>
  <si>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</si>
  <si>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</si>
  <si>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</si>
  <si>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</si>
  <si>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</si>
  <si>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</si>
  <si>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</si>
  <si>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</si>
  <si>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</si>
  <si>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</si>
  <si>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</si>
  <si>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</si>
  <si>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</si>
  <si>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</si>
  <si>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</si>
  <si>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</si>
  <si>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</si>
  <si>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</si>
  <si>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</si>
  <si>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</si>
  <si>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</si>
  <si>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</si>
  <si>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</si>
  <si>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</si>
  <si>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</si>
  <si>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</si>
  <si>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</si>
  <si>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</si>
  <si>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</si>
  <si>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</si>
  <si>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</si>
  <si>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</si>
  <si>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</si>
  <si>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</si>
  <si>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</si>
  <si>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</si>
  <si>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</si>
  <si>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</si>
  <si>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</si>
  <si>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</si>
  <si>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</si>
  <si>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</si>
  <si>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</si>
  <si>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</si>
  <si>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</si>
  <si>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</si>
  <si>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</si>
  <si>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</si>
  <si>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</si>
  <si>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</si>
  <si>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</si>
  <si>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</si>
  <si>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</si>
  <si>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</si>
  <si>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</si>
  <si>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</si>
  <si>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</si>
  <si>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</si>
  <si>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</si>
  <si>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</si>
  <si>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</si>
  <si>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</si>
  <si>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</si>
  <si>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</si>
  <si>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</si>
  <si>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DIRECCION DE GESTION CORPORATIVA</t>
  </si>
  <si>
    <t>GESTIÓN ADMINISTRATIVA</t>
  </si>
  <si>
    <t>Pérdida o daño de Bienes</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</si>
  <si>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</si>
  <si>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</si>
  <si>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</si>
  <si>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</si>
  <si>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</si>
  <si>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</si>
  <si>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</si>
  <si>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</si>
  <si>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</si>
  <si>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</si>
  <si>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</si>
  <si>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</si>
  <si>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</si>
  <si>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</si>
  <si>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</si>
  <si>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</si>
  <si>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</si>
  <si>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</si>
  <si>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</si>
  <si>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</si>
  <si>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</si>
  <si>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</si>
  <si>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</si>
  <si>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</si>
  <si>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</si>
  <si>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</si>
  <si>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</si>
  <si>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</si>
  <si>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</si>
  <si>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</si>
  <si>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</si>
  <si>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</si>
  <si>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</si>
  <si>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</si>
  <si>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</si>
  <si>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METROLOGÍA, MONITOREO Y MODELACIÓN.</t>
  </si>
  <si>
    <t>Interrupción de la actividad de monitoreo.</t>
  </si>
  <si>
    <t>SISTEMA INTEGRADO DE GESTIÓN</t>
  </si>
  <si>
    <t>COMUNICACIONES</t>
  </si>
  <si>
    <t>Divulgación de información errada, inoportuna o no autorizada sobre la gestión de la SDA a los públicos de interés internos y/o externos.</t>
  </si>
  <si>
    <t>OFICINA ASESORA DE COMUNICACIONES</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</si>
  <si>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</si>
  <si>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</si>
  <si>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</si>
  <si>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</si>
  <si>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</si>
  <si>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</si>
  <si>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</si>
  <si>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</si>
  <si>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</si>
  <si>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</si>
  <si>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</si>
  <si>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</si>
  <si>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</si>
  <si>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</si>
  <si>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</si>
  <si>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</si>
  <si>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</si>
  <si>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</si>
  <si>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</si>
  <si>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</si>
  <si>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</si>
  <si>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</si>
  <si>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</si>
  <si>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</si>
  <si>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</si>
  <si>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</si>
  <si>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</si>
  <si>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</si>
  <si>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</si>
  <si>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</si>
  <si>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</si>
  <si>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</si>
  <si>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</si>
  <si>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</si>
  <si>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</si>
  <si>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</si>
  <si>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</si>
  <si>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</si>
  <si>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</si>
  <si>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</si>
  <si>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</si>
  <si>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</si>
  <si>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</si>
  <si>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</si>
  <si>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</si>
  <si>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</si>
  <si>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</si>
  <si>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</si>
  <si>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</si>
  <si>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</si>
  <si>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</si>
  <si>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</si>
  <si>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</si>
  <si>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</si>
  <si>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</si>
  <si>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</si>
  <si>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</si>
  <si>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</si>
  <si>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</si>
  <si>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</si>
  <si>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</si>
  <si>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</si>
  <si>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</si>
  <si>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</si>
  <si>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</si>
  <si>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</si>
  <si>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</si>
  <si>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</si>
  <si>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</si>
  <si>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</si>
  <si>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</si>
  <si>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</si>
  <si>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</si>
  <si>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</si>
  <si>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</si>
  <si>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</si>
  <si>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</si>
  <si>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</si>
  <si>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</si>
  <si>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 xml:space="preserve">VERSIÓN </t>
  </si>
  <si>
    <t>DESCRIPCIÓN</t>
  </si>
  <si>
    <t>FECHA DE PUBLICACIÓN WEB</t>
  </si>
  <si>
    <t>31 de enero de 2020</t>
  </si>
  <si>
    <t>25 de marzo de 2020</t>
  </si>
  <si>
    <t>Clase de Riesgo</t>
  </si>
  <si>
    <t>GESTIÓN</t>
  </si>
  <si>
    <t xml:space="preserve">Pérdida de procesos judiciales por falta de oportunidad en la atención de los mismos </t>
  </si>
  <si>
    <t>CORRUPCIÓN</t>
  </si>
  <si>
    <t>Implementar paulatimante los controles del Anexo A de la Norma ISO27001 priorizados, de acuerdo con el grado de madurez de la entidad, los lineamientos dados por el MINTIC y Alta Consejería para las TIC, para el Subsistema de Seguridad de la Información SGSI.</t>
  </si>
  <si>
    <t>Adopción e implementación del gobierno y gestión de datos</t>
  </si>
  <si>
    <t>Devolver el acto al abogado quien tendrá que someter el tema al comité de contratación,</t>
  </si>
  <si>
    <t>Reportar  a la aseguradora para hacer la reposición del bien, o se solicita al responsable realizar la reposición.</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</si>
  <si>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</si>
  <si>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Gestión de información, de los proyectos de inversión, sin contar con los requisitos o atributos esenciales de confiabilidad, oportunidad,  calidad, veracidad, accesibilidad, relevancia, claridad, precisión y exactitud.</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</si>
  <si>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</si>
  <si>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CORRUPCCIÓN</t>
  </si>
  <si>
    <t>Daño, pérdida o deterioro de la documentación en el archivo central y del archivo de gestión de la SDA</t>
  </si>
  <si>
    <t>Violación de la reserva legal de los procesos
disciplinarios para obtener un beneficio económico o beneficio al disciplinado.</t>
  </si>
  <si>
    <t>Posibilidad de que los estados financieros no reflejen la situación económica, social o ambiental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</si>
  <si>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</si>
  <si>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La Dirección de Gestión Corporativa realiza verificación al Plan de Capacitaciones, seguimiento trimestral al indicador de cumplimiento y  establece revisión periódica de los resultados arrojados por el indicador de capacitación.</t>
  </si>
  <si>
    <t>Realizar divulgación  de la actualización de los procedimientos a los funcionarios y contratistas que intervienen en el proceso ECyS con los cambios realizados a cada uno de ellos.</t>
  </si>
  <si>
    <t>Actualizar el PA06-PR18-MA2 "Manual para la Administración de Expedientes" con el fin de establecer controles y lineamientos de préstamo.</t>
  </si>
  <si>
    <t>Actualizar los procedimientos  que se requieran del proceso ECyS</t>
  </si>
  <si>
    <t>Realizar capacitaciones semestrales sobre el procedimiento PA10-PR03 Aseguramiento de Calidad de los Resultados emitidos por el Laboratorio Ambiental-SDA</t>
  </si>
  <si>
    <t>Suministro de información errónea a las partes interesadas sobre los datos que suministra el Laboratorio Ambiental de la SDA o terceros contratados para tal fin</t>
  </si>
  <si>
    <t>Realizar capacitaciones semestrales sobre los procedimientos del proceso Metrología, Monitoreo y Modelación.</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</si>
  <si>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</si>
  <si>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</si>
  <si>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</si>
  <si>
    <t xml:space="preserve">Prácticas inadecuadas en la aplicación de los lineamientos del Sistema Integrado de Gestión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</si>
  <si>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</si>
  <si>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Realizar el informe de indicadores de gestión mensual - Realizar el informe de percepción y satisfacción ciudadana</t>
  </si>
  <si>
    <t xml:space="preserve">Posibilidad de que las respuestas emitidas por los diferentes procesos de la entidad a las PQRSF, no cumplan con los criterios de oportunidad, claridad, calidez y coherencia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</si>
  <si>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</si>
  <si>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</si>
  <si>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</si>
  <si>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</si>
  <si>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</si>
  <si>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</si>
  <si>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r>
      <t xml:space="preserve">SECRETARIA DISTRITAL DE AMBIENTE 
</t>
    </r>
    <r>
      <rPr>
        <b/>
        <sz val="16"/>
        <color theme="1"/>
        <rFont val="Arial"/>
        <family val="2"/>
      </rPr>
      <t>MAPA DE RIESGOS DE GESTIÓN Y DE CORRUPCIÓN 2020</t>
    </r>
  </si>
  <si>
    <t>Se reemplaza el mapa de riesgos de la entidad, debido a    modificaciones que no  fueron reportadas Radicado SDA 2020IE69298</t>
  </si>
  <si>
    <t>14 de abril de 2020</t>
  </si>
  <si>
    <t>Control de cambios PAAC</t>
  </si>
  <si>
    <t>Se reemplaza el mapa de riesgos de la entidad, debido a   modificaciones que no  fueron reportadas Radicado SDA 2020IE69298</t>
  </si>
  <si>
    <t>AVANCES</t>
  </si>
  <si>
    <t>EVIDENCIAS Y RUTA DE UBICACIÓN</t>
  </si>
  <si>
    <t>Se incluyo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</si>
  <si>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Durante el primer cuatrimestre de 2020 se ha venido realizando seguimiento a listas de chequeo, formularios y certificados de confiabilidad. Así mismo de actualizaron 51 trámites de los cuales se virtualizaron 5.</t>
  </si>
  <si>
    <t>Certificados de Confiabilidad de enero, febrero, marzo y abril</t>
  </si>
  <si>
    <t>Excel con datos para priorización de trámites y presentación concluyente</t>
  </si>
  <si>
    <t>Se realizaron mesas de trabajo con las diferentes áreas misionales y Subsecretaria General y de Control Disciplinario con el fin de definir la priorización de los trámites, de esta manera se realizó un análisis de los de mayor demanda, los cuales se proponen para que sean objeto de racionalización para la vigencia 2020: Registro de la publicidad exterior visual, Inscripción como acopiador primario de aceites usados en el Distrito, Salvoconducto único nacional para la movilización de especímenes de la fauna silvestre y Permiso o autorización para aprovechamiento forestal de árboles aislados.</t>
  </si>
  <si>
    <t>Presentación con las Conclusiones del análisis</t>
  </si>
  <si>
    <t>Actas y registro de Ferias Primer Cuatrimestre</t>
  </si>
  <si>
    <t xml:space="preserve">ENERO: El día 31 de enero, se realizó y se comunicó de manera masiva a funcionarios y contratistas a través de correo electrónico, la acción preventiva correspondiente a “Causales excluyentes de responsabilidad” Ley 734 de 2002, artículo 28”
FEBRERO: El día 28 de febrero, se realizó y se comunicó de manera masiva a funcionarios y contratistas a través de correo electrónico, la acción preventiva correspondiente a “Artículo 34 # 6, Ley 734 de 2002”. 
MARZO: El día 25 de marzo, se realizó y se comunicó de manera masiva a funcionarios y contratistas a través de correo electrónico, la acción preventiva correspondiente a “Formas de iniciar la Acción disciplinaria”
ABRIL: El día 22 de abril, se realizó y se comunicó de manera masiva a funcionarios y contratistas a través de correo electrónico, la acción preventiva correspondiente a “Del Investigado”
</t>
  </si>
  <si>
    <t>Dicha Información fue enviada del correo de la oficina de Control Disciplinario control.disciplinario@ambientebogota.gov.co a todos los funcionarios y contratistas de la Entidad.</t>
  </si>
  <si>
    <t>Actas de Visita a Cades primer Cuatrimestre</t>
  </si>
  <si>
    <t>Matriz Seguimiento al modelo de Implementación del Modelo de Servicio a la Ciudadanía</t>
  </si>
  <si>
    <t xml:space="preserve">Actas de Capacitación </t>
  </si>
  <si>
    <t>Se llevaron a cabo 8 entrenamientos en las siguientes temáticas: Inducción, paz y salvos, SDQS, Teletrabajo, IAAP, Tips para trabajar en casa, Forest, Canal virtual- SECOP</t>
  </si>
  <si>
    <t xml:space="preserve">Informes de Seguimiento a quejas y reclamos </t>
  </si>
  <si>
    <t>Se llevó a cabo seguimiento a 5.223 PQR´S registradas ante la Entidad, así: 1.374 en enero, 1.727 en febrero y 1.477 en marzo y abril 645;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cuatrimestre de 2020, el 79% recibió respuesta dentro de los términos de ley, el 12% fuera de términos y el 8%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t>
  </si>
  <si>
    <r>
      <t xml:space="preserve">Se elaboró Informe del Defensor del Ciudadano SDA, correspondiente al periodo comprendido entre el 1 de enero al 30 de abril del 2020. 
En dicho periodo se recibieron a través del correo electrónico defensordelciudadano@ambientebogota.gov.co  </t>
    </r>
    <r>
      <rPr>
        <sz val="8"/>
        <rFont val="Arial"/>
        <family val="2"/>
      </rPr>
      <t>37</t>
    </r>
    <r>
      <rPr>
        <sz val="8"/>
        <color theme="1"/>
        <rFont val="Arial"/>
        <family val="2"/>
      </rPr>
      <t xml:space="preserve"> solicitudes, las cuales fueron radicadas en el sistema FOREST y remitidas al Grupo de Peticiones, Quejas y Reclamos, para su respectivo trámite. </t>
    </r>
  </si>
  <si>
    <t>Informe defensor del ciudadano enero - abril</t>
  </si>
  <si>
    <t>Informes de acceso a la información de enero febrero y marzo.</t>
  </si>
  <si>
    <t>Durante el primer cuatrimestre de 2020,  se asignaron 19 solicitudes de acceso a la información recepcionadas por la Secretaría Distrital de Ambiente a través de sus canales de atención de las cuales se realizó seguimiento y se publicaron 19.</t>
  </si>
  <si>
    <t>SEGUIMIENTO OFICINA DE CONTROL INTERNO - PRIMER CUATRIMESTRE</t>
  </si>
  <si>
    <t>En proceso de construcción.  Desde la Alcaldía Mayor se está ajustando la imagen de la campaña “Valores de la Casa”. En espera de los lineamientos correspondientes.</t>
  </si>
  <si>
    <t>Correos de la Oficina de Comunicaciones de la SDA.</t>
  </si>
  <si>
    <t>NIVEL DE AVANCE Y RESULTADOS</t>
  </si>
  <si>
    <t xml:space="preserve">Se presentaron los informes de resultados de la gestión de Integridad  2019 al Comité de Gestión y Desempeño Institucional. Los cuales fueron tenidos en cuenta para la  revisión y aprobación del Plan de Acción 2020. </t>
  </si>
  <si>
    <t>Se formuló el componente 6 del PAAC, incorporando el Plan de Gestión de Integridad 2020. Aprobado y publicado en la página web de la entidad,  dentro de los plazos establecidos.</t>
  </si>
  <si>
    <t>Página Web de la SDA, PAAC.</t>
  </si>
  <si>
    <t>Plan de acción Integrado Institucional</t>
  </si>
  <si>
    <t>Se han efectuado reportes de avance del plan de acción, primer trimestre, respecto ejecución proyecto de inversión-SEGPLAN.
Se efectuaron los reportes correspondientes a la Evaluación de la Gestión 2019  (FURAG-MIPG-PAAC).
Encuesta de Gestión de Integridad Distrital, de la Veeduría Distrital.</t>
  </si>
  <si>
    <t>Correos electrónicos, publicación en el DRIVE institucional, pagina web de  la entidad Planes de inversión proyecto1100</t>
  </si>
  <si>
    <t>Sistema Forest - computador profesional SIG-DGC.</t>
  </si>
  <si>
    <t>Computador profesional SIG-DGC.</t>
  </si>
  <si>
    <t>Las evidencias se pueden encontrar a través del siguiente enlace: 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</si>
  <si>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Las evidencias se pueden encontrar en los siguientes enlaces:
Audiovisual: del 21 al 31 
https://drive.google.com/drive/u/0/folders/1BAvMhslqC2gpvx9Iinph5GfCV3pyQmky
http://www.ambientebogota.gov.co/web/sda/archivo-de-noticias/-/asset_publisher/5PPa/content/en-los-primeros-100-dias-han-mejorado-condiciones-ambientales-en-bogota
http://www.ambientebogota.gov.co/web/sda/archivo-de-noticias/-/asset_publisher/5PPa/content/secretaria-de-ambiente%3A-100-dias-recuperando-la-confianza-de-la-comunidad</t>
  </si>
  <si>
    <t>Se llevó a cabo la rendición de cuentas de los 100 primeros días de administración, en donde la Oficina Asesora de Comunicaciones realizó la promoción de las acciones desarrollas por el sector Ambiente.</t>
  </si>
  <si>
    <t>Las evidencias se pueden encontrar en los siguientes enlaces:
- https://www.facebook.com/263044047137195/posts/2739941332780775/ 
- https://www.facebook.com/263044047137195/posts/2809684309139810/
- https://www.facebook.com/263044047137195/posts/2872862032822037/
- https://www.facebook.com/263044047137195/posts/2941409375967302/
- https://twitter.com/ambientebogota/status/1221823811366072320?s=12
- https://twitter.com/ambientebogota/status/1233544762369728513?s=12
- https://twitter.com/ambientebogota/status/1243959995013771264?s=12
- https://twitter.com/ambientebogota/status/1254922704895070213?s=12</t>
  </si>
  <si>
    <t xml:space="preserve">La Oficina Asesora de Comunicaciones aplica una encuesta mensual,  a través de la redes sociales Facebook y Twitter, para conocer la opinión de la ciudadanía sobre la gestión que realiza la entidad.
* Durante el mes de enero se realizó la siguiente encuesta: ¿Cree que la decisión de proteger la Reserva Thomas Van Der Hammen es vital para hacer de Bogotá una ciudad ambientalmente sostenible? 
Respuestas positivas en Facebook: 94% y en Twitter: 85% para un promedio de: 89,40% 
Respuestas negativas en Facebook: 06% y en Twitter: 15% para un promedio de: 10,60% 
* Durante el mes de febrero se realizó la siguiente encuesta: ¿Cree que las medidas tomadas por la SDA durante la alerta ambiental de calidad del aire han sido? 
Respuestas positivas en Facebook: 72% y en Twitter: 47,5% para un promedio de: 59,75% 
Respuestas negativas en Facebook: 28% y en Twitter: 52,5% para un promedio de: 40,25%
* Durante el mes de marzo se realizó la siguiente encuesta: ¿Cree que la Secretaría de Ambiente dispuso los canales suficientes para que la ciudadanía pueda realizar sus trámites desde casa? 
Respuestas positivas en Facebook: 45% y en Twitter: 51% para un promedio de: 47,85% 
Respuestas negativas en Facebook: 55% y en Twitter: 49% para un promedio de: 52,15%
* Durante el mes de abril se realizó la siguiente encuesta: ¿Cree que los operativos de la Secretaría distrital de Ambiente han sido efectivos para evitar el tráfico de especies silvestres durante la cuarentena? 
Respuestas positivas en Facebook: 56% y en Twitter: 41,2% para un promedio de: 48.60% 
Respuestas negativas en Facebook: 44% y en Twitter: 58,8% para un promedio de: 51,40% </t>
  </si>
  <si>
    <t>Ver anexo - Actividad F21 Registro redes sociales
Ver anexo - Actividad F21 Actividades de educación TIC (estos soportes son ejemplos, los demás soportes reposan en el archivo digital de la OPEL)</t>
  </si>
  <si>
    <t>Con las redes de Corresponsal Ambiental de Facebook y Twitter, se ha venido realizando publicaciones, menciones, RT y me gusta. Actualmente en la cuenta:
1.  @AMBcorresponsal es la cuenta de Twiter; tiene seguimiento en redes en el periodo comprendido de enero a abril de 2020 con 6186 seguidores. 
2. Facebook: El aumento en las estadísticas de la cuenta de Soy #CorresponsalAmbiental tiene un total de seguidores de la página de 6007
Anexo se remite informe con el comportamiento de las redes sociales.
Durante este periodo, se realizaron 55 actividades de educación ambiental por medio de las TIC´s, con una participación de 2.747 ciudadanos. A partir de las medidas de aislamiento social obligatorio por prevención al virus SARS-coV-2, decretadas por el Gobierno Nacional, se desarrollaron acciones de educación ambiental por medio de plataformas virtuales de libre acceso por la página web de la entidad.  Los registros documentales de estas actividades reposan  en el archivo de gestión virtual de la OPEL (Serie: 55-Planes, Subserie: 55.5 Planes de educación ambiental)</t>
  </si>
  <si>
    <t xml:space="preserve">Actas de autocontrol
</t>
  </si>
  <si>
    <t xml:space="preserve">Carpeta: BitacoraOAB-ORARBO y Acuerdo067
Carpeta: Informes de admon
en la ruta https://drive.google.com/drive/u/0/folders/10uj3Gznpmv8t095vmhebiAByiZL9_ti9
</t>
  </si>
  <si>
    <t>Se avanzó en la actualización de los indicadores ambientales dispuestos en el Observatorio Ambiental de Bogotá-OAB, alcanzado un nivel de actualización de % con corte a marzo 2020, y en el Observatorio Regional Ambiental y de Desarrollo Sostenible del Río Bogotá-ORARBO.</t>
  </si>
  <si>
    <t>Se elaboraron los informes normados que rinden cuenta sobre la gestión de la administración Distrital, el estado y calidad de los recursos naturales: Con radicado 2020EE39270 del 18 de febrero de 2020 se remitió el informe de indicadores ambientales Acuerdo 067 de 2002, en respuesta 2019ER296090 de 19 de diciembre de 2019, a la Dirección de información cartográfica y estadística de la Secretaría Distrital de Planeación.
Con radicado 2020EE53076 del 7 de marzo de 2020 se remitió Informe de indicadores ambientales Bogotá como vamos, de la vigencia 2019 con el objeto de realizar la evaluación de la calidad de vida en Bogotá. Así mismo, se remitió al correo electrónico bogota@bogotacomovamos. 
Con radicado 2020IE20990 se entregó el informe de la Sentencia del río Bogotá que contiene el reporte de las órdenes 4.5 ORARBO, 4.6 SIGICA. 4.69 Plan de Investigaciones y 4.73 sobre los indicadores de seguimiento de la Sentencia Río Bogotá, con competencia a la DPSIA.</t>
  </si>
  <si>
    <t xml:space="preserve">Carpeta: MatrizIndicadoresCiudad
Carpeta: SentenciaRioBogota
Carpeta: cuestionario2020BogotaComoVamos
Carpeta: Acuerdo067yMatrizIndicadoresCiudad
En la ruta https://drive.google.com/drive/u/0/folders/10uj3Gznpmv8t095vmhebiAByiZL9_ti9
</t>
  </si>
  <si>
    <t>Se han realizado 3 actividades de publicación del Plan Anticorrupción y de Atención al Ciudadano de la SDA vigencia 2020. contando cada versión publicada. Su publicación en la versión final No. 1 se realizó el 31 de enero de 2020 en el micrositio de transparencia y acceso a la información pública de la página web de la SDA. Posteriormente, y dadas las solicitudes de actualización con radicados 2020IE60577 y 2020IE69298, se publicó la versión 2 y 3 del PAAC con las respectivas notas de control de cambios en la Carpeta denominada "Formulación y actualizaciones" en la página web.
Se han realizado 3 actividades de divulgación: 1) mediante comunicación interna de radicado 2020IE34780 el 13 de febrero de 2020 mediante el cual se dio a conocer, invitó, motivó y recuerdó gestionar como primera línea de defensa que son todos los servidores públicos, las acciones establecidas en el Plan Anticorrupción y de Atención del Ciudadano, 2) mediante correo electrónico institucional del 18 de febrero de 2020 se socializó al equipo SIG_MIPG; y 3) se divulgó mediante una pieza de comunicación denominada "Todos somos parte del Plan de Acción Integrado Institucional", el 26 de marzo de 2020 mediante el cual se socializó los diferentes planes que integran el plan de acción institucional entre estos está el PAAC en su numeral 9, enviada a través de comunicacioninterna@ambientebogota.gov.co. 
Adicionalmente se publicaron las observaciones allegadas al proyecto del PAAC con sus respectivas respuestas, como estrategias de transparencia y acceso a la información pública y en cumplimiento al ordenamiento legal.</t>
  </si>
  <si>
    <t>Publicaciones en la página web
http://www.ambientebogota.gov.co/web/transparencia/plan-anticorrupcion-y-de-atencion-al-ciudadano/-/document_library_display/yTv5/view/9544573
Soportes formulacion, actualizaciones y divulgación en la Carpeta: PAAC 2020
En la ruta https://drive.google.com/open?id=140AzlahlK5EqFHiZm2RSlkY57pIOhYJK</t>
  </si>
  <si>
    <t xml:space="preserve">http://ambientebogota.gov.co/web/sda/historial-de-noticias/-/asset_publisher/1RkX/content/secretaria-de-ambiente%3A-100-dias-recuperando-la-confianza-de-la-comunidad?redirect=http%3A%2F%2Fambientebogota.gov.co%2Fweb%2Fsda%2Fhistorial-de-noticias%3Fp_p_id%3D101_INSTANCE_1RkX%26p_p_lifecycle%3D0%26p_p_state%3Dnormal%26p_p_mode%3Dview%26p_p_col_id%3Dcolumn-2%26p_p_col_pos%3D1%26p_p_col_count%3D5
video en https://youtu.be/6rjOTyHi4Rk
https://bogota.gov.co/mi-ciudad/ambiente/sector-ambiente-brinda-apoyo-ciudadanos-en-tiempos-de-cuarentena
Pantallazos de las notas </t>
  </si>
  <si>
    <t>Se realizaron las acciones tendientes al ajuste y verificación de los compromisos de rendición de cuenta cargados en la plataforma Colibrí de la Veeduría, solicitado mediante correo electrónico del 1 de abril, para su ajuste teniendo en cuenta la situación actual de confinamiento y distanciamiento social. Así mismo, se realizaron las modificación y  reportes con el fin de actualizar los compromisos de rendición de cuenta cargados en la plataforma Colibrí de la Veeduría, emitiendo la comunicación  2020EE76001 dirigida a la Veeduría para remitir el informe de las modificaciones y reporte estado compromisos plataforma colibrí.</t>
  </si>
  <si>
    <t>Radicado SDA  2020EE76001
Carpeta Plataforma Colibrí en:
https://drive.google.com/open?id=1F4cukWmyvq3MiAKYV4CEfweg0pbd_P_x</t>
  </si>
  <si>
    <t>Con radicado 2020IE75334 se solicitó a las dependencias informar sobre cuál o cuáles serán los espacios de encuentro más importantes que deben realizar con los grupos de valor, teniendo en cuenta la actual declaratoria de emergencia del país y la ciudad.</t>
  </si>
  <si>
    <t>Radicado SDA 2020IE75334</t>
  </si>
  <si>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 
Se realizó una revisión inicial a fin de tener actualizado y disponible la información, con base en ello se gestionó información y se publicó, a fin de mantener todos los componentes actualizados, con el fin de preparar posible verificación de la Procuraduría sobre el Índice de Transparencia y acceso a la información - ITA.</t>
  </si>
  <si>
    <t>Carpeta: publicaciones_transparencia
https://drive.google.com/open?id=1XqkIzrCy_EgxyY8ozSB9I7IbI2HIeboT</t>
  </si>
  <si>
    <t>Se realizó actualización en la plataforma Distrital y Nacional del Dataset de los datos abiertos conforme a la periodicidad (localización del inventario de vallas de Bogotá), y se realizó monitoreo en la plataforma Distrital y Nacional de los 24 datos abiertos que comparte la SDA. 
Durante el primer cuatrimestre se identificaron tres nuevos dataset datos abiertos (PM10 ANUAL, TECHOS VERDES, OBJETO GEOGRÁFICO ZONIFICACIÓN RESERVA THOMAS VAN DER HAMMEN. BOGOTÁ URBANA -RURAL 2018)</t>
  </si>
  <si>
    <t>https://datosabiertos.bogota.gov.co/organization/sda 
https://www.datos.gov.co/browse?Informaci%C3%B3n-de-la-Entidad_Departamento=Bogot%C3%A1+D.C.&amp;Informaci%C3%B3n-de-la-Entidad_Nombre-de-la-Entidad=Secretar%C3%ADa+Distrital+de+Ambiente</t>
  </si>
  <si>
    <r>
      <t xml:space="preserve">Se han implementado los siguientes mecanismos para que la población en condición de discapacidad visual pueda acceder a los contenidos publicados en la página web de la Secretaría Distrital de Ambiente: </t>
    </r>
    <r>
      <rPr>
        <sz val="8"/>
        <rFont val="Arial"/>
        <family val="2"/>
      </rPr>
      <t xml:space="preserve">subtitulación de todos los videos, mejor contraste que hace  que los diferentes contenidos publicados sean más visibles, implementación de más de 100 idiomas, cambio de tamaño del texto y sistema de audio del contenido publicado.
Se avanzó en el desarrollo de un mecanismo LECTOR DE NOTICIAS con el fin de facilitarle a las personas con baja visión o visión nula, escuchar las noticias de la entidad. </t>
    </r>
  </si>
  <si>
    <t>http://www.ambientebogota.gov.co/web/sda/accesibilidad
http://www.ambientebogota.gov.co/web/sda/historial-de-noticias/-/asset_publisher/1RkX/content/durante-esta-cuarentena-protege-y-respeta-la-fauna-silvestre</t>
  </si>
  <si>
    <t>Se desarrolló una encuesta de percepción del acceso a la información pública que dispone la entidad.</t>
  </si>
  <si>
    <t>http://www.ambientebogota.gov.co/web/transparencia/inicio</t>
  </si>
  <si>
    <t>Se cuenta una presentación que contiene la información sobre el Modelo Integrado de Planeación y Gestión y el Sistema de Control Interno que será distribuida próximamente a todas las dependencias</t>
  </si>
  <si>
    <t>Sistema de Información Forest
Radicados No. 2020IE22502 del 31 de enero de 2020, 2020IE15447 del 24 de enero de 2020, 2020IE14391 del 23 de enero de 2020 y 2020IE17363 del 27 de enero de 2020</t>
  </si>
  <si>
    <t xml:space="preserve"> Se realizó el seguimiento y se comunicó el resultado mediante el radicado 2020IE40178 del  19/02/2020.</t>
  </si>
  <si>
    <t>Sistema de Información Forest
Radicado  2020IE40178 del 19/02/2020.</t>
  </si>
  <si>
    <t>Se comunica el Informe mediante el radicado N° 2020IE15446 del 24 de enero de 2020.</t>
  </si>
  <si>
    <t>Sistema de Información Forest
Radicado N° 2020IE15446 del 24 de enero de 2020.</t>
  </si>
  <si>
    <t>Sistema de Información Forest
Proceso forest No. 4773679
url http://www.ambientebogota.gov.co/web/transparencia/plan-anticorrupcion-y-de-atencion-al-ciudadano/-/document_library_display/yTv5/view/9544599</t>
  </si>
  <si>
    <t>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Se realizó el consolidado del plan de mejoramiento por procesos mediante radicado N° 2020IE17363 del 27 de enero de 2020.</t>
  </si>
  <si>
    <t>Correos electrónicos, Acta de reunión del Comité de Gestión y Desempeño institucional</t>
  </si>
  <si>
    <t>El Plan de Acción de Gestión de Integridad, se ha articulado con el MIPG y FURAG, atendiendo los lineamientos establecidos.</t>
  </si>
  <si>
    <t>Con base en la propuesta metodológica presentada al Comité de Gestión y Desempeño Institucional, se encuentra  iniciando  la  fase I -Información, la cual tiene socialización y divulgación, esta fase depende del   diseño de piezas divulgativas y campaña institucional, la cual esta en construcción.</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</si>
  <si>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</si>
  <si>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</si>
  <si>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 xml:space="preserve">Mediante memorando 2020IE37580 del 17 de febrero se expidió el lineamiento para contratistas sobre el Diligenciamiento del Formato conflicto de intereses en aplicación de la Ley 2013 de 2019. Mediante memorando 2020IE37577 se dio lineamiento para Secretaria de Despacho, Subsecretario General y de Control Disciplinario, Directores, Subdirectores y Jefes de Oficina. </t>
    </r>
    <r>
      <rPr>
        <i/>
        <sz val="9"/>
        <color theme="1"/>
        <rFont val="Arial"/>
        <family val="2"/>
      </rPr>
      <t>"Es importante señalar, que el diligenciamiento del citado formato se deberá realizar dentro los quince (15) días siguientes a la posesión en el cargo a desempeñar, y para los que ya estén, dentro de los quince (15) días siguientes a la expedición del presente oficio."</t>
    </r>
  </si>
  <si>
    <t xml:space="preserve">Estudios previos para contratación directa de prestación de servicios profesionales y de apoyo a la gestión
Informes de actividades 
Cuentas de cobro  </t>
  </si>
  <si>
    <t>Lineamiento institucional antisoborno formulado enmarcado en la Política de administración de riesgos y oportunidades  - Evidencias de socialización</t>
  </si>
  <si>
    <t>Mediante correo electrónico del 18 de febrero de 2020, se realizó la Socialización Plan Anticorrupción y de Atención al Ciudadano (Mapa de riesgos de corrupción y plan de gestión de integridad) – PAAC de la SDA para la vigencia 2020. Adicionalmente con los profesionales responsables de cada proceso se socializa los memorandos de seguimiento de la OCI para tomar las medidas correspondientes tenerlos en cuenta el los próximos seguimientos.</t>
  </si>
  <si>
    <t>Se realizó una revisión y actualización de la cartilla, la cual se encuentra en borrador y verificación por parte de las profesionales de la DCG para luego ser revisada por la Oficina de Comunicaciones, para su respectiva publicación.</t>
  </si>
  <si>
    <t>Autoevaluación Dirección de Gestión Ambiental
Autoevaluación Subsecretaría General y de Control Disciplinario
Autoevaluación Oficina de comunicaciones
Autoevaluación Subdirección de Silvicultura, Flora y Faina Silvestre
Autoevaluación Subdirección de Calidad del Airea, Auditiva y Visual
Autoevaluación Subdirector de Control Ambiental al Sector Público
Autoevaluación Dirección de Control Ambiental
Autoevaluación Directora de Planeación y Sistemas de Información Ambiental
Autoevaluación Subdirección Financiera
Autoevaluación Oficina de Control Interno</t>
  </si>
  <si>
    <t>Mediante proceso forest No. 4773679 se comunicaron los resultados del Primer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</si>
  <si>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 xml:space="preserve">Subsecretaría general y de control disciplinario
(Grupo Servicio a la Ciudadanía y procesos estratégicos, misionales y de apoyo)
</t>
  </si>
  <si>
    <t>Matriz de priorización  de trámites y acta de reunión entre áreas.</t>
  </si>
  <si>
    <t>Se realizó el diseño de la estrategia de racionalización para los 4 trámites priorizados; las cuatro estrategias propuestas se encuentran categorizadas como de tipo tecnológico. Para registro de la publicidad exterior visual y permiso o autorización para aprovechamiento forestal de árboles aislados - habilitar pago por PSE; Inscripción como acopiador primario de aceites usados en el Distrito - Automatización de la Inscripción; y Salvoconducto único nacional para la movilización de especímenes de la fauna silvestre - Sincronizar con la Ventanilla VITAL para que sea una sola ventanilla de solicitud el trámite. Las estrategias ya fueron presentadas al Subsecretario y están para aprobación en el próximo Comité Institucional de Gestión y Desempeño.</t>
  </si>
  <si>
    <t>Realizar monitoreo de la estrategia de racionalización conforme a las seis preguntas que conforman la guía de racionalización del SUIT, de acuerdo con el  plan de trabajo generado con los responsables de cada estrategia  de racionalización</t>
  </si>
  <si>
    <t>Dos (2) monitoreos de la estrategia de racionalización realizados</t>
  </si>
  <si>
    <r>
      <t xml:space="preserve">
La Oficina Asesora de Comunicaciones ejecuta el Plan de Comunicaciones 2020 a partir de dos líneas estratégicas: organizacional e interna y externa e informativa y hace seguimiento de manera mensual. A continuación se relacionan las actividades realizadas durante enero, febrero, marzo y abril correspondiente a cada línea. 
</t>
    </r>
    <r>
      <rPr>
        <b/>
        <sz val="8"/>
        <color theme="1"/>
        <rFont val="Arial"/>
        <family val="2"/>
      </rPr>
      <t>1. Línea de comunicación organizacional e interna.</t>
    </r>
    <r>
      <rPr>
        <sz val="8"/>
        <color theme="1"/>
        <rFont val="Arial"/>
        <family val="2"/>
      </rPr>
      <t xml:space="preserve">
• Carteleras digitales: Se realizaron 92 publicaciones en el sistema de pantallas externas e internas de la entidad.
• Correo institucional: Se enviaron 238 mensajes a través del correo comunicacioninterna@ambientebogota.gov.co  con las noticias institucionales y de la administración distrital (monitoreo Somos noticia), así como actividades realizadas por las diferentes áreas (Información de interés).
• Sonido interno: Se realizaron 2 emisiones del programa de sonido interno “Nuestro Ambiente”, con la finalidad de informar a los servidores de la SDA los eventos y acontecimientos que se realizan en la entidad, motivando su activa participación.
</t>
    </r>
    <r>
      <rPr>
        <b/>
        <sz val="8"/>
        <color theme="1"/>
        <rFont val="Arial"/>
        <family val="2"/>
      </rPr>
      <t xml:space="preserve">
2. Línea de comunicación externa e informativa</t>
    </r>
    <r>
      <rPr>
        <sz val="8"/>
        <color theme="1"/>
        <rFont val="Arial"/>
        <family val="2"/>
      </rPr>
      <t xml:space="preserve">
• Comunicados de prensa: Se elaboraron 135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1706 registros en medios masivos de comunicación en todas sus plataformas (radio, prensa, televisión e internet), como resultado de la gestión free press de la OAC.
• Ruedas de prensa y acompañamientos: Se realizaron 49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Durante el primer cuatrimestre se lograron: 13.315 nuevos seguidores en Twitter, en Facebook tuvimos 3903 nuevos likes, 4.173 nuevos seguidores en Instagram y 7.679.107 visualizaciones en nuestros videos institucionales en el canal de YouTube.
• Página Web: En la página web de la Secretaría Distrital de Ambiente www.ambientebogota.gov.co se realizaron 302 publicaciones nuevas y 39 actualizaciones de información, para alcanzar un consolidado de 341 registros.
• Piezas editoriales, divulgativas, virtuales y merchandising: Se diseñaron y divulgaron 521 piezas de comunicación interna y externa que permitieron evidenciar a la comunidad la gestión ambiental en el distrito capital, promoviendo la imagen positiva de la Secretaría Distrital de Ambiente.
• Material audiovisual: Se produjeron 218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(42): #ÁrbolEnRiesgo, Libres y en Casa, Apagón ambiental, #SOSTingua, Servicio al Ciudadano, #YoCambioConElCambio, #EcoTips, #MenosIncendiosMásVida, Negocios Verdes, #PensamientosAlAire, #BiodiversidadSumapaz, #BogotáPreventiva, #ConocerParaCuidar, #YoCuidoMiHumedal, #BogotáReverdece, #FaunaEnFotos, En Casa Yo me Cuido del Coronavirus, #ÁrbolEnRiego #MenosIncendiosMásVida, #MujeresHacenHistoria, #CuidémonosDelCoronavirus, #SimulacroVital, #TodoSaldráBien, #CuarentenaPorLaVida, #HéroesDeCapaVerde, #BogotáReverdece, Servicio al Ciudadano – Canales de atención durante el aislamiento, Apagón Ambiental. #LibresYEnCasa (externa), #BogotáSolidariaAvanza (externa), #Bogotá100Días (externa), #UnRespiroAlPlaneta (externa), Recorridos Virtuales (externa y externa), Servicio Al Ciudadano (externa), #BogotáReverdece (externa), #ReciclajeChallenge (externa), #ReciclarEsLaSalida (externa), En casa yo me cuido del Coronavirus (interna y externa), Uso Eficiente (interna), Pausas activas (interna), Detrás del Teletrabajo (interna), Ecotips (interna).
• Celebraciones (11):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 Eventos (9): #DíaSinCarro2020, Pacto por el Sumapaz, Día Internacional de la Mujer 2020, Conversaciones Detonante, Plantación en humedal El Tunjo, Instalación de la bancada de la Calidad del Aire, Audiencia pública del sector ambiental, Simulacro Vital Obligatorio Localidad de Engativá, Simulacro compromiso ciudadano Fontibón.
• Eventos virtuales (3) : Socialización propuesta ambiental Plan de Desarrollo Distrital, Clases virtuales de Educación Ambiental, Visita a Relleno Sanitario Doña Juana </t>
    </r>
  </si>
  <si>
    <t>Bitácoras de actualización de los OAB
Informes de avance de los Observatorios</t>
  </si>
  <si>
    <t>Comunicaciones internas y externas de solicitud de información y de envío del informe, tanto por forest como electrónicas.
Informes normados</t>
  </si>
  <si>
    <t xml:space="preserve">
Comunicaciones internas y externas de coordinación con la SDP y con las dependencia SDA, tanto por forest como electrónicas.
Actas de reunión 
Informes de seguimiento</t>
  </si>
  <si>
    <t>Se programaron y ejecutaron 111 actividades de participación ciudadana donde se contó con la participación de  4.332 ciudadanos.  Esta participación se ejecutó en torno a la conmemoración de las fechas de calendario ambiental y en acciones ambientales locales articuladas desde la Comisión Ambiental Local - CAL y que dieron respuesta a las necesidades ambientales identificadas en la localidades. A partir de la declaración de la emergencia por el COVID-19 se empezaron a realizar las sesiones de la CAL y las actividades de participación de manera virtual.  Los soportes de las actividades reposan en el archivo virtual de la Oficina de participación, educación y localidades Serie: 39-Informes técnicos ambientales, Subserie: 39.2 Informes de la secretaria técnica de las instancias de participación ciudadana 
Se ejecutaron 410 actividades de educación ambiental  donde se contó con la participación de 18.350 ciudadanos.  Este ejercicio se llevó a cabo por medio del desarrollo de acciones pedagógicas. procesos de formación, caminatas ecológicas  y recorridos interpretativos, en las temáticas de Biodiversidad, Manejo de Residuos Sólidos, Biodiversidad, Cambio Climático y Gestión de Riesgos. A partir de la declaración de la emergencia por el COVID 19, se dio inicio a las acciones de educación ambiental  por medio de plataformas virtuales de libre acceso por la página web de la entidad y por solicitudes formales de diferentes sectores sociales, académicos y organizacionales. Los soportes de las actividades reposan en el archivo virtual de la Oficina de participación, educación y localidades Serie: 55-Planes, Subserie: 55.5 Planes de educación ambiental.</t>
  </si>
  <si>
    <t xml:space="preserve">Ver anexo - Actividad F22 Planes de trabajo participación. Se adjunta dos soportes de actividades de participación. Los demás registros reposan en el archivo digital de la OPEL.
Ver anexo - Actividad F22 Planes de trabajo educación. Se adjunta dos soportes de actividades de educación ambiental. Los demás registros reposan en el archivo digital de la OPEL.
</t>
  </si>
  <si>
    <t>Porcentaje de participación en las mesas de pacto con los ciudadanos  locales</t>
  </si>
  <si>
    <t>Durante el primer cuatrimestre del año 2020, la Secretaria Distrital de Ambiente en cabeza del grupo de Servicio a la Ciudadanía  asistió a las ferias de servicio convocadas por la Secretaría General:
- Feria Kennedy (febrero) - 65 ciudadanos atendidos
- Feria Suba (Febrero) – 40 ciudadanos atendidos
- Feria Usaquén (Marzo) – 8 ciudadanos atendidos
- Feria Puente Aranda  (marzo) – 20 ciudadanos atendidos
En total durante este periodo se asistió a 4 ferias y atendió a 133 ciudadanos.</t>
  </si>
  <si>
    <t>Porcentaje de actividades de coordinación ejecutadas para la presentación del Informe de rendición de cuentas Distrital</t>
  </si>
  <si>
    <t>La Secretaría Distrital de Ambiente, presentó avance los primeros 100 días de gestión, a través de notas de noticia y un video publicado el 21 de abril de 2020 mediante la página web de la SDA denominados "Secretaría de Ambiente: 100 días recuperando la confianza de la comunidad" y "En los primeros 100 días han mejorado condiciones ambientales en Bogotá", en las redes sociales y en comunicación interna por el correo institucional, donde rinde cuenta de las acciones realizadas desde el primer día de administración y destaca varios recorridos que se realizaron por las diferentes localidades de la ciudad para identificar las necesidades y problemáticas ambientales de la mano con las comunidades que han defendido el territorio; la plantación de árboles en zonas rurales, operativos de control a las fuentes fijas y móviles, declaración de dos alertas ambientales por calidad del aire para proteger la salud de los ciudadanos, animales silvestres rescatados, entre otros.
Así mismo, se comunicó en la página web de Bogotá, las cifras de avance y gestión realizada por el sector ambiente.</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</si>
  <si>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</si>
  <si>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</si>
  <si>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</si>
  <si>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Comunicaciones internas de solicitud de información y de envío.
Avances del inventario de espacios de dialogo por dependencias</t>
  </si>
  <si>
    <t>10 actividades de fortalecimiento de la cultura del control en temas como riesgos, análisis de causa, MIPG.</t>
  </si>
  <si>
    <t>Correos institucionales de la Oficina de Control Interno
Documentos electrónicos 
Material
Actas de autocontrol</t>
  </si>
  <si>
    <t>Dimensión 1. Talento Humano
Dimensión 3. Gestión con Valores para Resultados
Dimensión 3. Direccionamiento Estratégico y Planeación</t>
  </si>
  <si>
    <t>Realización de visitas de seguimiento al servicio prestado por la SDA</t>
  </si>
  <si>
    <r>
      <t>Se realizaron 11</t>
    </r>
    <r>
      <rPr>
        <sz val="8"/>
        <color rgb="FFFF0000"/>
        <rFont val="Arial"/>
        <family val="2"/>
      </rPr>
      <t xml:space="preserve"> </t>
    </r>
    <r>
      <rPr>
        <sz val="8"/>
        <color theme="1"/>
        <rFont val="Arial"/>
        <family val="2"/>
      </rPr>
      <t>visitas de seguimiento</t>
    </r>
    <r>
      <rPr>
        <sz val="8"/>
        <color rgb="FFFF0000"/>
        <rFont val="Arial"/>
        <family val="2"/>
      </rPr>
      <t xml:space="preserve"> </t>
    </r>
    <r>
      <rPr>
        <sz val="8"/>
        <color theme="1"/>
        <rFont val="Arial"/>
        <family val="2"/>
      </rPr>
      <t>a los puntos de (1) CAD 30,  (1) Suba,  (2) Américas, (2) Bosa, (1) Toberín, (2) Engativá, (2) Fontibón, logrando evidenciar que los coordinadores se encuentran satisfechos con la labor desempeñada por la Entidad y con los ciudadanos presentes en los diferentes Cades y Super Cades. Se avanza en una promoción especial de los diferentes trámites y servicios ofrecidos por la Entidad, con el fin de divulgar los servicios y aumentar la afluencia de ciudadanos en los diferentes puntos de atención. Por otro lado, se realizaron encuestas a ciudadanos con el fin de verificar una atención ágil, confiable y de calidad, verificando los tiempos de espera de la ciudadanía  monitoreados por medio del sistema de asignación de turnos del punto y el cumplimiento del horario de atención.</t>
    </r>
  </si>
  <si>
    <t>Se han implementado acciones del Modelo de Servicio a la Ciudadanía dando continuidad a las actividades realizadas en  la vigencia 2019:
•	Participación ciudadana, en las ferias de servicios organizadas por el grupo de Servicio a la Ciudadanía en cabeza de la Subsecretaria General y de Control Disciplinarios, en donde se busca hacer efectivo el goce de los derechos de los ciudadanos, dando a conocer los trámites y servicios que los ciudadanos pueden realizar en la SDA.
•	Implementación de Formato de monitoreo de gestión, que busca evaluar el desempeño y la calidad del servicio de cada uno de los agentes, logrando detectar oportunidades de mejora
•	Implementación y aplicación de encuestas de percepción ciudadana, evidenciando el grado de satisfacción sobre la atención prestada en la sala y los diferentes puntos de atención.
•	Implementación de  tecnología que garantiza la accesibilidad del servicio a personas con discapacidad visual y auditiva mediante el llamado de turno a voz y la segunda pantalla con la visualización de los turnos
•	Seguimiento y control de indicadores de gestión mensualmente
•	Entrenamientos a los servidores de manera constante
•	Incentivos y premiación a los agentes de servicio, así como retroalimentación de la calidad del servicio</t>
  </si>
  <si>
    <t>Realizar actividades de entrenamiento a los servidores del grupo servicio a la ciudadanía, en cumplimiento a la política distrital de servicio al ciudadano.</t>
  </si>
  <si>
    <t>Actas de entrenamientos al grupo de servicio a la ciudadanía</t>
  </si>
  <si>
    <t xml:space="preserve">Se aplicaron 2.726 encuestas en el canal presencial así: 1.241 encuestas durante el mes de enero, 1003 en febrero, 482 en marzo en la cual se obtuvo un porcentaje promedio de satisfacción de 99.3%. Por otra parte debido a la contingencia desde el 20 de marzo producto del covid, lo cual afectó la atención presencial, durante el mes de abril no se aplicaron encuestas mediante este canal, pues no se prestó atención presencial.  Adicionalmente se aplicaron 1446  encuestas en el canal telefónico así: enero 505, en febrero 255, en abril 686 obteniendo así un porcentaje promedio de satisfacción del 100%. </t>
  </si>
  <si>
    <t>Informe de encuestas de percepción y satisfacción del servicio prestado en sala y Excel con resumen de tabulación de encuestas 2020.</t>
  </si>
  <si>
    <t>Informe de gestión del Defensor del Ciudadano</t>
  </si>
  <si>
    <t>Memorandos que contienen Informes semestrales comunicados al CICCI y publicados en la página web</t>
  </si>
  <si>
    <t>Informe de acceso a la Información</t>
  </si>
  <si>
    <t xml:space="preserve">Comunicación externa al Consejo Distrital de Archivos de solicitud de información y de envío de ajustes atendidos. </t>
  </si>
  <si>
    <t>Mediante oficio del 19 de marzo de 2020, el Secretario Técnico del Consejo de Archivos Distrital de Bogotá, anexa en 15 folios el concepto técnico de revisión y evaluación de TRD, evidenciando que la actualización de la TRD no cumple con los requisitos exigidos por el Archivo General de la Nación y la Dirección Distrital de Archivo de Bogotá y es necesario que la SDA proceda a realizar los ajustes requeridos.</t>
  </si>
  <si>
    <t>Actas de reunión 
Pantallazos del mecanismo diferencial en página web</t>
  </si>
  <si>
    <t>Diseño y Formulación del Plan de Gestión  2020 por los gestores de integridad (correos electrónicos, comunicaciones forest).
Acta de comité institucional de Gestión y Desempeño, de aprobación del Plan de Gestión de integridad 2020.
Solicitud de publicación del Plan de Gestión en la pag web de la entidad.</t>
  </si>
  <si>
    <t>Aprehensión del código de integridad</t>
  </si>
  <si>
    <t>Una (1) evaluación a la aprehensión del código de integridad</t>
  </si>
  <si>
    <t>Esta actividad fue cumplida en el primer cuatrimestre de la vigencia</t>
  </si>
  <si>
    <t>Correo  electrónico y sistema Forest</t>
  </si>
  <si>
    <t>AVANCE</t>
  </si>
  <si>
    <t>EVIDENCIA Y RUTA DE UBICACIÓN</t>
  </si>
  <si>
    <t>RESULTADO DEL INDICADOR</t>
  </si>
  <si>
    <t>SEGUIMIENTO SEGUNDA LÍNEA DE DEFENSA
(Dirección de Planeación y Sistemas de Información Ambiental)</t>
  </si>
  <si>
    <t>TERCER CUATRIMESTRE (septiembre-diciembre de 2020)</t>
  </si>
  <si>
    <t>TERCER CUATRIMESTRE (septiembre - diciembre 2020)</t>
  </si>
  <si>
    <t>http://www.ambientebogota.gov.co/web/transparencia/reportes-de-control-interno/-/document_library_display/Jkr8/view/10706993
http://www.ambientebogota.gov.co/web/transparencia/reportes-de-control-interno/-/document_library_display/Jkr8/view/10706995</t>
  </si>
  <si>
    <t>La Oficina de Control Interno realizó dos seguimientos cuatrimestrales al mapa de riesgos de gestión y de corrupción adoptados por la entidad, realizando el monitoreo de tercera línea de defensa del primer cuatrimestre con radicado 2020IE83341 de 15/05/2020 y del segundo cuatrimestre con radicado 2020IE156867 de 14/09/2020, así mismo se publicó en la página web y en el aplicativo Isolucion de la SDA.
Dado que la politica de administración de riesgos y el procedimiento PE03-PR02, indica que “los procesos registrarán el monitoreo a los riesgos en el aplicativo Isolución de manera cuatrimestral durante los tres (3) primeros días hábiles de los meses de enero, mayo y septiembre”  lo que indica que el seguimiento a los riesgos del tercer cuatrimestral por parte de control interno con corte al 31 de diciembre de 2020, se deberá surtir dentro de los diez (10) primeros días hábiles del mes de enero 2021.</t>
  </si>
  <si>
    <t>La Oficina de Control Interno realizó 10 actividades orientadas a fortalecer la cultura del control en temas como riesgos, análisis de causa, MIPG a los procesos de la entidad:
1. Preparación del material sobre fomento de la cultura del control, MIPG, MECI, Riesgos, Código de Integridad, roles de la Oficina de Control Interno y planes de mejoramiento
2. Realizar capacitación sobre los temas del Fomento de la Cultura del control por cada uno de los veinte procesos mediante reunión virtual.
3. Socialización del material sobre fomento de la cultura del control, MIPG, MECI, Riesgos, Código de Integridad, roles de la Oficina de Control Interno y planes de mejoramiento a los procesos mediante comunicaciones de radicados:
jurídica (2020IE83064); disciplinarios (2020IE83061); Administrativa (2020IE83333); comunicaciones (2020IE83892); Financiera (2020IE83960); Metrología, Monitoreo y Modelación (2020IE87251); Planeación Ambiental (2020IE83567); Gestión Ambiental y Desarrollo Rural (2020IE84821); Tecnológica (2020IE84825); Talento Humano (2020IE84829); SIG (2020IE84830); Servicio a la Ciudadanía (2020IE85370);  Participación y Educación Ambiental (2020IE85413); Contractual (2020IE85492); Direccionamiento Estratégico (2020IE85996); Documental (2020IE86016); Evaluación, Control y Seguimiento(2020IE87176)
4. Socialización y presentación general sobre Fomento de la Cultura del Control, roles Oficina de Control Interno, Código de Integridad, manual Operativo del MIPG y sistema de administración de riesgo a toda la entidad, mediante 2020IE83479
5. Reporte en el Plan de Adecuación y Sostenibilidad del MIPG sobre las acciones de capacitación en MIPG, MECI, Riesgos, Código de Integridad, roles de la Oficina de Control Interno y planes de mejoramiento, comunicadas 2020IE131923 de fecha 2020-08-04. 
6. Divulgación mediante correo electrónico institucional la evaluación de la aprehensión de la capacitación y socialización en: roles de la Oficina de Control Interno, Código de Integridad, MIPG, DIMENSION 7 Control Interno: MECI, Líneas de defensa y sistema de gestión de riesgos el 24 de junio.
7. Comunicación resultados Evaluación de la aprehensión de la capacitación y socialización en: roles de la Oficina de Control Interno, Código de Integridad, MIPG, DIMENSION 7 Control Interno: MECI, Líneas de defensa y sistema de gestión de riesgos, mediante 2020IE105956, en la cual presenta recomendaciones y conclusiones para fomentar el autocontrol en la entidad.
8. Realización de las actas de las sesiones de Control Institucional de Coordinación de Control Interno documentando las recomendaciones y alertas para fomentar el autocontrol en la entidad.
9. Comunicación resultados Evaluación de la aprehensión al Código de Integridad (análisis de desviaciones, quejas a comité de convivencia laboral, quejas o denuncias radicadas a la SGCD), mediante radicado 2020IE204022 y 2020IE204949, así como su socialización por correo electrónico institucional.
10. Realización y divulgación del Informe Consolidado de recomendaciones de la Oficina de Control Interno en CICCI 2020,  mediante radicado 2020IE234100, por medio del cual presenta el análisis de recomendaciones dada a los procesos a través de los diferentes informes de alertas, recomendaciones y en las reuniones de Comité Institucional de Coordinación de Control Interno -CICCI, actas No 01 de 28 de enero de 2020 hasta la No.10 de 23 de noviembre de 2020.</t>
  </si>
  <si>
    <t>(2020IE83064);(2020IE83061);(2020IE83333);(2020IE83892);(2020IE83960);(2020IE87251);(2020IE83567);(2020IE84821);(2020IE84825);(2020IE84829);(2020IE84830);(2020IE8537);  2020IE85413); Contractual (2020IE85492); (2020IE85996); (2020IE86016); (2020IE87176)</t>
  </si>
  <si>
    <t xml:space="preserve">2020IE144896 y 2020IE126546
http://ambientebogota.gov.co/web/transparencia/reportes-de-control-interno/-/document_library_display/Jkr8/view/9553932
http://www.ambientebogota.gov.co/web/transparencia/planes-de-mejoramiento/-/document_library_display/H1zh/view/10047230
</t>
  </si>
  <si>
    <t>La Oficina de Control Interno realizó 3 informes de seguimiento especial a los pasivos exigibles, reservas y saneamiento contable:
1. Seguimiento de reservas presupuestales y pasivos exigibles a 31/01/2020, comunicado con radicado 2020IE40178.
2. Seguimiento a la ejecución presupuestal de la vigencia, reservas presupuestales y pasivos exigibles con fecha de corte 31/03/2020 , comunicado con radicado 2020IE76422; igualmente realizó seguimiento al cumplimiento del Plan sostenibilidad contable, se revisó el, revisando el Balance con fecha de corte 30/03/2020, resultado comunicado con radicado 2020IE82833.
3. Seguimiento al presupuesto de la vigencia, reservas y pasivos con fecha de corte 30/06/2020, comunicado con radicado 2020IE113191
Adicionalmente,  se comunicó aceptación y solicitud del avance en el Plan de sostenibilidad contable con fecha de corte 30/06/2020 mediante el radicado 2020IE118803 del 16/07/2020</t>
  </si>
  <si>
    <t>2020IE40178; 2020IE82833; 2020IE113191;2020IE76422
http://www.ambientebogota.gov.co/web/transparencia/reportes-de-control-interno/-/document_library_display/Jkr8/view/10101190
 http://www.ambientebogota.gov.co/web/transparencia/reportes-de-control-interno/-ocument_library_display/Jkr8/view/9951025/28326?_110_INSTANCE_Jkr8_redirect=http%3A%2F%2Fwww.ambientebogota.gov.co%2Fweb%2Ftransparencia%2Freportes-de-control-interno%2F-%2Fdocument_library_display%2FJkr8%2Fview%2F9951025
http://www.ambientebogota.gov.co/web/transparencia/reportes-de-control-interno/-/document_library_display/Jkr8/view/9951025/28514?_110_INSTANCE_Jkr8_redirect=http%3A%2F%2Fwww.ambientebogota.gov.co%2Fweb%2Ftransparencia%2Freportes-de-control-interno%2F-%2Fdocument_library_display%2FJkr8%2Fview%2F9951025</t>
  </si>
  <si>
    <t>2020IE15446;2020IE127270
http://www.ambientebogota.gov.co/web/transparencia/reportes-de-control-interno/-/document_library_display/Jkr8/view/10227214/28602?_110_INSTANCE_Jkr8_redirect=http%3A%2F%2Fwww.ambientebogota.gov.co%2Fweb%2Ftransparencia%2Freportes-de-control-interno%2F-%2Fdocument_library_display%2FJkr8%2Fview%2F10227214</t>
  </si>
  <si>
    <t>La Oficina de Control Interno elaboró dos informes de seguimiento semestrales a las Peticiones, Quejas, Sugerencias,  Reclamos y Felicitaciones – Artículo 76, Ley 1474:
1. Evaluación del segundo semestre del 2019, comunicado con radicado 2020IE15446 del 24 de enero de 2020.
2. Evaluación del primer  semestre del 2020, comunicado con radicado 2020IE127270 del 30 de julio de 2020.</t>
  </si>
  <si>
    <t>La Oficina de Control Interno aplicó una evaluación a la aprehensión del código de integridad, mediante un formulario en línea. Comunicó los resultado de la evaluación de la aprehensión al Código de Integridad (análisis de desviaciones, quejas a comité de convivencia laboral, quejas o denuncias) mediante radicado 2020IE204949 y 2020IE204022 del 17 de noviembre de 2020. Así mismo, se socializaron via correo electrónico el día 17 de noviembre de 2020.</t>
  </si>
  <si>
    <t>2020IE204949 y 2020IE204022
http://www.ambientebogota.gov.co/documents/5716678/9951025/2020IE204949+-+Alcance+al+memorando+2020IE204022+Comunicaci%C3%B3n+resultados+EVALUACI%C3%93N+APREHENSI%C3%93N+AL+C%C3%93DIGO+DE+INTEGRIDAD.pdf</t>
  </si>
  <si>
    <t>Esta actividad fue cumplida en el segundo cuatrimestre de la vigencia</t>
  </si>
  <si>
    <t>La Dirección de Gestión Corporativa realizó una actividad de socialización de la Cartilla de inducción y reinducción de la SDA "Conviértete en un experto en el quehacer de la SDA", remitiendola por correo institucional el 29 de octubre de 2020 a todos los funcionarios y colaboradores, para su conocimiento.
No obstante, no se registra actividad alguna sobre la evaluación de la Cartilla de inducción y reinducción de la SDA, por lo que no se dispone de soportes de la evaluación aplicada.</t>
  </si>
  <si>
    <t xml:space="preserve"> Concepto técnico emitido por el Consejo Distrital de Archivos en el marzo de 2020 </t>
  </si>
  <si>
    <t xml:space="preserve">La OPEL a través de las redes de Corresponsal Ambiental de Facebook y Twitter realizó publicaciones, menciones, RT y me gusta, con lo cual sobrepasaron la meta estipulada para esta vigencia, la cual era mantener 6000 seguidores en la cuenta @AMBcorresponsal y 5000 en la cuenta Soy #CorresponsalAmbiental, lo que a diciembre de 2020, se obtuvo 6428 seguidores en la cuenta de Twiter @AMBcorresponsal y 7792 seguidores en la cuenta de facebook de Soy #CorresponsalAmbiental; así mismo en Instagram se cuenta con un  total de 384 seguidores con  corte al 31 de diciembre de 2020. Se anexa informe con el comportamiento de las redes sociales.
Respecto a las actividades de educación ambiental realizadas por medio de las TIC´s, de igual forma sobrepasaron la meta programada para esta vigencia que era de 50 actividades y durante este periodo, se realizaron 105 actividades de educación ambiental por medio de las TIC´s, con una participación de 4.312 ciudadanos. Se continuó desarrollando acciones de educación ambiental por medio de plataformas virtuales de libre acceso por la página web de la entidad, en el marco de la emergencia sanitaria causada por el COVID-19. </t>
  </si>
  <si>
    <t xml:space="preserve">Informe del registro redes sociales y ejemplos de las acividades de educación TIC disponibles en el drive https://drive.google.com/drive/folders/17hIAupPyV3ERnadxrHrP8dKPRJo2CnlF?usp=sharing
Respecto a los registros documentales de estas actividades de educación ambiental por medio de TICs reposan  en el archivo de gestión virtual de la OPEL (Serie: 55-Planes, Subserie: 55.5 Planes de educación ambiental)
 </t>
  </si>
  <si>
    <t>Se cumplió el 100% de realización de los procesos de participación programados en el 2020 mediante 206 actividades de participación ciudadana donde se contó con la participación de  10.300 ciudadanos.  Esta participación se ejecutó  en  el marco de las Comisiones Ambientales Locales y en acciones enfocadas en las situaciones ambientales conflictivas relacionadas con Protección y Bienestar Animal, Manejo Integral de Residuos Sólidos, Sostenibilidad y gestión ambiental, Cuidado de la Estructura Ecológica Principal, Movilidad sostenible y Agricultura urbana y Cuidado del espacio público, aportando al cumplimiento de las políticas públicas ambientales y poblacionales.  Las acciones de participación se desarrollaron de forma presencial y por medio de plataformas virtuales de libre acceso. 
Se cumplió el 100% de ejecución de las actividades de educación ambiental programadas durante la vigencia 2020 mediante 1.933 actividades de educación ambiental  donde se contó con la participación de 55.317 ciudadanos. Se desarrollaron acciones de educación ambiental presenciales y por medio de plataformas virtuales de libre acceso, por solicitudes formales de diferentes sectores sociales, académicos y organizacionales, especialmente de entidades, empresas y algunos colegios, fortaleciendo los PRAE.  Se hizo conmemoración de las fechas de calendario ambiental. Se ofertaron caminatas ecológicas virtuales por 20 senderos del Distrito Capital, incluyendo los de Cerros Orientales, algunos Parques Ecológicos Distritales de Humedal y sobre la cuenca del Río Bogotá. Se continuaron los recorridos por los senderos de los humedales de forma presencial, teniendo en cuenta las inscripciones y los protocolos para dicho ejercicio.</t>
  </si>
  <si>
    <t xml:space="preserve">Planes de trabajo participación y Planes de trabajo educación disponibles en el drive https://drive.google.com/drive/folders/1MpVFv5CJeonwvc7mbH72OPwY0Hm30Ltl?usp=sharing
Soportes de las actividades participación estan en el archivo de gestión Serie: 39-Informes técnicos ambientales, Subserie: 39.2 Informes de la secretaria técnica de las instancias de participación ciudadana.
Soportes de las actividades de educación están en el archivo de gestión Serie: 55-Planes, Subserie: 55.5 Planes de educación ambiental.
</t>
  </si>
  <si>
    <t>Correo Secretaria Distrital de Ambiente disponible en el drive https://drive.google.com/drive/folders/11WNPrVoPqGB1OdmBvQDb9I7Z4-BpNjdQ?usp=sharing</t>
  </si>
  <si>
    <t>(No. de participaciones en Mesas de pacto por la SDA, durante el cuatrimestre / No. de ferias de mesas de pacto convocadas e invitadas a la SDA organizadas por la Alcaldía Mayor de Bogotá y/o otras entidades) x 100</t>
  </si>
  <si>
    <t>Dado que a la fecha la Veeduría no ha convocado a la entidad a las mesas de pacto, esta acción no tiene avance.
El día 4 de diciembre de 2020, la Veeduria Distrital remitió correo donde informa a las distintas entidades del distrito que se realizará una reunión con el fin de hacer la evaluación de la implementación de la herramienta de seguimiento a la gestión pública y de Observatorios Ciudadanos Locales y Distrital, sin embargo hasta la fecha no se ha realizado dicha reunión ni se convocaron las mesas de pacto.
En tal sentido, se esta a la espera de participar en las mesas de pacto donde se convoque la Entidad, para así poder atender las solicitudes de información y verificación requeridas y esta acción debe continuar como seguimiento en el PAAC 2021.</t>
  </si>
  <si>
    <t xml:space="preserve">En concordancia con el concepto técnico emitido en el marzo 2020, por parte del Concejo Distrital de archivos donde solicitan nuevos ajustes a las TRD de la entidad  enviadas desde noviembre 2019, la entidad adelantó una reunión con los profesionales del archivo de Bogotá en el  mes de junio, en la cual se dio a conocer los alcances del concepto y como proceder con los ajustes; es de aclarar que estos ajustes deben estar alineados con lo establecido en el acuerdo emitido por el Archivo General de la Nación  004 del 2019. En la actualidad la entidad con los recursos propios y el personal profesional y técnico viene ajustando las TRD, con el avance de las siguientes actividades:
1. Ajuste del formato a lo establecido por el AGN para la 20 TRD de la entidad.
2. Revisión de Series y subseries que todas queden denominadas en plural.
3. Ajuste de minusculas y negrillas de las subseries para evitar confusiones con los tipos documentales y estos a su vez estarán identificados con viñeta.
4. Revisión del control de cambios de las series antiguas con las nuevas series.
5. Identificación de los tipos de soportes y formato ( electrónico, digital ) en cada una de las series de las 20 TRD .
6. Ajuste de las series y los tiempos de retención de conformidad con las  guías técnicas emitidas por la Dirección del Archivo de bogotá
7. Reuniones con la DCA y sus subdirecciones así como la DGA para socializar las TRD y definir las series y los Cuadros de Caracterización Documental </t>
  </si>
  <si>
    <t>Concepto técnico emitido por el Consejo Distrital de Archivos en el marzo de 2020 
Reportan las evidencias alojadas en el computador de los profesionales, lo que se solicita compartirlas en un Drive de la dependencia, o relacionar la IP del computador y la ruta donde se encuentran las actividades para el ajuste de la TRD
https://drive.google.com/drive/folders/1Mj9ntzgzaBUQJGQRq-t0UbUM_7UrzUAP?usp=sharing</t>
  </si>
  <si>
    <t>La Oficina Asesora de Comunicaciones ejecutó el  100% del Plan de Comunicaciones 2020 a partir de dos líneas estratégicas: organizacional e interna y externa e informativa, realizando seguimiento mensual. A continuación se relacionan las actividades realizadas por cada línea:
1. Línea de comunicación organizacional e interna: Publicación de 266 contenidos en las carteleras digitales; 285 mensajes enviados a través del correo institucional comunicacioninterna@ambientebogota.gov.co  con las noticias institucionales y de la administración (monitoreo Somos noticia), así como actividades realizadas por las diferentes áreas (Información de interés). 
2. Línea de comunicación externa e informativa: 243 comunicados de prensa sobre las actuaciones institucionales y la gestión adelantada, con mensajes y noticias consistentes, congruentes y coherentes como autoridad ambiental y cabeza del sector Ambiente. Según el monitoreo de medios realizado durante el periodo, la Secretaría Distrital de Ambiente obtuvo 1026 registros (total de noticias logradas) en medios masivos de comunicación en todas sus plataformas (radio, prensa, televisión e internet), como resultado de la gestión free press de la OAC. Se han grabado los fulles y se envían directamente a los medios de comunicación, por lo que no se requerió acompañamiento a ruedas de prensa. En las redes sociales se alcanzaron 1895 nuevos seguidores, en Facebook tuvimos 4057 nuevos seguidores para un consolidado de 37.960, 4851 nuevos seguidores en Instagram y 3.176.438 visualizaciones en nuestros videos institucionales en el canal de YouTube durante el mes de septiembre. Durante el último cuatrimestre en la página web de la Secretaría Distrital de Ambiente www.ambientebogota.gov.co se realizaron 343 publicaciones nuevas y 49 actualizaciones de información.
Se diseñaron y divulgaron 637 piezas de comunicación a través de canales internas y externas que permitieron evidenciar a la comunidad la gestión ambiental en el distrito capital, promoviendo la imagen positiva de la Secretaría Distrital de Ambiente. Se produjeron 237 contenidos audiovisuales distribuidos así: 144 videos y 59 animaciones sobre los diferentes temas de interés, estos contenidos fueron notas periodísticas, cápsulas informativas sobre temas institucionales divulgados en los canales de la entidad y eventos. Se realizaron 98 campañas, 25 celebraciones, 50 eventos virtuales, que permitieron divulgar y posicionar mensajes institucionales y contribuir al mejoramiento del ambiente, de acuerdo a los temas desarrollados y las prioridades de la entidad.</t>
  </si>
  <si>
    <t>Indicadores OAC disponibles plaforma isolución 
DRIVE SDA, OAC, PIEZAS 2020, INDICADORES 2020, NOVIEMBRE.</t>
  </si>
  <si>
    <t>Aplicación de la encuesta  DRIVE SDA, OAC, PEZAS 2020, INDICADORES 2020, SEPTIEMBRE 2020, FAVORABILIDAD DE LA IMAGEN.
Diciembre https://twitter.com/Ambientebogota/status/1338587272879476738?s=20 
Noviembre https://twitter.com/Ambientebogota/status/1330894235671859205?s=20
Octubre  https://twitter.com/Ambientebogota/status/1321948621957464069?s=20
Septiembre https://twitter.com/Ambientebogota/status/1311121151675035648?s=20</t>
  </si>
  <si>
    <t>Se realizó la revisión y actualización  de la política de administración de riesgos la cual fue validada por los procesos y aprobada por el Comité Institucional de Coordinación de control Interno el 13 de octubre de 2020</t>
  </si>
  <si>
    <t>Se llevaron a cabo las reuniones con los 18 procesos para la socialización sobre la metodología de administración de riesgos, política de administración de riesgos y oportunidades, procedimiento de administración de riesgos y uso del módulo de Riesgos del Sistema de Información ISOLUCION.</t>
  </si>
  <si>
    <t>Politica publicada en el Aplicativo ISOLUCION: http://190.27.245.106:8080/Isolucionsda/Documentacion/frmEditarArticulo.aspx?CodArticulo=MTU4MTA=
Acta CICCI 13-10-2020 disponible en el comunicado 2021IE04253
Disponible en drive  https://drive.google.com/drive/folders/11sW7LyVBF_QLbSgg_kCXdngoO9k3biip?usp=sharing</t>
  </si>
  <si>
    <t>Listas de asistencia de las reuniones disponibles en https://drive.google.com/drive/folders/1kOCoSgy4Zpa7sE_uIa_qErQCce5TUaDY?usp=sharing</t>
  </si>
  <si>
    <t>Se realizó la propuesta de " lineamiento institucional o  política antisoborno" por parte de la SGCD y se envio a la DGC mediante radicado 2020IE179427 del 14 de octubre de 2020 para su adopción por ser parte del comité de integridad y posterior socialización.</t>
  </si>
  <si>
    <t>Lineamiento institucional o  política antisoborno" y Memorando 2020IE179427 disponible en  https://drive.google.com/drive/folders/13tZeGzw5LsagHPXhOPFzcXOfCMIupwuG?usp=sharing</t>
  </si>
  <si>
    <t>Cartilla y correo de socialización disponibles https://drive.google.com/drive/folders/1grtjnJWoGsuGxAC1qaZ-kuVVNzRlTdJt?usp=sharing</t>
  </si>
  <si>
    <t>Actas de Autoevaluación disponibles en https://drive.google.com/drive/folders/1XnHkxpb10OCS7LcW1GvHbHs2JZkb5wqG?usp=sharing</t>
  </si>
  <si>
    <t>Respecto a la gestión realizada de la Guía de Trámites y Servicios GTYS, se ha venido realizando seguimiento a listas de chequeo, formularios y certificados de confiabilidad. Así mismo de actualizaron un total de  52 trámites de manera mensual, con fin de mantener actualizada la información de la SDA en la guía de tramites y servicios; así mismo que estos se encuentren actualizados en el Sistema Unico de Información de Trámites SUIT.</t>
  </si>
  <si>
    <t>Reporte PAAC 2020 Segundo Seguimiento disponible en http://ambientebogota.gov.co/web/transparencia/plan-anticorrupcion-y-de-atencion-al-ciudadano/-/document_library_display/yTv5/view/9939252</t>
  </si>
  <si>
    <t>Reporte PAAC 2020 Primer Seguimiento disponible en  http://ambientebogota.gov.co/web/transparencia/plan-anticorrupcion-y-de-atencion-al-ciudadano/-/document_library_display/yTv5/view/9939250</t>
  </si>
  <si>
    <t>Los procesos reportaron sus jornadas de autoevaluación como acción de la politica de gestión y desempeño "Seguimiento y evaluación del desempeño institucional", documentada en la actividad No. 33 del plan de adecuación y sostenibilidad del MIPG de la SDA para la vigencia 2020.</t>
  </si>
  <si>
    <r>
      <t>Certificados de confiabilidad, acta y presentación priorización de trámites, disponibles en https://drive.google.com/drive/folders/17Z9xtRM40Hq_z8Yi1uESjx9h72t1CeFd?usp=sharing
https://</t>
    </r>
    <r>
      <rPr>
        <b/>
        <sz val="9"/>
        <color theme="1"/>
        <rFont val="Arial"/>
        <family val="2"/>
      </rPr>
      <t>guiatramitesyservicios</t>
    </r>
    <r>
      <rPr>
        <sz val="9"/>
        <color theme="1"/>
        <rFont val="Arial"/>
        <family val="2"/>
      </rPr>
      <t>.bogota.gov.co/entidad/secretaria_distrital_de_ambiente/
https://www.</t>
    </r>
    <r>
      <rPr>
        <b/>
        <sz val="9"/>
        <color theme="1"/>
        <rFont val="Arial"/>
        <family val="2"/>
      </rPr>
      <t>funcionpublica</t>
    </r>
    <r>
      <rPr>
        <sz val="9"/>
        <color theme="1"/>
        <rFont val="Arial"/>
        <family val="2"/>
      </rPr>
      <t>.gov.co/web/suit/buscadortramites?_com_liferay_iframe_web_portlet_IFramePortlet_INSTANCE_MLkB2d7OVwPr_iframe_query=secretaria+distrital+de+ambiente&amp;x=0&amp;y=0&amp;p_p_id=com_liferay_iframe_web_portlet_IFramePortlet_INSTANCE_MLkB2d7OVwPr&amp;_com_liferay_iframe_web_portlet_IFramePortlet_INSTANCE_MLkB2d7OVwPr_iframe_find=FindNext</t>
    </r>
  </si>
  <si>
    <t>No aplica</t>
  </si>
  <si>
    <t>La Subsecretaria General y de Control Disciplinario, a través del grupo de control disciplinario cumplió 100% con la elaboración de los flash informativo disciplinario conforme a la programación mensual socializando a través de correo electrónico institucional.</t>
  </si>
  <si>
    <t>Relación de comunicados y correo electrónicos disponibles en https://drive.google.com/drive/folders/1sgHPhK8xIXdeRX9FkBgz8s5csK2nDTiH?usp=sharing</t>
  </si>
  <si>
    <t>El grupo de servicio a la Ciudadania de la SGCD supero la meta propuesta para el tercer cuatrimestre que era 3 visitas en tercer cuatrimestre del 2020, dado que realizaron 20 de visitas de cades la los puntos Super Cade CAD (2) , Suba (2), Bosa (3), Americas (3), Toberin (3), Engativa (3), Manitas (2) Fontbón (2), en estas visitas se verificó que el servicio se estuviera presentando acorde con la Politica Publica Distrital de Servicio a la Ciudadania</t>
  </si>
  <si>
    <t>Visitas a CADES disponible en https://drive.google.com/drive/folders/1U91Zzn286YPL6or0YEha3DZv3LTH2F0S?usp=sharing</t>
  </si>
  <si>
    <t>Se cumplió con la meta de implementar el 80% de las acciones del Modelo de Servicio a la Ciudadanía dando continuidad a las actividades: •	Implementación del formato de monitoreo de gestión, que busca evaluar el desempeño y la calidad del servicio de cada uno de los agentes, logrando detectar oportunidades de mejora en el canal telefonico; •	Implementación y aplicación de encuestas de percepción ciudadana en el canal telefonico y virtual, evidenciando el grado de satisfacción sobre la atención prestada en la sala y los diferentes puntos de atención; •	 Implementación de estrategias para el fortalecimiento de los canales de atención telefonco y virtual con el fin de garantizar el servicio durante la pandemia y brindar el acceso a los tramites y servicios ofrecidos por la Entidad; •	Seguimiento y control de indicadores de gestión mensualmente; •	Entrenamientos a los servidores de manera constante, e •	Incentivos y premiación a los agentes de servicio, asi como retroalimentación de la calidad del servicio.</t>
  </si>
  <si>
    <t>Plan de acción y matriz de Implementacion Modelo de Servicio disponible https://drive.google.com/drive/folders/1u4Jj3lYlLthkHNG9D1Obsgqoamgrjxfd?usp=sharing</t>
  </si>
  <si>
    <t>Durante el tercer cuatrimestre se llevaron a cabo 9 entrenamientos en las siguientes temáticas: PQRSF, taller de lenguaje claro, Forest, Politca Distrital de Servicio a la Ciudadania y Manual de Servicio al Ciudadano, PIGA, Legal, Capacticacion de la veeduria en temas relacionados con Servicio al Ciudadano y PQRSF, separacion en la fuente y socializacion del procedimiento actualizado de Peticiones Ciudadanas, Entes de Control y Grupos de Valor . Estas capacitaciones se realizan con el fin que los servidores estén cualificados y puedan brindar un servicio confiable y de calidad, acorde con la Política Pública Distrital de Servicio a la Ciudadanía, el cual se ve reflejado en el nivel de percepción ciudadana. Completando de esta manera 24 entrenamientos durate la vigencia mencionada.</t>
  </si>
  <si>
    <t>Actas de capacitación y entrenamientos disponibles en https://drive.google.com/drive/folders/1wrMG3wEpTx90EqWR5tGF1sDM8BOU8jB2?usp=sharing</t>
  </si>
  <si>
    <t>Se realizó seguimiento al 100% de las PQRS registradas ante la entidad, correspondientes a un total de 6.465 PQR´S registradas así: 1.735 en septiembre, 1.735 en octubre y 1.582 en noviembre y 1.413 en diciembre.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 Es así, como en dicho ejercicio se identificó que, del total de peticiones ingresadas en el tercer cuatrimestre de 2020, el 74% recibió respuesta dentro de los términos de ley,  el 3% fuera de términos y el 23% sin respuesta y se encuentra en termino para dar respuesta.</t>
  </si>
  <si>
    <t>Durante el tercer cuatrimestre del 2020, se realizaron 44.412 atenciones, 4.414 mediante el canal presencial, 8.535 en el canal telefónico y 31.463 en el canal virtual. De estas atenciones se  aplicaron un total de  7.703 encuestas de satisfacción ciudadana en los diferentes canales de atención de las cuales 692 fueron del canal presencial, 6.449 en el canal telefónico y 562 mediante el canal virtual, obteniendo un nivel de satisfacción del 100% en el telefónico, 99.3% en el canal presencial  y finalmente en  el canal virtual un 83,8%, obteniendo de esta manera un porcentaje promedio de satisfaccion del 94% en todos los canales de atención. De esta menera se logró  la aplicación de las encuesta de percepción a una muestra del 59% de los usuarios atendidos en los canales de atencion telefónico y presencial, teniendo en cuenta que este porcentaje no puede ser medido de la misma manera en el canal virtual, ya que la mayoria de atenciones mediante este canal se realizan por el registro webfile y por medio de este no es posible la aplicación de encuestas.</t>
  </si>
  <si>
    <t xml:space="preserve">Se elaboró Informe del Defensor del Ciudadano SDA, correspondiente al periodo comprendido entre el 1 de septiembre al 31 de diciembre del 2020. En dicho periodo se recibieron a través del correo electrónico defensordelciudadano@ambientebogota.gov.co  48 solicitudes, las cuales fueron radicadas en el sistema FOREST y remitidas al Grupo de Peticiones, Quejas y Reclamos, para su respectivo trámite. </t>
  </si>
  <si>
    <t>Informes mensuales de seguimiento a quejas y reclamos disponibles en: https://drive.google.com/drive/folders/19iKLmKvbzFNDzOHF3U_2ihwEwOnEJLzP?usp=sharing</t>
  </si>
  <si>
    <t>Informes de percepción y satisfacción ciudadana mensual  disponible https://drive.google.com/drive/folders/1Bzkxl7eYUpHRlkNH4fF9Z9SqSIhY1apQ?usp=sharing</t>
  </si>
  <si>
    <t>Informe Cuatrimestral sep- diciembre 2020 disponible en https://drive.google.com/drive/folders/18ePsqfEI9IbyLKm0ctk40yYNTLdtp-lP?usp=sharing</t>
  </si>
  <si>
    <t>Durante el tercer cuatrimestre de 2020 (agosto - noviembre teniendo en cuenta que este informe se realiza mes vencido),  se asignaron 18 solicitudes de acceso a la información recepcionadas por la Secretaría Distrital de Ambiente a través de sus canales de atención de las cuales se realizó seguimiento y se publicaron en el micrositio de transparencia y acceso a la información.</t>
  </si>
  <si>
    <t>Informes de solicitud de información disponibles en https://drive.google.com/drive/folders/140AzlahlK5EqFHiZm2RSlkY57pIOhYJK?usp=sharing
http://ambientebogota.gov.co/web/transparencia/2020</t>
  </si>
  <si>
    <t xml:space="preserve">Las herramientas documentales (Cuadro de caracterización documental, activos de información, índice de información clasificada y reservada)continuan pendientes de actualización, teniendo en cuenta que la Tabla de Retención Documental de la SDA se encuentran en proceso ajuste, de conformidad con el concepto técnico emitido por el Consejo Distrital de Archivos en el marzo de 2020 y el Acuerdo 04 del 2019 del A.G.N y hasta tanto no queden ajustadas y aprobadas por el Comité Interadministrativo de Gestión Desempeño, no se podrá proceder a actualizar los Cuadros de Caracterización  Documental, de igual forma el proceso de gestión documental se encuentra actualizando procedimientos y formatos, lo que hace necesario ampliar el plazo para la entrega de los citados instrumentos.
En cuanto a los activos de información el Oficial de Seguridad de la Información tiene un documento en Excel que levantó el Oficial de Seguridad de la anterior Administración, donde se relacionan el inventario de los activos de información y que debe ser nuevamente revisado y aprobado por el comité de seguridad de la información de la entidad y su posterior cargue en el módulo del aplicativo ISOLUCION, bajo este entendido para la vigencia 2020 no se han solicitado revisiones de Cuadros de Caracterización Documental por parte de los procesos ni actualizaciones de los activos de Información ni mesas de trabajo dando continuidad a este proceso. </t>
  </si>
  <si>
    <t>Se realizó la segunda revisión y actualización del esquema de publicación de la SDA en la vigencia 2020 en el documento publicó en http://ambientebogota.gov.co/web/transparencia/instrumentos-de-gestion-de-informacion-publica</t>
  </si>
  <si>
    <t>http://ambientebogota.gov.co/web/transparencia/instrumentos-de-gestion-de-informacion-publica
Esquemas disponibles en https://drive.google.com/drive/folders/1G2xHdZ2iuRVcu-9ijdW3cJyMLuQP47ek?usp=sharing</t>
  </si>
  <si>
    <t>Carpeta: publicaciones_transparencia disponible en https://drive.google.com/drive/folders/1qH0s5pbqJAqIQG85AA8uSNCjl2YkgBlS?usp=sharing</t>
  </si>
  <si>
    <t>Se realizó la publicación de la información enviada por las dependencias de la SDA, en el micrositio de transparencia y acceso a la información, conforme a la ley 1712 de 2014, teniendo en cuenta el decreto reglamentario 103 de 2015 y la resolución 3564 de 2015: Informes de gestión; Plan de adecuación y sostenibilidad del MIPG; Noticias; Información de rendición a la contraloría; reportes de SEGPLAN, Indicadores, Informes de seguimiento de PQRSD, entre otros.</t>
  </si>
  <si>
    <t>http://ambientebogota.gov.co/web/transparencia/datos-abiertos
https://datosabiertos.bogota.gov.co/organization/sda
y la plataforma nacional https://www.datos.gov.co/browse?Informaci%C3%83%C2%B3n-de-la-Entidad_Nombre-de-la-Entidad=Secretar%C3%ADa+Distrital+de+Ambiente&amp;Informaci%C3%B3n-de-la-Entidad_Nombre-de-la-Entidad=Secretar%C3%ADa+Distrital+de+Ambiente&amp;sortBy=last_modified&amp;utf8=%E2%9C%93
Pantallazo reunión y cargue en plataformas del disponibles en https://drive.google.com/drive/folders/1VC296U50VDkVvB7BaAMpNkpOXVhbvd7R?usp=sharing</t>
  </si>
  <si>
    <t>Informe de la jornada e intervenciones, pantallazos de realización, presentaciones, piezas comunicaciones, consulta previa, evaluación disponibles en https://drive.google.com/drive/folders/1NASZPQ8yv22d_50HR48tA4QeQFAdKooC?usp=sharing</t>
  </si>
  <si>
    <t xml:space="preserve">Resultado de la jornada de dialogo ciudadano y rendición de cuenta de la SDA de la vigencia 2020 realizada el 18 de diciembre de 2020 a través de facebook live, proyectado en simultaneo por la página web de la SDA y socialización y participación a través de las redes sociales de la SDA, se registraron las preguntas, comentarios y/u observaciones de la ciudadanía bajo competencia de la SDA, atendiendo </t>
  </si>
  <si>
    <t>Registro de intervenciones y respuestas dependencias disponible en https://drive.google.com/drive/folders/1PD9L_tA7p446Q6KzE5L7BVcNHSFZ9oyT?usp=sharing</t>
  </si>
  <si>
    <t>Se realizó la  jornada de dialogo ciudadano y rendición de cuenta de la SDA de la vigencia 2020, el 18 de diciembre de 2020 a través de facebook live, proyectado en simultaneo por la página web de la SDA, con una participación 203 vistas por facebook, y participación en simultaneo por las redes sociales de la SDA. Para su programación se realizó plan de trabajo y cronograma establecidos conjuntamente con la OAC y la DPSIA. Se atendió el protocolo de rendición de cuenta de la Alcaldia Mayor, la imagen y las piezas comunicaciones conforme a la imagen institucional de la Alcaldia y de Gobierno Abierto. Se sistematizaron las intervenciones y se gestionó con las dependencias las respuestas dadas.  Se realizó una consulta previa para conocer los temas sobre los cuales la ciudadanía quería que la entidad se pronunciará, de las cuales se obtuvo 30 participaciones. Así mismo, al finalizar la jornada se realizó una evaluación de la jornada obteniendo 2 participaciones.
Dado que la rendición de cuentas se realizó de forma individual por cada una de las entidades que componen el sector ambiente, no se requirieron actividades de coordinación como cabeza del sector ambiente, para la rendición de cuenta del sector. No obstante, se socializó por correo electrónico el protocolo de rendición de cuenta al IDIGER el 26 de octubre y se extendió invitación a la sesión resolución inquietudes del Protocolo de Rendición de Cuentas realizada por Secretaría General el 4 de noviembre.</t>
  </si>
  <si>
    <t>Durante el tercer cuatrimestre de 2020 no hubo participación en Ferias de Servicio, debido a la emergencia sanitaria de salud pública mundial COVID 19 y las  medidas de autoproteccion y de cuidado social, la cual afectó de gran manera la  prestación de servicio presencial y los eventos publicos, razon por la cual la Secretaria General no realizó ferias de servicio</t>
  </si>
  <si>
    <t>No se evalúa porque no se realizaron ferias de servicio debido a la emergencia sanitaria.</t>
  </si>
  <si>
    <t>Se remitieron dos comunicaciones a la Secretaría Distrital de Planeación con el reporte u seguimiento de los indicadores estratégicos de ciudad con corte a 31 de diciembre de 2019 con radicado 2020EE39270  y con corte a 30 de junio de 2020, enviado con 2020EE128700, en las cuales se realiza actualización de los indicadores de ODS. Así mismo, se realizaron reuniones con las SDP para revisar los indicadores con los temas del CONPES 3918 DE 2018.</t>
  </si>
  <si>
    <t>Oficios, matriz de IndicadoresODS-SDP / reuniones SDP disponibles en https://drive.google.com/drive/folders/1t7kHXEKtTD1jb79dfPLhTf4ekk7m9YPu?usp=sharing</t>
  </si>
  <si>
    <t>https://oab.ambientebogota.gov.co/objetivos-de-desarrollo-sostenible/</t>
  </si>
  <si>
    <t>Se desarrolló el módulo de seguimiento de indicadores ODS desarrollado en el OAB, el cual se encuentra disponible en el portal del Observatorio Ambiental de Bogotá en el siguiente vinculo Link: https://oab.ambientebogota.gov.co/objetivos-de-desarrollo-sostenible/
Durante el desarrollo se adelantaron 10 reuniones y se solicitó información a las dependencias de la entidad sobre la relación de metas de proyectos de inversión con las metas Objetivos de Desarrollo Sostenible.</t>
  </si>
  <si>
    <t>Bitácoras de actualización de los OAB / Informes de avance de los Observatorios disponibles en https://drive.google.com/drive/folders/12Lv5ZQdFodX5HxYUhdw8WQ6tGJiM7AX9?usp=sharing</t>
  </si>
  <si>
    <t>Se realizó la administración integral de los Observatorios OAB y ORARBO,  se gestionó la disponibilidad de los portales con información para la consulta para los ciudadanos. En el portal del OAB para el mes de diciembre el porcentaje de actualización fue 97,25% con 473 indicadores disponibles, se publicaron 47 notas y en total fueron 306 para el año, se registraron 27 usuarios para un total de 5371 . Se tienen 1437 documentos disponibles y se adelantó una capacitación. Las visitas al portal fueron 4741 para un total en el año 58529. En el ORARBO, el porcentaje de actualización para los 65 indicadores del D.C. es 84,62%, se adelantó una capacitación, el total de usuarios registrados es 614. Las visitas al portal fueron 4365 para un total en el año 64390.
De esta manera, se cumplió la meta programada, la cual era alcanzar un nivel de actualización de 95% del OAB y del 80% del ORARBO, y se alcanzó a diciembre 2020 una actualización del OAB del 97,25% y del ORARBO un 84,62%.</t>
  </si>
  <si>
    <t>Reuniones realizadas disponibles en https://drive.google.com/drive/folders/1EWp6ED_PPPggj9IUsT8mcfcnNe98Ni6-?usp=sharing
Acta Comité institucional No.2 y presentación de racionalización</t>
  </si>
  <si>
    <t>El grupo de Servicio a la Ciudadania estuvo alerta al apoyo requerido de las dependencias para realizar el monitoreo de la estrategia de racionalización conforme a las actualizaciones mensuales requeridas en el SUIT, de acuerdo a lo solicitado por los responsables de cada estrategia de racionalización.
Se consultó a la Subsecretaria General y de Control Disciplinario pero No se cuentan con evidencias del monitoreo de la estrategia de racionalización conforme a las seis preguntas que conforman la guía de racionalización del SUIT.</t>
  </si>
  <si>
    <t>Acta y seguimiento disponible en https://drive.google.com/drive/folders/11f2sC7pFUINDEazIkBLu5oafpqcqrmaB?usp=sharing</t>
  </si>
  <si>
    <t>La estrategia de racionalización fue diseñada y aprobada en el Comité Institucional de Gestión y Desempeño de la sesión No. 2 del 1 de junio de 2020 , no obstante, no registra evidencias de la inscripción de la estrategía de racionalización ante el aplicativo SUIT.
La Dirección de Control Ambiental y sus Subdirecciones en su estrategia de mejora continua del proceso Evaluación Control y Seguimiento, realizó reuniones con el equipo SIG y diferentes actores que intervienen en la virtualización y racionalización de tramites priorizando los siguientes procedimientos:
*Permiso de Vertimientos
*Concesión de Aguas Subterráneas
*Licencia Ambiental 
En dichas reuniones se revisaron  los requerimientos, requisitos, flujo y pasos de los  trámite de los procedimientos, con el fin de plantear el modelo de servicios durante la vigencia.
Por su parte, el grupo de Servicio a la Ciudadania generó plan de trabajo para avanzar y apoyar a las dependencias en lo requerido para implementar la mejora del trámite y/o servicio de acuerdo a la estrategia de racionalizacion diseñada.</t>
  </si>
  <si>
    <t>Como producto de la aprobación del Comité Institucional de Gestión y Desempeño, en la sesión del 1 de junio en la cual se aprobó la estrategia de racionalización de trámites donde quedó la racionalización tecnológica de los siguientes trámites, se cuenta con el siguiente avance:
1. Registro de la publicidad exterior visual y permiso o autorización para aprovechamiento forestal de árboles aislados, la estrategia a racionalizar fue habilitar pago en línea, no obstante, los pagos en línea depende de la Secretaria de Hacienda, la cual informó que hasta que la entidad no tenga los terceros bien creados no se puede dar acceso a PSE, sin embargo la SDA le envió un requerimiento para el cumplimiento del Decreto Nacional 678 de 2020 donde se  insta a las entidades a habilitar canales electrónicos para el cobro y recaudo de cartera, se realizó reunión el 15 de septiembre y la subdirección Financiera quedó de enviar un estudio de cuanta plata se recauda para procesos sancionatorios. 
2. Inscripción como acopiador primario de aceites usados en el Distrito, estrategia a racionalizar: Automatizar inscripción, este procedimiento ya esta implementado en forest,  en versión 3.5 se planea pasar a forest 4.x Este procedimiento esta expuesto en la ventanilla virtual.
3. Salvoconducto único nacional para la movilización de especímenes de la fauna silvestre, estrategia a racionalizar: Sincronizar con la Ventanilla VITAL para que sea una sola ventanilla de solicitud el trámite: se han hecho acercamientos  con vital para lo cual se han realizado mesa de trabajo, se adjunta acta de febrero de 2020.  En comunicaciones electrónicas informaron que van a sacar otra versión de vital y que ya no lo maneja el ANLA sino el Ministerio de Ambiente.
4. Permiso o autorización para aprovechamiento forestal de árboles aislados. Estrategia a racionalizar: habilitar pago en línea, como se detallo en el primer procedimiento  los pagos en línea depende de la Secretaria de Hacienda, la cual informó que hasta que la entidad no tenga los terceros bien creados no se puede dar acceso a PSE.</t>
  </si>
  <si>
    <t>Se realizó la  jornada de dialogo ciudadano y rendición de cuenta de la SDA de la vigencia 2020, el 18 de diciembre de 2020 a través de facebook live, proyectado en simultaneo por la página web de la SDA, con una participación 203 vistas por facebook, y participación en simultaneo por las redes sociales de la SDA. Para su programación se realizó plan de trabajo y cronograma establecidos conjuntamente con la OAC y la DPSIA. Se atendió el protocolo de rendición de cuenta de la Alcaldia Mayor, la imagen y las piezas comunicaciones conforme a la imagen institucional de la Alcaldia y de Gobierno Abierto. Se sistematizaron las intervenciones y se gestionó con las dependencias las respuestas dadas.  Se realizó una consulta previa para conocer los temas sobre los cuales la ciudadanía quería que la entidad se pronunciará, de las cuales se obtuvo 30 participaciones. Así mismo, al finalizar la jornada se realizó una evaluación de la jornada obteniendo 2 participaciones.
La Oficina Asesora de Comunicaciones realizó dos actividades principales para la realización de la jornada de dialogo ciudadano y rendición de cuenta de la vigencia 2020: 
1. Apoyo a la estructuración del evento de Rendición de Cuentas: Para esto, la OAC puso a disposición a una profesional para proponer la estructura general la Audiencia Pública de Rendición de Cuentas y realizó la estructura, minuto a minuto, guion y coordinación con el operador logístico para el ensayo y la transmisión del evento.
2. Elaboración y divulgación de piezas, videos, comunicados de prensa y presentaciones necesarias para que las direcciones y subdirecciones de la Secretaría de Ambiente expusieran sus logros del 2020: realizó Publicación, divulgación y promoción del formulario en línea para consultar temáticas de interés y preguntas por parte de la ciudadanía. 
- Piezas gráficas de invitación a la convocatoria de la Audiencia Pública de Rendición de Cuentas por redes sociales y comunicación interna de la SDA, Diseño de presentación general para la Rendición de Cuentas y consolidación final, Propuesta, creación y edición de 9 videos para la transmisión del evento, Boletín de prensa, Publicación, divulgación y promoción del formulario creado como mecanismo de evaluación de la Rendición de Cuentas.</t>
  </si>
  <si>
    <r>
      <t>La Oficina Asesora de Comunicaciones aplicó 100% la encuesta de percepción u opinión de la ciudadanía sobre la gestión, de forma mensual a través de la redes sociales Facebook y Twitter, para conocer la opinión de la ciudadanía sobre la gestión que realiza la entidad.
-</t>
    </r>
    <r>
      <rPr>
        <b/>
        <sz val="9"/>
        <color theme="1"/>
        <rFont val="Arial"/>
        <family val="2"/>
      </rPr>
      <t xml:space="preserve">Septiembre: ¿Crees que gracias a la vigilancia y control de @ambientebogota sobre tráfico de fauna, hoy hay más animales silvestres #LibresYEnCasa? </t>
    </r>
    <r>
      <rPr>
        <sz val="9"/>
        <color theme="1"/>
        <rFont val="Arial"/>
        <family val="2"/>
      </rPr>
      <t xml:space="preserve">
Respuestas positivas en Instagram: 86,55 % y en Twitter: 55,1 % para un promedio de: 71 % 
Respuestas negativas en Instagram:  13,45 % y en Twitter: 44,9 % para un promedio de: 29 % 
</t>
    </r>
    <r>
      <rPr>
        <b/>
        <sz val="9"/>
        <color theme="1"/>
        <rFont val="Arial"/>
        <family val="2"/>
      </rPr>
      <t>-Octubre: ¿Crees que acciones como la #RutaDeLaLibertad, liderada por @ambientebogota, incentiva a la ciudadanía a denunciar la tenencia y tráfico ilegal de fauna silvestre?</t>
    </r>
    <r>
      <rPr>
        <sz val="9"/>
        <color theme="1"/>
        <rFont val="Arial"/>
        <family val="2"/>
      </rPr>
      <t xml:space="preserve"> 
Respuestas positivas en Instagram: 87,1 % y en Twitter: 78 % para un promedio de: 83 % 
Respuestas negativas en Instagram:  12,94 % y en Twitter: 22 % para un promedio de: 17 % 
</t>
    </r>
    <r>
      <rPr>
        <b/>
        <sz val="9"/>
        <color theme="1"/>
        <rFont val="Arial"/>
        <family val="2"/>
      </rPr>
      <t xml:space="preserve">-Noviembre: A propósito de la Semana de Emprendimiento e Innovación en Negocios Verdes, que lideró @ambienteBogota, ¿Crees que estos espacios impulsan a los emprendedores de la ciudad a poner en marcha sus ideas? </t>
    </r>
    <r>
      <rPr>
        <sz val="9"/>
        <color theme="1"/>
        <rFont val="Arial"/>
        <family val="2"/>
      </rPr>
      <t xml:space="preserve">
Respuestas positivas en Instagram: 89,97 % y en Twitter: 73 % para un promedio de: 81 % 
Respuestas negativas en Instagram:  10,03 % y en Twitter: 27 % para un promedio de: 19 % 
</t>
    </r>
    <r>
      <rPr>
        <b/>
        <sz val="9"/>
        <color theme="1"/>
        <rFont val="Arial"/>
        <family val="2"/>
      </rPr>
      <t>-Diciembre: ¿Crees que reconocimientos como el PREAD promueven las buenas prácticas ambientales en las organizaciones publicas y privadas?</t>
    </r>
    <r>
      <rPr>
        <sz val="9"/>
        <color theme="1"/>
        <rFont val="Arial"/>
        <family val="2"/>
      </rPr>
      <t xml:space="preserve"> 
Respuestas positivas en página web: 76,9 % y en Twitter: 70 % para un promedio de: 73 % 
Respuestas negativas en página web: 23,1 % y en Twitter: 30 % para un promedio de: 27 %</t>
    </r>
  </si>
  <si>
    <r>
      <t xml:space="preserve">Se realizó actualización en la plataforma Distrital y Nacional del Dataset de los datos abiertos conforme a la periodicidad (localización del inventario de vallas de Bogotá), y se realizó monitoreo en la plataforma Distrital y Nacional de los </t>
    </r>
    <r>
      <rPr>
        <b/>
        <u/>
        <sz val="9"/>
        <color theme="1"/>
        <rFont val="Arial"/>
        <family val="2"/>
      </rPr>
      <t>46 datos abiertos que comparte la SDA,</t>
    </r>
    <r>
      <rPr>
        <sz val="9"/>
        <color theme="1"/>
        <rFont val="Arial"/>
        <family val="2"/>
      </rPr>
      <t xml:space="preserve"> como se evidencia en https://datosabiertos.bogota.gov.co/organization/sda
En el tercer cuatrimestre se identificaron 2 nuevos data set de datos abiertos ( Puntos de Aguas Subterráneas, Bogota, D.C. y Puntos de Aguas Superficiales, Bogota, D.C.) que sumados a los reportados en el segundo cuatrimestre (4 dataset) suman 9 nuevos datos abiertos, sobrepasando el cumplimiento programado de esta acción, dado que se dispuso como meta 8 nuevos datos abiertos publicados en la plataforma Distrital y Nacional, logrando a diciembre 2020 publicar 9 nuevos dataset, cumpliendo 100</t>
    </r>
    <r>
      <rPr>
        <b/>
        <sz val="9"/>
        <color theme="1"/>
        <rFont val="Arial"/>
        <family val="2"/>
      </rPr>
      <t>%</t>
    </r>
    <r>
      <rPr>
        <sz val="9"/>
        <color theme="1"/>
        <rFont val="Arial"/>
        <family val="2"/>
      </rPr>
      <t xml:space="preserve"> de cumplimiento de la meta de esta actividad.</t>
    </r>
  </si>
  <si>
    <r>
      <t xml:space="preserve">La Oficina de Control Interno realizó los informes consolidados del seguimiento del primer semestre al plan de mejoramiento por procesos y suscritos con entes de control:
</t>
    </r>
    <r>
      <rPr>
        <b/>
        <sz val="9"/>
        <color theme="1"/>
        <rFont val="Arial"/>
        <family val="2"/>
      </rPr>
      <t xml:space="preserve">Seguimientos plan de mejoramiento por proceso: </t>
    </r>
    <r>
      <rPr>
        <sz val="9"/>
        <color theme="1"/>
        <rFont val="Arial"/>
        <family val="2"/>
      </rPr>
      <t xml:space="preserve">Con corte 30 de abril de 2020 (2020IE79095). Con corte a 26 de agosto de 2020 (2020IE144896)
</t>
    </r>
    <r>
      <rPr>
        <b/>
        <sz val="9"/>
        <color theme="1"/>
        <rFont val="Arial"/>
        <family val="2"/>
      </rPr>
      <t>Seguimientos plan de mejoramiento suscrito ante la Contraloria</t>
    </r>
    <r>
      <rPr>
        <sz val="9"/>
        <color theme="1"/>
        <rFont val="Arial"/>
        <family val="2"/>
      </rPr>
      <t xml:space="preserve">: Con corte 31 de mayo de 2020 (2020IE89274). Con corte a 30 junio de 2020 (2020IE126546).
Adicionalmente se dieron recomendaciones para fortalecer el seguimiento y documentación de las evidencias de las acciones formuladas en los planes de mejoramiento ante entes externos y por procesos, comunicado con 2020IE215152
No se evidencian seguimientos con corte a noviembre o diciembre para el cierre semestral de la vigencia 2020, así darle cumplimiento a la meta correspondiente a 2 informes consolidados semestrales.
</t>
    </r>
  </si>
  <si>
    <t>Se ejecutó el 100% del plan de gestión de integridad de la SDA para la vigencia 2020, ejecutando las 12 actividades propuestas para la vigencia.</t>
  </si>
  <si>
    <t>Se diseñó el formulario de Encuesta de Percepción, con el cual se buscaba diagnosticar la calidad e impacto de la actividad desarrollada, el impacto de la gestión de integridad, percepción de vulneración de valores en la SDA, dicha encuesta se encuesta se aplicó virtualmente, en la franja de conferencias realizadas en el marco de la Semana de la Integridad 2020, en octubre de 2020. Se generó informe de resultados de la aplicación de la encuesta.</t>
  </si>
  <si>
    <t>Correo electrónico institucional,
Seguimiento al Plan de Gestión de Integridad 2020</t>
  </si>
  <si>
    <t>Correo electrónico institucional, página web de la SDA.</t>
  </si>
  <si>
    <t>Se elaboró informe de resultados de la gestión de Integridad del 2020, en el que se reflejan los resultados de la gestión. Se adelanta gestión para la presentación ante el Comité de Gestión y Desempeño y su respectiva publicación en la página web.</t>
  </si>
  <si>
    <r>
      <t xml:space="preserve">Se presenta el Tercer seguimiento cuatrimestral del PAAC: que incluye el seguimiento al -Plan de Acción de Integridad de vigencia 2020.
Adicionalmente, se ha reportado esta gestión de Integridad en los instrumentos internos de planeación: </t>
    </r>
    <r>
      <rPr>
        <b/>
        <sz val="8"/>
        <color theme="1"/>
        <rFont val="Arial"/>
        <family val="2"/>
      </rPr>
      <t>POA:</t>
    </r>
    <r>
      <rPr>
        <sz val="8"/>
        <color theme="1"/>
        <rFont val="Arial"/>
        <family val="2"/>
      </rPr>
      <t xml:space="preserve"> Se reporta mes a mes desde septiembre hasta diciembre 2020 el avance del Plan Operativo Anual del Proyecto de Inversión 7699, en la Actividad 19. Con un cumplimiento físico del 100%. De igual manera, según reporte presupuestal, se ejecutó el 100% del presupuesto, y  </t>
    </r>
    <r>
      <rPr>
        <b/>
        <sz val="8"/>
        <color theme="1"/>
        <rFont val="Arial"/>
        <family val="2"/>
      </rPr>
      <t>MIPG:</t>
    </r>
    <r>
      <rPr>
        <sz val="8"/>
        <color theme="1"/>
        <rFont val="Arial"/>
        <family val="2"/>
      </rPr>
      <t xml:space="preserve"> Se presenta el Autodiagnóstico de Integridad con corte a octubre 2020,  según lo solicitado en radicado 2020IE174447, cuyo resultado arroja  una ejecución del 99%. </t>
    </r>
  </si>
  <si>
    <t>Correo electrónico institucional por los medios etico@ambientebogota.gov.co,  Comunicación Interna y el Boletín Para estar en Ambiente. Página web de la entidad.</t>
  </si>
  <si>
    <t xml:space="preserve">Correos electrónicos a través de etico@ambientebogota.gov.co, plataforma Soy 10 Aprende
</t>
  </si>
  <si>
    <t>Consultadas la SGCD así como el Comité de Convivencia laboral, se entrega un reporte que se consolida en el radicado 2020IE204022  del 16 de noviembre de 2020. Se verificó con la instancia, es decir el Comité de Convivencia Laboral,  que no se han presentado quejas sobre vulneración a valores de integridad en la entidad, lo cual determinó que los gestores de integridad continuaran adelantando las acciones de sensibilización e interiorización de los valores, precisando la importancia de estos espacios, para continuar fortaleciendo la cultura del buen trato, el trato digno y respetuoso  entre los servidores de la Secretaría Distrital de Ambiente. Para el caso de la SGCD, se reporta con radicado 2020IE202731 del 11 de noviembre de 2020, se recibieron 23 radicados, con presunta incidencia disciplinaria, por presunta vulneración de un valor, sin identificar el valor, toda vez que el sistema FOREST de correspondencia de la entidad, no cuenta con este tipo de clasificación.</t>
  </si>
  <si>
    <t>Se promovió, divulgó y socializó la gestión integridad en la SDA mediante las siguientes acciones:
*Actualización de la imágen de la campaña institucional "Valores de la Casa", Atendiendo a los lineamientos de la Alcaldía Mayor de Bogota. 
* Realización de presentaciones gráficas para charlas de sensibilización y comunicacionales para dar a conocer nuestros valores de la casa, utilizando medios exclusivamente virtuales, así como para invitación y promoción de los eventos y actividades en los meses de septiembre y octubre de 2020. 
* Elaboraron de piezas comunicativas (videos, imágenes, mensajes motivacionales) invitando a todos los servidores a participar de los Retos de la denominada RUTA DE LA LLANURA, en el marco de la inscripción que como equipo Institucional de la SDA se realizó para participar en la iniciativa SENDA DE INTEGRIDAD de la Alcaldia Mayor, efectuada el 26 de agosto de 2020.
* Divulgación de la información a través de correo electrónico institucional por los medios etico@ambientebogota.gov.co,  Comunicación Interna y el Boletín Para estar en Ambiente.</t>
  </si>
  <si>
    <t>Durante el mes de Septiembre y octubre  de 2020, Se llevó a cabo la RUTA DE LA LLANURA de la Iniciativa SENDA DE INTEGRIDAD adelantado  por la Subdirección Técnica de Desarrollo Institucional de la  Alcaldía Mayor de Bogotá, liderado por el equipo explorador (Lider: Carolina Urrutia Secretaria Distrital de Ambiente; explorador, Adriana del Pilar Rodríguez, gestora de integridad, profesional de la DGA;  guía, Viviana Vanegas, gestora de integridad, profesional de la Oficina de Comunicaciones y cartografo, Juan Carlos Roncancio, gestor de integridad, profesional de SRHS, Contando con el apoyo de todos los gestores de integridad adscritos a cada rol-Mary Lizarazo, Diana Chinchilla y Luz Aleida Alonso respectivamente). 
En este periodo se adelantaron cuatro retos, que conllevaron la invitación a participar de todos los servidores de la entidad,  organizandonos por dependencias y grupos de trabajo,  cuyos cumplimientos se se registran en la plataforma Soy 10 aprende en un 100%, de conformidad con la reglas y lineamientos establecidos para este proceso. Actividades que invitaron a  conocer herramientas para la transparencia de la información y la gestión administrativa y la integridad. Todos estos procesos adelantados de manera virtual, y apoyandonos en diferentes herramientas tecnológicas.
De igual manera se participó en la evaluación de buenas prácticas de otra entidad del Distrito, como actividad final del proceso, la cual se llevó a cabo en el mes de noviembre.
Se adelantó el Curso de Gestores de Integridad, cursandolo y aprobandolo el 100% de los gestores de integridad de la SDA, participando dos directivos.</t>
  </si>
  <si>
    <t xml:space="preserve">Se presenta el Tercer seguimiento cuatrimestral del PAAC: que incluye el seguimiento al -Plan de Acción de Integridad de vigencia 2020.
Adicionalmente, se ha reportado esta gestión de Integridad en los instrumentos internos de planeación: POA: Se reporta mes a mes desde septiembre hasta diciembre 2020 el avance del Plan Operativo Anual del Proyecto de Inversión 7699, en la Actividad 19. Con un cumplimiento físico del 100%. De igual manera, según reporte presupuestal, se ejecutó el 100% del presupuesto, y  MIPG: Se presenta el Autodiagnóstico de Integridad con corte a octubre 2020,  según lo solicitado en radicado 2020IE174447, cuyo resultado arroja  una ejecución del 99%. </t>
  </si>
  <si>
    <t xml:space="preserve">Se desarrolló el Paso 2  de la Ruta de comportamientos Integros, referidos a espacios reflexivos- propositivos, que se desarrollaron a través de las actividades programadas y  realizadas en la Semana de la Integridad, conforme a la aplicación metodologica de la Ruta de Comportamientos Íntegros.
De igual forma, se desarrollaron Retos que también contribuyó el proceso de SENDA DE INTEGRIDAD.
</t>
  </si>
  <si>
    <t xml:space="preserve">Luego de la divulgación de valores y el énfasis marcado durante la Semana de la Integridad 2020, realizada en la primera semana de octubre, para  noviembre de 2020, se aplicó una segunda encuesta de aprehensión del Código de Integridad, a través de la Oficina de Control Interno, cuyo resultado se divulgó a través del radicado 2020IE204022 del 16 de noviembre de 2020, en el cual se refleja 910 encuestas diligenciadas y un conocimiento de los 5 valores de integridad de la SDA en un 89.1%.
Se aplica de manera interactiva la encuesta de percepción sobre vulneración de valores en la SDA  y de impacto de la gestión de integridad 2020, según formulario prediseñado para ello, en el marco de la semana de la Integridad del 5 al 9 de octubre de 2020.
</t>
  </si>
  <si>
    <t xml:space="preserve"> Se adelantaron actividades previas a la realización de la Semana de la Integridad 2020, tales como:
* Diseño y divulgación de piezas de comunicación: correos masivos, videos promocionales, invitaciones, fondos de pantalla y pantallas electrónicas mediante el desarrollo de acciones conjuntas con la Oficina Asesora de Comunicaciones.
* Selección de opciones viables, aprobación de las instancias correspondientes. 
* Articulación con los operadores logísticos contratados para el desarrollo de las actividades.
* Pruebas preliminares
* Organización temática, distribución de roles, solicitud de acompañamientos técnicos, y de comunicaciones.
* Elaboración de la Programación definida de  actividades.
Se lleva a cabo la Semana de la Integridad del 5 al 9 de octubre de 2020, de manera virtual a través de las plataformas Zoom y meet. Se divulga la parrilla de eventos, se realiza la inscripción voluntaria de cada servidor a cada una de las actividades programadas, se aplica de manera interactiva la encuesta de percepción sobre vulneración de valores en la SDA  y de impacto de la gestión de integridad 2020, según formulario prediseñado para ello. También se realiza la producción de material divulgativo: 359 Cintas porta carnet y  502 Tapabocas con imágenes alusivas a los valores de integridad.</t>
  </si>
  <si>
    <t>Se diseñó un formulario de encuesta de percepción con el cual se diagnostó la calidad e impacto de la actividad desarrollada, el impacto de la gestión de integridad, percepción de vulneración de valores en la SDA. Se aplicó la encuesta de percepción del 6 al 9 de octubre de 2020, en la franja de conferencias realizadas en el marco de la Semana de la Integridad 2020. Cuyo resultado se refleja en el informe de Gestión de Integridad de la vigencia 2020.</t>
  </si>
  <si>
    <t xml:space="preserve">Correos electrónicos, pagina web Alcaldía Mayor de Bogotá. Plataforma Soy 10 Aprende, página Web de la entidad. Informes de gestión disponibles en https://drive.google.com/drive/folders/1j8c__Nd_Ie4kztkdAI9jp_bGx3Ya1dCK?usp=sharing
</t>
  </si>
  <si>
    <t>Correos electrónicos, plataformas o formularios  remitidos disponibles en https://drive.google.com/drive/folders/1j8c__Nd_Ie4kztkdAI9jp_bGx3Ya1dCK?usp=sharing</t>
  </si>
  <si>
    <t xml:space="preserve">Radicado Forest 2020IE204022. Correo electrónicos institucionales.
Resultado segunda encuesta aplicada de aprehensión del código de integridad de la SDA disponible en https://drive.google.com/drive/folders/1j8c__Nd_Ie4kztkdAI9jp_bGx3Ya1dCK?usp=sharing
</t>
  </si>
  <si>
    <t xml:space="preserve">Correos electrónicos, Informes de los proveedores. Informe de Ejecución del Contrato SDA-20201075.  Informe de Gestión de Integridad disponible en https://drive.google.com/drive/folders/1j8c__Nd_Ie4kztkdAI9jp_bGx3Ya1dCK?usp=sharing
</t>
  </si>
  <si>
    <t xml:space="preserve">Informe de Gestión de Integridad 2020. Informes de los proveedores de la plataforma, disponible en https://drive.google.com/drive/folders/1j8c__Nd_Ie4kztkdAI9jp_bGx3Ya1dCK?usp=sharing
</t>
  </si>
  <si>
    <t>Correo electronico institucional, Informe de Gestión de Integridad 2020, disponible en https://drive.google.com/drive/folders/1j8c__Nd_Ie4kztkdAI9jp_bGx3Ya1dCK?usp=sharing</t>
  </si>
  <si>
    <t xml:space="preserve">Correo electrónico institucional. Sistema FOREST, página web de la entidad,  reportes enlaces gestores de proyecto de inversión
</t>
  </si>
  <si>
    <t>Etiquetas de fila</t>
  </si>
  <si>
    <t>Total general</t>
  </si>
  <si>
    <t>Cuenta de RESULTADO DEL INDICADOR</t>
  </si>
  <si>
    <r>
      <rPr>
        <b/>
        <sz val="16"/>
        <color theme="1"/>
        <rFont val="Arial"/>
        <family val="2"/>
      </rPr>
      <t>PROGRAMA INSTITUCIONAL DE GESTIÓN DE INTEGRIDAD</t>
    </r>
    <r>
      <rPr>
        <b/>
        <sz val="12"/>
        <color theme="1"/>
        <rFont val="Arial"/>
        <family val="2"/>
      </rPr>
      <t xml:space="preserve">
PLAN DE ACCIÓN VIGENCIA 2020
</t>
    </r>
    <r>
      <rPr>
        <b/>
        <sz val="16"/>
        <color theme="1"/>
        <rFont val="Arial"/>
        <family val="2"/>
      </rPr>
      <t>REPORTE, SEGUIMIENTO Y MONITOREO DE LA SEGUNDA LÍNEA DE DEFENSA TERCER CUATRIMESTRE 2020 ( 01 de septiembre al 31 de diciembre de 2020)</t>
    </r>
  </si>
  <si>
    <t>PLAN ANTICORRUPCIÓN Y DE ATENCIÓN AL CIUDADANO DE LA SECRETARÍA DISTRITAL DE AMBIENTE
VIGENCIA 2020 - Versión 2 (publicado 25-03-2020)
REPORTE, SEGUIMIENTO Y MONITOREO  DE LA SEGUNDA LÍNEA DE DEFENSA TERCER CUATRIMESTRE (01 de septiembre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</si>
</sst>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sz val="12"/>
      <color theme="1"/>
      <name val="Arial"/>
      <family val="2"/>
    </font>
    <font>
      <b/>
      <sz val="18"/>
      <color theme="1"/>
      <name val="Arial"/>
      <family val="2"/>
    </font>
    <font>
      <b/>
      <sz val="16"/>
      <color theme="1"/>
      <name val="Arial"/>
      <family val="2"/>
    </font>
    <font>
      <sz val="8"/>
      <color rgb="FFFF0000"/>
      <name val="Arial"/>
      <family val="2"/>
    </font>
    <font>
      <i/>
      <sz val="9"/>
      <color theme="1"/>
      <name val="Arial"/>
      <family val="2"/>
    </font>
    <font>
      <u/>
      <sz val="11"/>
      <color theme="10"/>
      <name val="Calibri"/>
      <family val="2"/>
      <scheme val="minor"/>
    </font>
    <font>
      <u/>
      <sz val="8"/>
      <color theme="10"/>
      <name val="Arial"/>
      <family val="2"/>
    </font>
    <font>
      <sz val="11"/>
      <color theme="1"/>
      <name val="Calibri"/>
      <family val="2"/>
      <scheme val="minor"/>
    </font>
    <font>
      <u/>
      <sz val="9"/>
      <color theme="10"/>
      <name val="Calibri"/>
      <family val="2"/>
      <scheme val="minor"/>
    </font>
    <font>
      <b/>
      <u/>
      <sz val="9"/>
      <color theme="1"/>
      <name val="Arial"/>
      <family val="2"/>
    </font>
  </fonts>
  <fills count="17">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rgb="FF0070C0"/>
        <bgColor indexed="64"/>
      </patternFill>
    </fill>
    <fill>
      <patternFill patternType="solid">
        <fgColor rgb="FF00FF00"/>
        <bgColor indexed="64"/>
      </patternFill>
    </fill>
    <fill>
      <patternFill patternType="solid">
        <fgColor rgb="FFFFFF00"/>
        <bgColor indexed="64"/>
      </patternFill>
    </fill>
  </fills>
  <borders count="63">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bottom style="medium">
        <color rgb="FF000000"/>
      </bottom>
      <diagonal/>
    </border>
    <border>
      <left/>
      <right/>
      <top style="double">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29" fillId="0" borderId="0" applyNumberFormat="0" applyFill="0" applyBorder="0" applyAlignment="0" applyProtection="0"/>
    <xf numFmtId="9" fontId="31" fillId="0" borderId="0" applyFont="0" applyFill="0" applyBorder="0" applyAlignment="0" applyProtection="0"/>
  </cellStyleXfs>
  <cellXfs count="395">
    <xf numFmtId="0" fontId="0" fillId="0" borderId="0" xfId="0"/>
    <xf numFmtId="0" fontId="2"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5" fillId="0" borderId="0" xfId="0" applyFont="1" applyAlignment="1">
      <alignment horizontal="center"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1" fillId="0" borderId="3"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4" fillId="0" borderId="0" xfId="0" applyFont="1" applyFill="1" applyBorder="1"/>
    <xf numFmtId="0" fontId="24" fillId="6" borderId="0" xfId="0" applyFont="1" applyFill="1" applyBorder="1"/>
    <xf numFmtId="0" fontId="24" fillId="6" borderId="0" xfId="0" applyFont="1" applyFill="1"/>
    <xf numFmtId="0" fontId="1" fillId="6" borderId="4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 fillId="7" borderId="49" xfId="0" applyFont="1" applyFill="1" applyBorder="1" applyAlignment="1">
      <alignment vertical="center" wrapText="1"/>
    </xf>
    <xf numFmtId="0" fontId="5" fillId="7" borderId="5" xfId="0" applyFont="1" applyFill="1" applyBorder="1" applyAlignment="1">
      <alignment horizontal="center" vertical="center"/>
    </xf>
    <xf numFmtId="0" fontId="5" fillId="7" borderId="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1" fillId="7" borderId="23" xfId="0" applyFont="1" applyFill="1" applyBorder="1" applyAlignment="1">
      <alignment horizontal="center" vertical="center"/>
    </xf>
    <xf numFmtId="0" fontId="8" fillId="7" borderId="23" xfId="0" applyFont="1" applyFill="1" applyBorder="1" applyAlignment="1" applyProtection="1">
      <alignment horizontal="center" vertical="center" wrapText="1"/>
    </xf>
    <xf numFmtId="0" fontId="5" fillId="7" borderId="23" xfId="0" applyFont="1" applyFill="1" applyBorder="1" applyAlignment="1">
      <alignment horizontal="center" vertical="center" wrapText="1"/>
    </xf>
    <xf numFmtId="0" fontId="5" fillId="7" borderId="23" xfId="0" applyFont="1" applyFill="1" applyBorder="1" applyAlignment="1" applyProtection="1">
      <alignment horizontal="center" vertical="center"/>
      <protection locked="0"/>
    </xf>
    <xf numFmtId="0" fontId="11" fillId="7" borderId="23" xfId="0" applyFont="1" applyFill="1" applyBorder="1" applyAlignment="1">
      <alignment horizontal="center" vertical="center" wrapText="1"/>
    </xf>
    <xf numFmtId="49" fontId="8" fillId="7" borderId="24" xfId="0" applyNumberFormat="1" applyFont="1" applyFill="1" applyBorder="1" applyAlignment="1" applyProtection="1">
      <alignment horizontal="center" vertical="center" wrapText="1"/>
    </xf>
    <xf numFmtId="0" fontId="24" fillId="7" borderId="0" xfId="0" applyFont="1" applyFill="1" applyBorder="1"/>
    <xf numFmtId="0" fontId="24" fillId="7" borderId="0" xfId="0" applyFont="1" applyFill="1"/>
    <xf numFmtId="0" fontId="8" fillId="7" borderId="25" xfId="0" applyFont="1" applyFill="1" applyBorder="1" applyAlignment="1">
      <alignment vertical="center" wrapText="1"/>
    </xf>
    <xf numFmtId="0" fontId="8"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8" fillId="7" borderId="3"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protection locked="0"/>
    </xf>
    <xf numFmtId="0" fontId="11" fillId="7" borderId="3" xfId="0" applyFont="1" applyFill="1" applyBorder="1" applyAlignment="1">
      <alignment horizontal="center" vertical="center" wrapText="1"/>
    </xf>
    <xf numFmtId="49" fontId="8" fillId="7" borderId="26" xfId="0" applyNumberFormat="1" applyFont="1" applyFill="1" applyBorder="1" applyAlignment="1" applyProtection="1">
      <alignment horizontal="center" vertical="center" wrapText="1"/>
    </xf>
    <xf numFmtId="0" fontId="8" fillId="8" borderId="27" xfId="0" applyFont="1" applyFill="1" applyBorder="1" applyAlignment="1">
      <alignment horizontal="center" vertical="center" wrapText="1"/>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1" fillId="8" borderId="28" xfId="0" applyFont="1" applyFill="1" applyBorder="1" applyAlignment="1">
      <alignment horizontal="center" vertical="center"/>
    </xf>
    <xf numFmtId="0" fontId="8" fillId="8" borderId="28"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protection locked="0"/>
    </xf>
    <xf numFmtId="49" fontId="8" fillId="8" borderId="29" xfId="0" applyNumberFormat="1" applyFont="1" applyFill="1" applyBorder="1" applyAlignment="1" applyProtection="1">
      <alignment horizontal="center" vertical="center" wrapText="1"/>
    </xf>
    <xf numFmtId="0" fontId="24" fillId="8" borderId="0" xfId="0" applyFont="1" applyFill="1" applyBorder="1"/>
    <xf numFmtId="0" fontId="24" fillId="8" borderId="0" xfId="0" applyFont="1" applyFill="1"/>
    <xf numFmtId="0" fontId="24" fillId="9" borderId="0" xfId="0" applyFont="1" applyFill="1"/>
    <xf numFmtId="0" fontId="8" fillId="7" borderId="22" xfId="0" applyFont="1" applyFill="1" applyBorder="1" applyAlignment="1">
      <alignment horizontal="center" vertical="center" wrapText="1"/>
    </xf>
    <xf numFmtId="0" fontId="5" fillId="7" borderId="23"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5" fillId="7" borderId="23" xfId="0" applyFont="1" applyFill="1" applyBorder="1" applyAlignment="1">
      <alignment horizontal="center" vertical="center"/>
    </xf>
    <xf numFmtId="0" fontId="8" fillId="7" borderId="25" xfId="0" applyFont="1" applyFill="1" applyBorder="1" applyAlignment="1">
      <alignment horizontal="center" vertical="center" wrapText="1"/>
    </xf>
    <xf numFmtId="0" fontId="8" fillId="7" borderId="3" xfId="0" quotePrefix="1" applyFont="1" applyFill="1" applyBorder="1" applyAlignment="1">
      <alignment horizontal="center" vertical="center" wrapText="1"/>
    </xf>
    <xf numFmtId="0" fontId="5" fillId="7" borderId="3" xfId="0" applyFont="1" applyFill="1" applyBorder="1" applyAlignment="1">
      <alignment horizontal="center" vertical="center"/>
    </xf>
    <xf numFmtId="0" fontId="11" fillId="7" borderId="3" xfId="0" applyFont="1" applyFill="1" applyBorder="1" applyAlignment="1">
      <alignment horizontal="justify" vertical="center"/>
    </xf>
    <xf numFmtId="0" fontId="11" fillId="8" borderId="28" xfId="0" applyFont="1" applyFill="1" applyBorder="1" applyAlignment="1">
      <alignment horizontal="center" vertical="center" wrapText="1"/>
    </xf>
    <xf numFmtId="0" fontId="5" fillId="8" borderId="28" xfId="0" applyFont="1" applyFill="1" applyBorder="1" applyAlignment="1">
      <alignment vertical="center" wrapText="1"/>
    </xf>
    <xf numFmtId="0" fontId="8" fillId="7" borderId="38"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0" xfId="0" applyFont="1" applyFill="1" applyBorder="1" applyAlignment="1">
      <alignment vertical="center" wrapText="1"/>
    </xf>
    <xf numFmtId="0" fontId="8" fillId="7" borderId="40" xfId="0" quotePrefix="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8" fillId="7" borderId="40" xfId="0"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11" fillId="7" borderId="40" xfId="0" applyFont="1" applyFill="1" applyBorder="1" applyAlignment="1">
      <alignment horizontal="center" vertical="center"/>
    </xf>
    <xf numFmtId="49" fontId="8" fillId="7" borderId="51" xfId="0" applyNumberFormat="1" applyFont="1" applyFill="1" applyBorder="1" applyAlignment="1" applyProtection="1">
      <alignment horizontal="center" vertical="center" wrapText="1"/>
    </xf>
    <xf numFmtId="0" fontId="24" fillId="9" borderId="0" xfId="0" applyFont="1" applyFill="1" applyBorder="1"/>
    <xf numFmtId="0" fontId="5" fillId="7" borderId="23" xfId="0" applyFont="1" applyFill="1" applyBorder="1" applyAlignment="1">
      <alignment horizontal="center" vertical="top" wrapText="1"/>
    </xf>
    <xf numFmtId="0" fontId="8" fillId="8" borderId="28" xfId="0" quotePrefix="1"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8" borderId="28" xfId="0" applyFont="1" applyFill="1" applyBorder="1" applyAlignment="1">
      <alignment horizontal="center" vertical="top" wrapText="1"/>
    </xf>
    <xf numFmtId="0" fontId="5" fillId="7" borderId="23" xfId="0" applyFont="1" applyFill="1" applyBorder="1" applyAlignment="1" applyProtection="1">
      <alignment vertical="center" wrapText="1"/>
      <protection locked="0"/>
    </xf>
    <xf numFmtId="0" fontId="5" fillId="7" borderId="23" xfId="0" applyFont="1" applyFill="1" applyBorder="1" applyAlignment="1" applyProtection="1">
      <alignment horizontal="center" vertical="center" wrapText="1"/>
      <protection locked="0"/>
    </xf>
    <xf numFmtId="0" fontId="5" fillId="7"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5" fillId="8" borderId="28" xfId="0" applyFont="1" applyFill="1" applyBorder="1" applyAlignment="1" applyProtection="1">
      <alignment vertical="center" wrapText="1"/>
      <protection locked="0"/>
    </xf>
    <xf numFmtId="0" fontId="5" fillId="8" borderId="28"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xf>
    <xf numFmtId="0" fontId="8"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8" fillId="7" borderId="28" xfId="0" quotePrefix="1" applyFont="1" applyFill="1" applyBorder="1" applyAlignment="1">
      <alignment horizontal="center" vertical="center" wrapText="1"/>
    </xf>
    <xf numFmtId="0" fontId="11" fillId="7" borderId="28" xfId="0" applyFont="1" applyFill="1" applyBorder="1" applyAlignment="1">
      <alignment horizontal="center" vertical="center" wrapText="1"/>
    </xf>
    <xf numFmtId="0" fontId="8" fillId="7" borderId="28" xfId="0" applyFont="1" applyFill="1" applyBorder="1" applyAlignment="1" applyProtection="1">
      <alignment horizontal="center" vertical="center" wrapText="1"/>
    </xf>
    <xf numFmtId="49" fontId="8" fillId="7" borderId="29" xfId="0" applyNumberFormat="1" applyFont="1" applyFill="1" applyBorder="1" applyAlignment="1" applyProtection="1">
      <alignment horizontal="center" vertical="center" wrapText="1"/>
    </xf>
    <xf numFmtId="0" fontId="24" fillId="7" borderId="23" xfId="0" applyFont="1" applyFill="1" applyBorder="1" applyAlignment="1">
      <alignment horizontal="center" vertical="center"/>
    </xf>
    <xf numFmtId="0" fontId="14" fillId="7" borderId="24"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8" fillId="8" borderId="3" xfId="0" applyFont="1" applyFill="1" applyBorder="1" applyAlignment="1" applyProtection="1">
      <alignment horizontal="center" vertical="center" wrapText="1"/>
    </xf>
    <xf numFmtId="0" fontId="5" fillId="8" borderId="3"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9"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49" fontId="8" fillId="7" borderId="26" xfId="0" applyNumberFormat="1" applyFont="1" applyFill="1" applyBorder="1" applyAlignment="1">
      <alignment horizontal="center" vertical="center" wrapText="1"/>
    </xf>
    <xf numFmtId="49" fontId="8" fillId="8" borderId="29" xfId="0" applyNumberFormat="1" applyFont="1" applyFill="1" applyBorder="1" applyAlignment="1">
      <alignment horizontal="center" vertical="center" wrapText="1"/>
    </xf>
    <xf numFmtId="0" fontId="5" fillId="7" borderId="3" xfId="0" applyFont="1" applyFill="1" applyBorder="1" applyAlignment="1">
      <alignment horizontal="center" vertical="top" wrapText="1"/>
    </xf>
    <xf numFmtId="0" fontId="24" fillId="2" borderId="0" xfId="0" applyFont="1" applyFill="1"/>
    <xf numFmtId="0" fontId="25" fillId="0" borderId="0" xfId="0" applyFont="1" applyFill="1" applyBorder="1" applyAlignment="1">
      <alignment vertical="center" wrapText="1"/>
    </xf>
    <xf numFmtId="0" fontId="11" fillId="0" borderId="0" xfId="0" applyFont="1" applyFill="1" applyBorder="1"/>
    <xf numFmtId="0" fontId="21" fillId="2" borderId="0" xfId="0" applyFont="1" applyFill="1" applyAlignment="1">
      <alignment horizontal="center"/>
    </xf>
    <xf numFmtId="0" fontId="21" fillId="2" borderId="0" xfId="0" applyFont="1" applyFill="1"/>
    <xf numFmtId="0" fontId="24" fillId="2" borderId="0" xfId="0" applyFont="1" applyFill="1" applyAlignment="1">
      <alignment horizontal="center"/>
    </xf>
    <xf numFmtId="0" fontId="24" fillId="2" borderId="0" xfId="0" applyFont="1" applyFill="1" applyAlignment="1">
      <alignment wrapText="1"/>
    </xf>
    <xf numFmtId="0" fontId="21" fillId="2" borderId="0" xfId="0" applyFont="1" applyFill="1" applyAlignment="1">
      <alignment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11"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12" fillId="0" borderId="3" xfId="0" applyFont="1" applyFill="1" applyBorder="1" applyAlignment="1">
      <alignment horizontal="justify" vertical="center" wrapText="1"/>
    </xf>
    <xf numFmtId="9" fontId="4" fillId="11" borderId="3" xfId="0" applyNumberFormat="1" applyFont="1" applyFill="1" applyBorder="1" applyAlignment="1">
      <alignment horizontal="center" vertical="center" wrapText="1"/>
    </xf>
    <xf numFmtId="9" fontId="4" fillId="10" borderId="3" xfId="0" applyNumberFormat="1" applyFont="1" applyFill="1" applyBorder="1" applyAlignment="1">
      <alignment horizontal="center" vertical="center" wrapText="1"/>
    </xf>
    <xf numFmtId="9" fontId="4" fillId="12" borderId="3" xfId="0" applyNumberFormat="1" applyFont="1" applyFill="1" applyBorder="1" applyAlignment="1">
      <alignment horizontal="center" vertical="center" wrapText="1"/>
    </xf>
    <xf numFmtId="9" fontId="13" fillId="12" borderId="3" xfId="0" applyNumberFormat="1"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0" fontId="30" fillId="0" borderId="3" xfId="1" applyFont="1" applyBorder="1" applyAlignment="1">
      <alignment horizontal="justify" vertical="center" wrapText="1"/>
    </xf>
    <xf numFmtId="0" fontId="13" fillId="0" borderId="55" xfId="0" applyFont="1" applyBorder="1" applyAlignment="1">
      <alignment horizontal="justify" vertical="center" wrapText="1"/>
    </xf>
    <xf numFmtId="0" fontId="13" fillId="0" borderId="55" xfId="0" applyFont="1" applyFill="1" applyBorder="1" applyAlignment="1">
      <alignment horizontal="justify" vertical="center" wrapText="1"/>
    </xf>
    <xf numFmtId="0" fontId="4" fillId="0" borderId="15" xfId="0" applyFont="1" applyBorder="1" applyAlignment="1">
      <alignment horizontal="justify" vertical="center" wrapText="1"/>
    </xf>
    <xf numFmtId="0" fontId="29" fillId="0" borderId="3" xfId="1" applyBorder="1" applyAlignment="1">
      <alignment horizontal="justify" vertical="center" wrapText="1"/>
    </xf>
    <xf numFmtId="10" fontId="4" fillId="12"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wrapText="1"/>
    </xf>
    <xf numFmtId="9" fontId="4" fillId="11" borderId="15" xfId="0" applyNumberFormat="1" applyFont="1" applyFill="1" applyBorder="1" applyAlignment="1">
      <alignment horizontal="center" vertical="center" wrapText="1"/>
    </xf>
    <xf numFmtId="9" fontId="4" fillId="14" borderId="5"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11" borderId="26" xfId="0" applyNumberFormat="1" applyFont="1" applyFill="1" applyBorder="1" applyAlignment="1">
      <alignment horizontal="center" vertical="center" wrapText="1"/>
    </xf>
    <xf numFmtId="9" fontId="2" fillId="10" borderId="26"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11"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22" fillId="0" borderId="0" xfId="0" applyFont="1" applyAlignment="1">
      <alignment horizontal="left" vertical="center"/>
    </xf>
    <xf numFmtId="0" fontId="2" fillId="0" borderId="5" xfId="0" applyFont="1" applyBorder="1" applyAlignment="1">
      <alignment horizontal="center" vertical="center" wrapText="1"/>
    </xf>
    <xf numFmtId="0" fontId="30" fillId="0" borderId="3" xfId="1" applyFont="1" applyBorder="1" applyAlignment="1">
      <alignment horizontal="center" vertical="center" wrapText="1"/>
    </xf>
    <xf numFmtId="9" fontId="4" fillId="13" borderId="3" xfId="0" applyNumberFormat="1" applyFont="1" applyFill="1" applyBorder="1" applyAlignment="1">
      <alignment horizontal="center" vertical="center" wrapText="1"/>
    </xf>
    <xf numFmtId="9" fontId="4" fillId="15" borderId="3" xfId="0" applyNumberFormat="1" applyFont="1" applyFill="1" applyBorder="1" applyAlignment="1">
      <alignment horizontal="center" vertical="center" wrapText="1"/>
    </xf>
    <xf numFmtId="9" fontId="13" fillId="15"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3" xfId="0" applyFont="1" applyFill="1" applyBorder="1" applyAlignment="1">
      <alignment vertical="center" wrapText="1"/>
    </xf>
    <xf numFmtId="0" fontId="21" fillId="0" borderId="0" xfId="0" applyFont="1" applyBorder="1" applyAlignment="1">
      <alignment vertical="center"/>
    </xf>
    <xf numFmtId="0" fontId="4" fillId="0" borderId="5" xfId="0" applyFont="1" applyBorder="1" applyAlignment="1">
      <alignment horizontal="justify" vertical="center" wrapText="1"/>
    </xf>
    <xf numFmtId="9" fontId="4" fillId="15" borderId="5"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12" fillId="0" borderId="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3" xfId="0" applyFont="1" applyFill="1" applyBorder="1" applyAlignment="1">
      <alignment vertical="top" wrapText="1"/>
    </xf>
    <xf numFmtId="0" fontId="32" fillId="0" borderId="0" xfId="1" applyFont="1" applyAlignment="1">
      <alignment horizontal="justify" vertical="center" wrapText="1"/>
    </xf>
    <xf numFmtId="0" fontId="4" fillId="0" borderId="3" xfId="0" applyFont="1" applyFill="1" applyBorder="1" applyAlignment="1">
      <alignment wrapText="1"/>
    </xf>
    <xf numFmtId="0" fontId="4" fillId="0" borderId="3" xfId="0" applyFont="1" applyFill="1" applyBorder="1" applyAlignment="1">
      <alignment horizontal="left" vertical="center" wrapText="1"/>
    </xf>
    <xf numFmtId="9" fontId="2" fillId="15" borderId="1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16" borderId="3" xfId="0" applyNumberFormat="1" applyFont="1" applyFill="1" applyBorder="1" applyAlignment="1">
      <alignment horizontal="center" vertical="center" wrapText="1"/>
    </xf>
    <xf numFmtId="9" fontId="2" fillId="16" borderId="3" xfId="2" applyNumberFormat="1" applyFont="1" applyFill="1" applyBorder="1" applyAlignment="1">
      <alignment horizontal="center" vertical="center"/>
    </xf>
    <xf numFmtId="0" fontId="2" fillId="0" borderId="3" xfId="0" applyFont="1" applyBorder="1" applyAlignment="1">
      <alignment horizontal="justify" vertical="center" wrapText="1"/>
    </xf>
    <xf numFmtId="0" fontId="4" fillId="0" borderId="3" xfId="0" applyFont="1" applyFill="1" applyBorder="1" applyAlignment="1">
      <alignment vertical="center" wrapText="1"/>
    </xf>
    <xf numFmtId="0" fontId="12" fillId="0" borderId="55" xfId="0" applyFont="1" applyBorder="1" applyAlignment="1">
      <alignment horizontal="justify" vertical="center" wrapText="1"/>
    </xf>
    <xf numFmtId="9" fontId="2" fillId="15" borderId="3" xfId="0" applyNumberFormat="1" applyFont="1" applyFill="1" applyBorder="1" applyAlignment="1">
      <alignment horizontal="center" vertical="center" wrapText="1"/>
    </xf>
    <xf numFmtId="0" fontId="2" fillId="0" borderId="31" xfId="0" applyFont="1" applyBorder="1" applyAlignment="1">
      <alignment vertical="center" wrapText="1"/>
    </xf>
    <xf numFmtId="0" fontId="2" fillId="0" borderId="5" xfId="0" applyFont="1" applyFill="1" applyBorder="1" applyAlignment="1">
      <alignment horizontal="justify" vertical="center" wrapText="1"/>
    </xf>
    <xf numFmtId="0" fontId="6"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0" applyNumberFormat="1" applyAlignment="1">
      <alignment horizontal="left"/>
    </xf>
    <xf numFmtId="10" fontId="0" fillId="0" borderId="0" xfId="2" applyNumberFormat="1" applyFont="1"/>
    <xf numFmtId="0" fontId="1" fillId="16" borderId="27"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8" fillId="16" borderId="29" xfId="0" applyFont="1" applyFill="1" applyBorder="1" applyAlignment="1">
      <alignment horizontal="center" vertical="center" wrapText="1"/>
    </xf>
    <xf numFmtId="0" fontId="11" fillId="0" borderId="3" xfId="0" applyFont="1" applyBorder="1" applyAlignment="1">
      <alignment horizontal="justify"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4" xfId="0" applyFont="1" applyBorder="1" applyAlignment="1">
      <alignment horizontal="left" vertical="center"/>
    </xf>
    <xf numFmtId="0" fontId="1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14" fillId="10" borderId="21" xfId="0" applyFont="1" applyFill="1" applyBorder="1" applyAlignment="1">
      <alignment horizontal="center"/>
    </xf>
    <xf numFmtId="0" fontId="8" fillId="0" borderId="2" xfId="0" applyFont="1" applyBorder="1" applyAlignment="1">
      <alignment horizontal="center" vertical="center" wrapText="1"/>
    </xf>
    <xf numFmtId="0" fontId="8" fillId="0" borderId="25"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xf numFmtId="0" fontId="8" fillId="10" borderId="2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27" xfId="0" applyFont="1" applyBorder="1" applyAlignment="1">
      <alignment vertical="center" wrapText="1"/>
    </xf>
    <xf numFmtId="0" fontId="2" fillId="0" borderId="28" xfId="0" applyFont="1" applyBorder="1" applyAlignment="1">
      <alignment vertical="center" wrapText="1"/>
    </xf>
    <xf numFmtId="0" fontId="8" fillId="0" borderId="58"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11" fillId="0" borderId="56" xfId="0" applyFont="1" applyBorder="1" applyAlignment="1">
      <alignment horizontal="center"/>
    </xf>
    <xf numFmtId="0" fontId="8" fillId="16" borderId="22" xfId="0" applyFont="1" applyFill="1" applyBorder="1" applyAlignment="1">
      <alignment horizontal="center" vertical="center" wrapText="1"/>
    </xf>
    <xf numFmtId="0" fontId="8" fillId="16" borderId="23" xfId="0" applyFont="1" applyFill="1" applyBorder="1" applyAlignment="1">
      <alignment horizontal="center" vertical="center" wrapText="1"/>
    </xf>
    <xf numFmtId="0" fontId="8" fillId="16" borderId="24"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59" xfId="0" applyFont="1" applyBorder="1" applyAlignment="1">
      <alignment horizontal="center" vertical="center" wrapText="1"/>
    </xf>
    <xf numFmtId="0" fontId="22" fillId="3" borderId="62"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8" fillId="6" borderId="35"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21" fillId="9" borderId="50" xfId="0" applyFont="1" applyFill="1" applyBorder="1" applyAlignment="1">
      <alignment horizontal="center"/>
    </xf>
    <xf numFmtId="0" fontId="21" fillId="9" borderId="0" xfId="0" applyFont="1" applyFill="1" applyBorder="1" applyAlignment="1">
      <alignment horizontal="center"/>
    </xf>
    <xf numFmtId="0" fontId="21" fillId="9" borderId="33" xfId="0" applyFont="1" applyFill="1" applyBorder="1" applyAlignment="1">
      <alignment horizontal="center"/>
    </xf>
    <xf numFmtId="0" fontId="24" fillId="9" borderId="50" xfId="0" applyFont="1" applyFill="1" applyBorder="1" applyAlignment="1">
      <alignment horizontal="center"/>
    </xf>
    <xf numFmtId="0" fontId="24" fillId="9" borderId="0" xfId="0" applyFont="1" applyFill="1" applyBorder="1" applyAlignment="1">
      <alignment horizontal="center"/>
    </xf>
    <xf numFmtId="0" fontId="24" fillId="9" borderId="33" xfId="0" applyFont="1" applyFill="1" applyBorder="1" applyAlignment="1">
      <alignment horizontal="center"/>
    </xf>
    <xf numFmtId="0" fontId="24" fillId="9" borderId="50"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33" xfId="0" applyFont="1" applyFill="1" applyBorder="1" applyAlignment="1">
      <alignment horizontal="center" vertical="center"/>
    </xf>
    <xf numFmtId="0" fontId="8" fillId="9" borderId="5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1" fillId="9" borderId="50"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4" fillId="9" borderId="46"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41" xfId="0" applyFont="1" applyFill="1" applyBorder="1" applyAlignment="1">
      <alignment horizontal="center" vertical="center"/>
    </xf>
    <xf numFmtId="0" fontId="21" fillId="9" borderId="5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11" fillId="0" borderId="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4" xfId="0" applyFont="1" applyBorder="1" applyAlignment="1">
      <alignment horizontal="center" vertical="center"/>
    </xf>
    <xf numFmtId="0" fontId="14" fillId="0" borderId="0" xfId="0" applyFont="1" applyBorder="1" applyAlignment="1">
      <alignment horizontal="center" vertical="center"/>
    </xf>
  </cellXfs>
  <cellStyles count="3">
    <cellStyle name="Hipervínculo" xfId="1" builtinId="8"/>
    <cellStyle name="Normal" xfId="0" builtinId="0"/>
    <cellStyle name="Porcentaje" xfId="2" builtinId="5"/>
  </cellStyles>
  <dxfs count="661">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numFmt numFmtId="13" formatCode="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61BE9725-8B23-46CE-9C80-E2EED1638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0</xdr:row>
      <xdr:rowOff>19050</xdr:rowOff>
    </xdr:from>
    <xdr:to>
      <xdr:col>5</xdr:col>
      <xdr:colOff>985838</xdr:colOff>
      <xdr:row>2</xdr:row>
      <xdr:rowOff>0</xdr:rowOff>
    </xdr:to>
    <xdr:pic>
      <xdr:nvPicPr>
        <xdr:cNvPr id="3" name="Imagen 2" descr="http://190.27.245.106:8080/Isolucionsda/MediosSDA/ba5286f21c134f3e8722d11c2b967dea.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9050"/>
          <a:ext cx="4391026" cy="117475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670461</xdr:colOff>
      <xdr:row>0</xdr:row>
      <xdr:rowOff>831273</xdr:rowOff>
    </xdr:to>
    <xdr:pic>
      <xdr:nvPicPr>
        <xdr:cNvPr id="3" name="Imagen 2" descr="http://190.27.245.106:8080/Isolucionsda/MediosSDA/ba5286f21c134f3e8722d11c2b967dea.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00500" cy="83127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675417</xdr:colOff>
      <xdr:row>0</xdr:row>
      <xdr:rowOff>74706</xdr:rowOff>
    </xdr:from>
    <xdr:to>
      <xdr:col>3</xdr:col>
      <xdr:colOff>458065</xdr:colOff>
      <xdr:row>0</xdr:row>
      <xdr:rowOff>1119799</xdr:rowOff>
    </xdr:to>
    <xdr:pic>
      <xdr:nvPicPr>
        <xdr:cNvPr id="3" name="Imagen 2">
          <a:extLst>
            <a:ext uri="{FF2B5EF4-FFF2-40B4-BE49-F238E27FC236}">
              <a16:creationId xmlns:a16="http://schemas.microsoft.com/office/drawing/2014/main" id="{D543C86B-75CB-48D7-82B7-C5F94E59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7" y="74706"/>
          <a:ext cx="2640148" cy="104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PSIA" refreshedDate="44223.744028472225" createdVersion="5" refreshedVersion="5" minRefreshableVersion="3" recordCount="54" xr:uid="{00000000-000A-0000-FFFF-FFFF01000000}">
  <cacheSource type="worksheet">
    <worksheetSource ref="Q7:Q61" sheet="PAAC III-2020"/>
  </cacheSource>
  <cacheFields count="1">
    <cacheField name="RESULTADO DEL INDICADOR" numFmtId="0">
      <sharedItems containsMixedTypes="1" containsNumber="1" minValue="0" maxValue="1" count="10">
        <n v="1"/>
        <n v="0.9"/>
        <n v="0.66666666666666663"/>
        <n v="0.8"/>
        <n v="0.25"/>
        <n v="0"/>
        <s v="No se evalúa porque no se realizaron ferias de servicio debido a la emergencia sanitaria."/>
        <n v="0.5"/>
        <n v="0.1"/>
        <n v="0.9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r>
  <r>
    <x v="0"/>
  </r>
  <r>
    <x v="0"/>
  </r>
  <r>
    <x v="0"/>
  </r>
  <r>
    <x v="0"/>
  </r>
  <r>
    <x v="0"/>
  </r>
  <r>
    <x v="1"/>
  </r>
  <r>
    <x v="0"/>
  </r>
  <r>
    <x v="2"/>
  </r>
  <r>
    <x v="0"/>
  </r>
  <r>
    <x v="0"/>
  </r>
  <r>
    <x v="3"/>
  </r>
  <r>
    <x v="4"/>
  </r>
  <r>
    <x v="5"/>
  </r>
  <r>
    <x v="0"/>
  </r>
  <r>
    <x v="0"/>
  </r>
  <r>
    <x v="0"/>
  </r>
  <r>
    <x v="0"/>
  </r>
  <r>
    <x v="0"/>
  </r>
  <r>
    <x v="0"/>
  </r>
  <r>
    <x v="0"/>
  </r>
  <r>
    <x v="0"/>
  </r>
  <r>
    <x v="5"/>
  </r>
  <r>
    <x v="6"/>
  </r>
  <r>
    <x v="0"/>
  </r>
  <r>
    <x v="0"/>
  </r>
  <r>
    <x v="0"/>
  </r>
  <r>
    <x v="0"/>
  </r>
  <r>
    <x v="0"/>
  </r>
  <r>
    <x v="0"/>
  </r>
  <r>
    <x v="0"/>
  </r>
  <r>
    <x v="0"/>
  </r>
  <r>
    <x v="0"/>
  </r>
  <r>
    <x v="0"/>
  </r>
  <r>
    <x v="0"/>
  </r>
  <r>
    <x v="0"/>
  </r>
  <r>
    <x v="0"/>
  </r>
  <r>
    <x v="0"/>
  </r>
  <r>
    <x v="0"/>
  </r>
  <r>
    <x v="7"/>
  </r>
  <r>
    <x v="0"/>
  </r>
  <r>
    <x v="0"/>
  </r>
  <r>
    <x v="0"/>
  </r>
  <r>
    <x v="8"/>
  </r>
  <r>
    <x v="7"/>
  </r>
  <r>
    <x v="0"/>
  </r>
  <r>
    <x v="0"/>
  </r>
  <r>
    <x v="0"/>
  </r>
  <r>
    <x v="0"/>
  </r>
  <r>
    <x v="0"/>
  </r>
  <r>
    <x v="0"/>
  </r>
  <r>
    <x v="9"/>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4" firstHeaderRow="1" firstDataRow="1" firstDataCol="1"/>
  <pivotFields count="1">
    <pivotField axis="axisRow" dataField="1" showAll="0" sortType="descending">
      <items count="11">
        <item x="6"/>
        <item x="0"/>
        <item x="9"/>
        <item x="1"/>
        <item x="3"/>
        <item x="2"/>
        <item x="7"/>
        <item x="4"/>
        <item x="8"/>
        <item x="5"/>
        <item t="default"/>
      </items>
    </pivotField>
  </pivotFields>
  <rowFields count="1">
    <field x="0"/>
  </rowFields>
  <rowItems count="11">
    <i>
      <x/>
    </i>
    <i>
      <x v="1"/>
    </i>
    <i>
      <x v="2"/>
    </i>
    <i>
      <x v="3"/>
    </i>
    <i>
      <x v="4"/>
    </i>
    <i>
      <x v="5"/>
    </i>
    <i>
      <x v="6"/>
    </i>
    <i>
      <x v="7"/>
    </i>
    <i>
      <x v="8"/>
    </i>
    <i>
      <x v="9"/>
    </i>
    <i t="grand">
      <x/>
    </i>
  </rowItems>
  <colItems count="1">
    <i/>
  </colItems>
  <dataFields count="1">
    <dataField name="Cuenta de RESULTADO DEL INDICADOR" fld="0" subtotal="count" baseField="0" baseItem="0"/>
  </dataFields>
  <formats count="1">
    <format dxfId="660">
      <pivotArea dataOnly="0" labelOnly="1" fieldPosition="0">
        <references count="1">
          <reference field="0" count="9">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0/folders/10uj3Gznpmv8t095vmhebiAByiZL9_ti9Carpeta:%20MatrizIndicadoresCiudad" TargetMode="External"/><Relationship Id="rId7" Type="http://schemas.openxmlformats.org/officeDocument/2006/relationships/drawing" Target="../drawings/drawing1.xml"/><Relationship Id="rId2" Type="http://schemas.openxmlformats.org/officeDocument/2006/relationships/hyperlink" Target="https://drive.google.com/drive/u/0/folders/10uj3Gznpmv8t095vmhebiAByiZL9_ti9Carpeta:%20BitacoraOAB-ORARBO%20y%20Acuerdo067Carpeta:%20MatrizIndicadoresCiudad" TargetMode="External"/><Relationship Id="rId1" Type="http://schemas.openxmlformats.org/officeDocument/2006/relationships/hyperlink" Target="http://www.ambientebogota.gov.co/web/sda/accesibilidad" TargetMode="External"/><Relationship Id="rId6" Type="http://schemas.openxmlformats.org/officeDocument/2006/relationships/printerSettings" Target="../printerSettings/printerSettings1.bin"/><Relationship Id="rId5" Type="http://schemas.openxmlformats.org/officeDocument/2006/relationships/hyperlink" Target="http://www.ambientebogota.gov.co/web/transparencia/inicio" TargetMode="External"/><Relationship Id="rId4" Type="http://schemas.openxmlformats.org/officeDocument/2006/relationships/hyperlink" Target="https://datosabiertos.bogota.gov.co/organization/sd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rive.google.com/drive/folders/140AzlahlK5EqFHiZm2RSlkY57pIOhYJK?usp=sharing" TargetMode="External"/><Relationship Id="rId7" Type="http://schemas.openxmlformats.org/officeDocument/2006/relationships/hyperlink" Target="https://drive.google.com/drive/folders/11f2sC7pFUINDEazIkBLu5oafpqcqrmaB?usp=sharing" TargetMode="External"/><Relationship Id="rId2" Type="http://schemas.openxmlformats.org/officeDocument/2006/relationships/hyperlink" Target="https://drive.google.com/drive/folders/18ePsqfEI9IbyLKm0ctk40yYNTLdtp-lP?usp=sharing" TargetMode="External"/><Relationship Id="rId1" Type="http://schemas.openxmlformats.org/officeDocument/2006/relationships/hyperlink" Target="https://drive.google.com/drive/folders/17Z9xtRM40Hq_z8Yi1uESjx9h72t1CeFd?usp=sharing" TargetMode="External"/><Relationship Id="rId6" Type="http://schemas.openxmlformats.org/officeDocument/2006/relationships/hyperlink" Target="https://oab.ambientebogota.gov.co/objetivos-de-desarrollo-sostenible/" TargetMode="External"/><Relationship Id="rId11" Type="http://schemas.openxmlformats.org/officeDocument/2006/relationships/comments" Target="../comments2.xml"/><Relationship Id="rId5" Type="http://schemas.openxmlformats.org/officeDocument/2006/relationships/hyperlink" Target="https://datosabiertos.bogota.gov.co/organization/sda" TargetMode="External"/><Relationship Id="rId10" Type="http://schemas.openxmlformats.org/officeDocument/2006/relationships/vmlDrawing" Target="../drawings/vmlDrawing2.vml"/><Relationship Id="rId4" Type="http://schemas.openxmlformats.org/officeDocument/2006/relationships/hyperlink" Target="http://ambientebogota.gov.co/web/transparencia/instrumentos-de-gestion-de-informacion-publica"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opLeftCell="E48" zoomScaleNormal="100" workbookViewId="0">
      <selection activeCell="F50" sqref="F50"/>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14"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93" customWidth="1"/>
    <col min="15" max="15" width="59.7109375" style="93" customWidth="1"/>
    <col min="16" max="16" width="25.140625" style="14" customWidth="1"/>
    <col min="17" max="17" width="14.28515625" style="192" customWidth="1"/>
    <col min="18" max="16384" width="11.42578125" style="12"/>
  </cols>
  <sheetData>
    <row r="1" spans="1:17" ht="93.75" customHeight="1" x14ac:dyDescent="0.2">
      <c r="A1" s="275"/>
      <c r="B1" s="275"/>
      <c r="C1" s="276" t="s">
        <v>521</v>
      </c>
      <c r="D1" s="276"/>
      <c r="E1" s="276"/>
      <c r="F1" s="276"/>
      <c r="G1" s="276"/>
      <c r="H1" s="276"/>
      <c r="I1" s="276"/>
      <c r="J1" s="276"/>
      <c r="K1" s="276"/>
      <c r="L1" s="276"/>
      <c r="M1" s="276"/>
      <c r="N1" s="276"/>
      <c r="O1" s="276"/>
      <c r="P1" s="276"/>
      <c r="Q1" s="12"/>
    </row>
    <row r="2" spans="1:17" ht="16.5" customHeight="1" x14ac:dyDescent="0.2"/>
    <row r="3" spans="1:17" ht="155.25" customHeight="1" thickBot="1" x14ac:dyDescent="0.25">
      <c r="A3" s="290" t="s">
        <v>168</v>
      </c>
      <c r="B3" s="290"/>
      <c r="C3" s="290"/>
      <c r="D3" s="290"/>
      <c r="E3" s="290"/>
      <c r="F3" s="290"/>
      <c r="G3" s="290"/>
      <c r="H3" s="290"/>
      <c r="I3" s="290"/>
      <c r="J3" s="290"/>
      <c r="K3" s="290"/>
      <c r="L3" s="290"/>
      <c r="M3" s="290"/>
      <c r="N3" s="290"/>
      <c r="O3" s="290"/>
      <c r="P3" s="290"/>
      <c r="Q3" s="12"/>
    </row>
    <row r="4" spans="1:17" ht="78.75" customHeight="1" thickTop="1" thickBot="1" x14ac:dyDescent="0.25">
      <c r="A4" s="287" t="s">
        <v>145</v>
      </c>
      <c r="B4" s="288"/>
      <c r="C4" s="288"/>
      <c r="D4" s="288"/>
      <c r="E4" s="288"/>
      <c r="F4" s="288"/>
      <c r="G4" s="288"/>
      <c r="H4" s="288"/>
      <c r="I4" s="288"/>
      <c r="J4" s="288"/>
      <c r="K4" s="288"/>
      <c r="L4" s="288"/>
      <c r="M4" s="288"/>
      <c r="N4" s="288"/>
      <c r="O4" s="288"/>
      <c r="P4" s="289"/>
      <c r="Q4" s="12"/>
    </row>
    <row r="5" spans="1:17" ht="17.25" customHeight="1" thickTop="1" thickBot="1" x14ac:dyDescent="0.3">
      <c r="O5" s="306" t="s">
        <v>657</v>
      </c>
      <c r="P5" s="306"/>
      <c r="Q5" s="306"/>
    </row>
    <row r="6" spans="1:17" ht="24" customHeight="1" thickBot="1" x14ac:dyDescent="0.25">
      <c r="A6" s="297" t="s">
        <v>144</v>
      </c>
      <c r="B6" s="278" t="s">
        <v>143</v>
      </c>
      <c r="C6" s="278" t="s">
        <v>0</v>
      </c>
      <c r="D6" s="278" t="s">
        <v>35</v>
      </c>
      <c r="E6" s="278" t="s">
        <v>36</v>
      </c>
      <c r="F6" s="278" t="s">
        <v>34</v>
      </c>
      <c r="G6" s="278" t="s">
        <v>310</v>
      </c>
      <c r="H6" s="278" t="s">
        <v>311</v>
      </c>
      <c r="I6" s="278" t="s">
        <v>1</v>
      </c>
      <c r="J6" s="278" t="s">
        <v>317</v>
      </c>
      <c r="K6" s="292" t="s">
        <v>38</v>
      </c>
      <c r="L6" s="293"/>
      <c r="M6" s="294"/>
      <c r="N6" s="278" t="s">
        <v>312</v>
      </c>
      <c r="O6" s="295" t="s">
        <v>636</v>
      </c>
      <c r="P6" s="295" t="s">
        <v>637</v>
      </c>
      <c r="Q6" s="295" t="s">
        <v>660</v>
      </c>
    </row>
    <row r="7" spans="1:17" ht="18" customHeight="1" x14ac:dyDescent="0.2">
      <c r="A7" s="298"/>
      <c r="B7" s="279"/>
      <c r="C7" s="279"/>
      <c r="D7" s="279"/>
      <c r="E7" s="279"/>
      <c r="F7" s="279"/>
      <c r="G7" s="305"/>
      <c r="H7" s="279"/>
      <c r="I7" s="291"/>
      <c r="J7" s="291"/>
      <c r="K7" s="7" t="s">
        <v>41</v>
      </c>
      <c r="L7" s="8" t="s">
        <v>39</v>
      </c>
      <c r="M7" s="9" t="s">
        <v>40</v>
      </c>
      <c r="N7" s="307"/>
      <c r="O7" s="296"/>
      <c r="P7" s="296"/>
      <c r="Q7" s="296"/>
    </row>
    <row r="8" spans="1:17" ht="124.5" customHeight="1" x14ac:dyDescent="0.2">
      <c r="A8" s="284" t="s">
        <v>129</v>
      </c>
      <c r="B8" s="284" t="s">
        <v>130</v>
      </c>
      <c r="C8" s="2" t="s">
        <v>50</v>
      </c>
      <c r="D8" s="29" t="s">
        <v>2</v>
      </c>
      <c r="E8" s="1" t="s">
        <v>37</v>
      </c>
      <c r="F8" s="3" t="s">
        <v>244</v>
      </c>
      <c r="G8" s="3" t="s">
        <v>256</v>
      </c>
      <c r="H8" s="26" t="s">
        <v>247</v>
      </c>
      <c r="I8" s="41" t="s">
        <v>248</v>
      </c>
      <c r="J8" s="3" t="s">
        <v>707</v>
      </c>
      <c r="K8" s="4"/>
      <c r="L8" s="4"/>
      <c r="M8" s="4" t="s">
        <v>3</v>
      </c>
      <c r="N8" s="5" t="s">
        <v>78</v>
      </c>
      <c r="O8" s="196"/>
      <c r="P8" s="196"/>
      <c r="Q8" s="5">
        <v>0</v>
      </c>
    </row>
    <row r="9" spans="1:17" ht="70.5" customHeight="1" x14ac:dyDescent="0.2">
      <c r="A9" s="285"/>
      <c r="B9" s="285"/>
      <c r="C9" s="2" t="s">
        <v>50</v>
      </c>
      <c r="D9" s="29" t="s">
        <v>2</v>
      </c>
      <c r="E9" s="52" t="s">
        <v>42</v>
      </c>
      <c r="F9" s="3" t="s">
        <v>245</v>
      </c>
      <c r="G9" s="34" t="s">
        <v>257</v>
      </c>
      <c r="H9" s="26" t="s">
        <v>246</v>
      </c>
      <c r="I9" s="41" t="s">
        <v>708</v>
      </c>
      <c r="J9" s="3" t="s">
        <v>337</v>
      </c>
      <c r="K9" s="4"/>
      <c r="L9" s="4" t="s">
        <v>3</v>
      </c>
      <c r="N9" s="5" t="s">
        <v>4</v>
      </c>
      <c r="O9" s="196"/>
      <c r="P9" s="196"/>
      <c r="Q9" s="5">
        <v>0</v>
      </c>
    </row>
    <row r="10" spans="1:17" ht="130.5" customHeight="1" x14ac:dyDescent="0.2">
      <c r="A10" s="285"/>
      <c r="B10" s="285"/>
      <c r="C10" s="2" t="s">
        <v>50</v>
      </c>
      <c r="D10" s="33" t="s">
        <v>2</v>
      </c>
      <c r="E10" s="52" t="s">
        <v>43</v>
      </c>
      <c r="F10" s="34" t="s">
        <v>411</v>
      </c>
      <c r="G10" s="34" t="s">
        <v>258</v>
      </c>
      <c r="H10" s="26" t="s">
        <v>178</v>
      </c>
      <c r="I10" s="26" t="s">
        <v>179</v>
      </c>
      <c r="J10" s="3" t="s">
        <v>334</v>
      </c>
      <c r="K10" s="26"/>
      <c r="L10" s="26" t="s">
        <v>3</v>
      </c>
      <c r="M10" s="26"/>
      <c r="N10" s="35" t="s">
        <v>338</v>
      </c>
      <c r="O10" s="202" t="s">
        <v>709</v>
      </c>
      <c r="P10" s="203" t="s">
        <v>667</v>
      </c>
      <c r="Q10" s="208">
        <v>1</v>
      </c>
    </row>
    <row r="11" spans="1:17" ht="93.75" customHeight="1" x14ac:dyDescent="0.2">
      <c r="A11" s="285"/>
      <c r="B11" s="285"/>
      <c r="C11" s="2" t="s">
        <v>50</v>
      </c>
      <c r="D11" s="33" t="s">
        <v>2</v>
      </c>
      <c r="E11" s="83" t="s">
        <v>44</v>
      </c>
      <c r="F11" s="34" t="s">
        <v>413</v>
      </c>
      <c r="G11" s="34" t="s">
        <v>414</v>
      </c>
      <c r="H11" s="26" t="s">
        <v>415</v>
      </c>
      <c r="I11" s="26" t="s">
        <v>416</v>
      </c>
      <c r="J11" s="70" t="s">
        <v>513</v>
      </c>
      <c r="K11" s="26" t="s">
        <v>3</v>
      </c>
      <c r="L11" s="26" t="s">
        <v>3</v>
      </c>
      <c r="M11" s="26"/>
      <c r="N11" s="35" t="s">
        <v>412</v>
      </c>
      <c r="O11" s="195" t="s">
        <v>638</v>
      </c>
      <c r="P11" s="195" t="s">
        <v>710</v>
      </c>
      <c r="Q11" s="207">
        <v>0.5</v>
      </c>
    </row>
    <row r="12" spans="1:17" ht="70.5" customHeight="1" x14ac:dyDescent="0.2">
      <c r="A12" s="285"/>
      <c r="B12" s="285"/>
      <c r="C12" s="2" t="s">
        <v>50</v>
      </c>
      <c r="D12" s="33" t="s">
        <v>2</v>
      </c>
      <c r="E12" s="83" t="s">
        <v>45</v>
      </c>
      <c r="F12" s="34" t="s">
        <v>514</v>
      </c>
      <c r="G12" s="34" t="s">
        <v>515</v>
      </c>
      <c r="H12" s="26" t="s">
        <v>516</v>
      </c>
      <c r="I12" s="26" t="s">
        <v>517</v>
      </c>
      <c r="J12" s="34" t="s">
        <v>711</v>
      </c>
      <c r="K12" s="26"/>
      <c r="L12" s="26" t="s">
        <v>3</v>
      </c>
      <c r="M12" s="26"/>
      <c r="N12" s="35" t="s">
        <v>49</v>
      </c>
      <c r="O12" s="195"/>
      <c r="P12" s="195"/>
      <c r="Q12" s="35">
        <v>0</v>
      </c>
    </row>
    <row r="13" spans="1:17" ht="84" customHeight="1" x14ac:dyDescent="0.2">
      <c r="A13" s="285"/>
      <c r="B13" s="285"/>
      <c r="C13" s="2" t="s">
        <v>50</v>
      </c>
      <c r="D13" s="29" t="s">
        <v>6</v>
      </c>
      <c r="E13" s="83" t="s">
        <v>46</v>
      </c>
      <c r="F13" s="3" t="s">
        <v>309</v>
      </c>
      <c r="G13" s="3" t="s">
        <v>259</v>
      </c>
      <c r="H13" s="47" t="s">
        <v>249</v>
      </c>
      <c r="I13" s="47" t="s">
        <v>314</v>
      </c>
      <c r="J13" s="3" t="s">
        <v>339</v>
      </c>
      <c r="K13" s="4" t="s">
        <v>3</v>
      </c>
      <c r="L13" s="4"/>
      <c r="M13" s="4"/>
      <c r="N13" s="5" t="s">
        <v>4</v>
      </c>
      <c r="O13" s="202" t="s">
        <v>712</v>
      </c>
      <c r="P13" s="197" t="s">
        <v>668</v>
      </c>
      <c r="Q13" s="204">
        <v>0.5</v>
      </c>
    </row>
    <row r="14" spans="1:17" ht="64.5" customHeight="1" x14ac:dyDescent="0.2">
      <c r="A14" s="285"/>
      <c r="B14" s="285"/>
      <c r="C14" s="2" t="s">
        <v>50</v>
      </c>
      <c r="D14" s="29" t="s">
        <v>6</v>
      </c>
      <c r="E14" s="83" t="s">
        <v>47</v>
      </c>
      <c r="F14" s="3" t="s">
        <v>146</v>
      </c>
      <c r="G14" s="3" t="s">
        <v>260</v>
      </c>
      <c r="H14" s="41" t="s">
        <v>261</v>
      </c>
      <c r="I14" s="41" t="s">
        <v>180</v>
      </c>
      <c r="J14" s="3" t="s">
        <v>340</v>
      </c>
      <c r="K14" s="4"/>
      <c r="L14" s="4" t="s">
        <v>3</v>
      </c>
      <c r="M14" s="4"/>
      <c r="N14" s="5" t="s">
        <v>9</v>
      </c>
      <c r="O14" s="194" t="s">
        <v>713</v>
      </c>
      <c r="P14" s="194" t="s">
        <v>668</v>
      </c>
      <c r="Q14" s="206">
        <v>0.1</v>
      </c>
    </row>
    <row r="15" spans="1:17" ht="124.5" customHeight="1" x14ac:dyDescent="0.2">
      <c r="A15" s="285"/>
      <c r="B15" s="285"/>
      <c r="C15" s="2" t="s">
        <v>50</v>
      </c>
      <c r="D15" s="29" t="s">
        <v>10</v>
      </c>
      <c r="E15" s="83" t="s">
        <v>48</v>
      </c>
      <c r="F15" s="3" t="s">
        <v>169</v>
      </c>
      <c r="G15" s="3" t="s">
        <v>267</v>
      </c>
      <c r="H15" s="41" t="s">
        <v>182</v>
      </c>
      <c r="I15" s="41" t="s">
        <v>181</v>
      </c>
      <c r="J15" s="3" t="s">
        <v>342</v>
      </c>
      <c r="K15" s="4" t="s">
        <v>3</v>
      </c>
      <c r="L15" s="4" t="s">
        <v>3</v>
      </c>
      <c r="M15" s="4" t="s">
        <v>3</v>
      </c>
      <c r="N15" s="5" t="s">
        <v>341</v>
      </c>
      <c r="O15" s="196" t="s">
        <v>714</v>
      </c>
      <c r="P15" s="196" t="s">
        <v>676</v>
      </c>
      <c r="Q15" s="204">
        <v>0.15</v>
      </c>
    </row>
    <row r="16" spans="1:17" ht="97.5" customHeight="1" x14ac:dyDescent="0.2">
      <c r="A16" s="286"/>
      <c r="B16" s="286"/>
      <c r="C16" s="2" t="s">
        <v>50</v>
      </c>
      <c r="D16" s="29" t="s">
        <v>11</v>
      </c>
      <c r="E16" s="83" t="s">
        <v>51</v>
      </c>
      <c r="F16" s="3" t="s">
        <v>250</v>
      </c>
      <c r="G16" s="3" t="s">
        <v>268</v>
      </c>
      <c r="H16" s="41" t="s">
        <v>424</v>
      </c>
      <c r="I16" s="41" t="s">
        <v>262</v>
      </c>
      <c r="J16" s="3" t="s">
        <v>417</v>
      </c>
      <c r="K16" s="4" t="s">
        <v>3</v>
      </c>
      <c r="L16" s="4" t="s">
        <v>3</v>
      </c>
      <c r="M16" s="4" t="s">
        <v>3</v>
      </c>
      <c r="N16" s="5" t="s">
        <v>12</v>
      </c>
      <c r="O16" s="196" t="s">
        <v>715</v>
      </c>
      <c r="P16" s="196" t="s">
        <v>702</v>
      </c>
      <c r="Q16" s="206">
        <v>0.33</v>
      </c>
    </row>
    <row r="17" spans="1:17" s="13" customFormat="1" ht="124.5" customHeight="1" x14ac:dyDescent="0.2">
      <c r="A17" s="282" t="s">
        <v>136</v>
      </c>
      <c r="B17" s="280" t="s">
        <v>135</v>
      </c>
      <c r="C17" s="2" t="s">
        <v>83</v>
      </c>
      <c r="D17" s="29" t="s">
        <v>79</v>
      </c>
      <c r="E17" s="83" t="s">
        <v>52</v>
      </c>
      <c r="F17" s="3" t="s">
        <v>147</v>
      </c>
      <c r="G17" s="3" t="s">
        <v>269</v>
      </c>
      <c r="H17" s="41" t="s">
        <v>263</v>
      </c>
      <c r="I17" s="41" t="s">
        <v>264</v>
      </c>
      <c r="J17" s="3" t="s">
        <v>343</v>
      </c>
      <c r="K17" s="11" t="s">
        <v>3</v>
      </c>
      <c r="L17" s="11" t="s">
        <v>3</v>
      </c>
      <c r="M17" s="11" t="s">
        <v>3</v>
      </c>
      <c r="N17" s="5" t="s">
        <v>716</v>
      </c>
      <c r="O17" s="196" t="s">
        <v>639</v>
      </c>
      <c r="P17" s="196" t="s">
        <v>640</v>
      </c>
      <c r="Q17" s="206">
        <v>0.33</v>
      </c>
    </row>
    <row r="18" spans="1:17" s="13" customFormat="1" ht="99.75" customHeight="1" x14ac:dyDescent="0.2">
      <c r="A18" s="283"/>
      <c r="B18" s="281"/>
      <c r="C18" s="2" t="s">
        <v>83</v>
      </c>
      <c r="D18" s="17" t="s">
        <v>53</v>
      </c>
      <c r="E18" s="83" t="s">
        <v>56</v>
      </c>
      <c r="F18" s="3" t="s">
        <v>148</v>
      </c>
      <c r="G18" s="3" t="s">
        <v>265</v>
      </c>
      <c r="H18" s="41" t="s">
        <v>187</v>
      </c>
      <c r="I18" s="26" t="s">
        <v>149</v>
      </c>
      <c r="J18" s="3" t="s">
        <v>717</v>
      </c>
      <c r="K18" s="10" t="s">
        <v>3</v>
      </c>
      <c r="L18" s="10"/>
      <c r="M18" s="27"/>
      <c r="N18" s="5" t="s">
        <v>80</v>
      </c>
      <c r="O18" s="197" t="s">
        <v>642</v>
      </c>
      <c r="P18" s="197" t="s">
        <v>641</v>
      </c>
      <c r="Q18" s="205">
        <v>1</v>
      </c>
    </row>
    <row r="19" spans="1:17" s="13" customFormat="1" ht="135" customHeight="1" x14ac:dyDescent="0.2">
      <c r="A19" s="283"/>
      <c r="B19" s="281"/>
      <c r="C19" s="2" t="s">
        <v>83</v>
      </c>
      <c r="D19" s="17" t="s">
        <v>81</v>
      </c>
      <c r="E19" s="83" t="s">
        <v>57</v>
      </c>
      <c r="F19" s="3" t="s">
        <v>188</v>
      </c>
      <c r="G19" s="3" t="s">
        <v>266</v>
      </c>
      <c r="H19" s="26" t="s">
        <v>189</v>
      </c>
      <c r="I19" s="26" t="s">
        <v>425</v>
      </c>
      <c r="J19" s="3" t="s">
        <v>344</v>
      </c>
      <c r="K19" s="10" t="s">
        <v>3</v>
      </c>
      <c r="L19" s="10"/>
      <c r="M19" s="27"/>
      <c r="N19" s="5" t="s">
        <v>423</v>
      </c>
      <c r="O19" s="197" t="s">
        <v>718</v>
      </c>
      <c r="P19" s="197" t="s">
        <v>643</v>
      </c>
      <c r="Q19" s="204">
        <v>0.5</v>
      </c>
    </row>
    <row r="20" spans="1:17" s="13" customFormat="1" ht="84.75" customHeight="1" x14ac:dyDescent="0.2">
      <c r="A20" s="283"/>
      <c r="B20" s="281"/>
      <c r="C20" s="37" t="s">
        <v>83</v>
      </c>
      <c r="D20" s="38" t="s">
        <v>184</v>
      </c>
      <c r="E20" s="83" t="s">
        <v>58</v>
      </c>
      <c r="F20" s="3" t="s">
        <v>190</v>
      </c>
      <c r="G20" s="3" t="s">
        <v>270</v>
      </c>
      <c r="H20" s="41" t="s">
        <v>426</v>
      </c>
      <c r="I20" s="48" t="s">
        <v>186</v>
      </c>
      <c r="J20" s="3" t="s">
        <v>511</v>
      </c>
      <c r="K20" s="20"/>
      <c r="L20" s="20" t="s">
        <v>3</v>
      </c>
      <c r="M20" s="20" t="s">
        <v>3</v>
      </c>
      <c r="N20" s="21" t="s">
        <v>183</v>
      </c>
      <c r="O20" s="197"/>
      <c r="P20" s="197"/>
      <c r="Q20" s="21">
        <v>0</v>
      </c>
    </row>
    <row r="21" spans="1:17" s="13" customFormat="1" ht="84" x14ac:dyDescent="0.2">
      <c r="A21" s="283"/>
      <c r="B21" s="281"/>
      <c r="C21" s="37" t="s">
        <v>83</v>
      </c>
      <c r="D21" s="39" t="s">
        <v>82</v>
      </c>
      <c r="E21" s="83" t="s">
        <v>59</v>
      </c>
      <c r="F21" s="3" t="s">
        <v>719</v>
      </c>
      <c r="G21" s="3" t="s">
        <v>313</v>
      </c>
      <c r="H21" s="41" t="s">
        <v>185</v>
      </c>
      <c r="I21" s="48" t="s">
        <v>720</v>
      </c>
      <c r="J21" s="3" t="s">
        <v>512</v>
      </c>
      <c r="K21" s="20"/>
      <c r="L21" s="20" t="s">
        <v>3</v>
      </c>
      <c r="M21" s="20" t="s">
        <v>3</v>
      </c>
      <c r="N21" s="21" t="s">
        <v>183</v>
      </c>
      <c r="O21" s="197"/>
      <c r="P21" s="197"/>
      <c r="Q21" s="21">
        <v>0</v>
      </c>
    </row>
    <row r="22" spans="1:17" ht="409.5" x14ac:dyDescent="0.2">
      <c r="A22" s="282" t="s">
        <v>137</v>
      </c>
      <c r="B22" s="284" t="s">
        <v>138</v>
      </c>
      <c r="C22" s="2" t="s">
        <v>13</v>
      </c>
      <c r="D22" s="29" t="s">
        <v>54</v>
      </c>
      <c r="E22" s="83" t="s">
        <v>60</v>
      </c>
      <c r="F22" s="3" t="s">
        <v>315</v>
      </c>
      <c r="G22" s="3" t="s">
        <v>272</v>
      </c>
      <c r="H22" s="41" t="s">
        <v>194</v>
      </c>
      <c r="I22" s="41" t="s">
        <v>196</v>
      </c>
      <c r="J22" s="3" t="s">
        <v>345</v>
      </c>
      <c r="K22" s="4" t="s">
        <v>3</v>
      </c>
      <c r="L22" s="4" t="s">
        <v>3</v>
      </c>
      <c r="M22" s="4" t="s">
        <v>3</v>
      </c>
      <c r="N22" s="5" t="s">
        <v>14</v>
      </c>
      <c r="O22" s="197" t="s">
        <v>721</v>
      </c>
      <c r="P22" s="197" t="s">
        <v>669</v>
      </c>
      <c r="Q22" s="214">
        <v>0.33300000000000002</v>
      </c>
    </row>
    <row r="23" spans="1:17" ht="70.5" customHeight="1" x14ac:dyDescent="0.2">
      <c r="A23" s="283"/>
      <c r="B23" s="285"/>
      <c r="C23" s="2" t="s">
        <v>13</v>
      </c>
      <c r="D23" s="29" t="s">
        <v>54</v>
      </c>
      <c r="E23" s="83" t="s">
        <v>61</v>
      </c>
      <c r="F23" s="3" t="s">
        <v>195</v>
      </c>
      <c r="G23" s="3" t="s">
        <v>271</v>
      </c>
      <c r="H23" s="41" t="s">
        <v>253</v>
      </c>
      <c r="I23" s="26" t="s">
        <v>252</v>
      </c>
      <c r="J23" s="34" t="s">
        <v>722</v>
      </c>
      <c r="K23" s="16" t="s">
        <v>3</v>
      </c>
      <c r="L23" s="16" t="s">
        <v>3</v>
      </c>
      <c r="M23" s="16" t="s">
        <v>3</v>
      </c>
      <c r="N23" s="5" t="s">
        <v>7</v>
      </c>
      <c r="O23" s="196" t="s">
        <v>678</v>
      </c>
      <c r="P23" s="209" t="s">
        <v>677</v>
      </c>
      <c r="Q23" s="206">
        <v>0.33</v>
      </c>
    </row>
    <row r="24" spans="1:17" ht="165.75" customHeight="1" x14ac:dyDescent="0.2">
      <c r="A24" s="283"/>
      <c r="B24" s="285"/>
      <c r="C24" s="2" t="s">
        <v>13</v>
      </c>
      <c r="D24" s="29" t="s">
        <v>54</v>
      </c>
      <c r="E24" s="83" t="s">
        <v>62</v>
      </c>
      <c r="F24" s="3" t="s">
        <v>335</v>
      </c>
      <c r="G24" s="3" t="s">
        <v>273</v>
      </c>
      <c r="H24" s="41" t="s">
        <v>191</v>
      </c>
      <c r="I24" s="41" t="s">
        <v>15</v>
      </c>
      <c r="J24" s="3" t="s">
        <v>723</v>
      </c>
      <c r="K24" s="4" t="s">
        <v>3</v>
      </c>
      <c r="L24" s="4" t="s">
        <v>5</v>
      </c>
      <c r="M24" s="4" t="s">
        <v>5</v>
      </c>
      <c r="N24" s="5" t="s">
        <v>7</v>
      </c>
      <c r="O24" s="196" t="s">
        <v>679</v>
      </c>
      <c r="P24" s="209" t="s">
        <v>680</v>
      </c>
      <c r="Q24" s="205">
        <v>1</v>
      </c>
    </row>
    <row r="25" spans="1:17" ht="70.5" customHeight="1" x14ac:dyDescent="0.2">
      <c r="A25" s="283"/>
      <c r="B25" s="285"/>
      <c r="C25" s="2" t="s">
        <v>13</v>
      </c>
      <c r="D25" s="29" t="s">
        <v>54</v>
      </c>
      <c r="E25" s="83" t="s">
        <v>63</v>
      </c>
      <c r="F25" s="3" t="s">
        <v>251</v>
      </c>
      <c r="G25" s="3" t="s">
        <v>274</v>
      </c>
      <c r="H25" s="41" t="s">
        <v>192</v>
      </c>
      <c r="I25" s="41" t="s">
        <v>150</v>
      </c>
      <c r="J25" s="3" t="s">
        <v>518</v>
      </c>
      <c r="K25" s="4"/>
      <c r="L25" s="4"/>
      <c r="M25" s="4" t="s">
        <v>3</v>
      </c>
      <c r="N25" s="5" t="s">
        <v>7</v>
      </c>
      <c r="O25" s="196"/>
      <c r="P25" s="196"/>
      <c r="Q25" s="5">
        <v>0</v>
      </c>
    </row>
    <row r="26" spans="1:17" ht="103.5" customHeight="1" x14ac:dyDescent="0.2">
      <c r="A26" s="283"/>
      <c r="B26" s="285"/>
      <c r="C26" s="2" t="s">
        <v>13</v>
      </c>
      <c r="D26" s="29" t="s">
        <v>54</v>
      </c>
      <c r="E26" s="83" t="s">
        <v>64</v>
      </c>
      <c r="F26" s="3" t="s">
        <v>254</v>
      </c>
      <c r="G26" s="3" t="s">
        <v>275</v>
      </c>
      <c r="H26" s="41" t="s">
        <v>193</v>
      </c>
      <c r="I26" s="41" t="s">
        <v>255</v>
      </c>
      <c r="J26" s="3" t="s">
        <v>724</v>
      </c>
      <c r="K26" s="4"/>
      <c r="L26" s="4" t="s">
        <v>3</v>
      </c>
      <c r="M26" s="4" t="s">
        <v>3</v>
      </c>
      <c r="N26" s="5" t="s">
        <v>7</v>
      </c>
      <c r="O26" s="196"/>
      <c r="P26" s="196"/>
      <c r="Q26" s="5">
        <v>0</v>
      </c>
    </row>
    <row r="27" spans="1:17" ht="230.25" customHeight="1" x14ac:dyDescent="0.2">
      <c r="A27" s="283"/>
      <c r="B27" s="285"/>
      <c r="C27" s="2" t="s">
        <v>13</v>
      </c>
      <c r="D27" s="29" t="s">
        <v>54</v>
      </c>
      <c r="E27" s="83" t="s">
        <v>410</v>
      </c>
      <c r="F27" s="3" t="s">
        <v>198</v>
      </c>
      <c r="G27" s="3" t="s">
        <v>277</v>
      </c>
      <c r="H27" s="41" t="s">
        <v>197</v>
      </c>
      <c r="I27" s="41" t="s">
        <v>276</v>
      </c>
      <c r="J27" s="3" t="s">
        <v>318</v>
      </c>
      <c r="K27" s="16" t="s">
        <v>3</v>
      </c>
      <c r="L27" s="16" t="s">
        <v>8</v>
      </c>
      <c r="M27" s="16" t="s">
        <v>3</v>
      </c>
      <c r="N27" s="5" t="s">
        <v>7</v>
      </c>
      <c r="O27" s="196" t="s">
        <v>681</v>
      </c>
      <c r="P27" s="209" t="s">
        <v>682</v>
      </c>
      <c r="Q27" s="215">
        <v>0.33</v>
      </c>
    </row>
    <row r="28" spans="1:17" ht="171" customHeight="1" thickBot="1" x14ac:dyDescent="0.25">
      <c r="A28" s="283"/>
      <c r="B28" s="285"/>
      <c r="C28" s="2" t="s">
        <v>13</v>
      </c>
      <c r="D28" s="29" t="s">
        <v>55</v>
      </c>
      <c r="E28" s="83" t="s">
        <v>66</v>
      </c>
      <c r="F28" s="3" t="s">
        <v>427</v>
      </c>
      <c r="G28" s="3" t="s">
        <v>336</v>
      </c>
      <c r="H28" s="41" t="s">
        <v>200</v>
      </c>
      <c r="I28" s="41" t="s">
        <v>199</v>
      </c>
      <c r="J28" s="3" t="s">
        <v>325</v>
      </c>
      <c r="K28" s="16" t="s">
        <v>3</v>
      </c>
      <c r="L28" s="16" t="s">
        <v>3</v>
      </c>
      <c r="M28" s="16" t="s">
        <v>3</v>
      </c>
      <c r="N28" s="5" t="s">
        <v>16</v>
      </c>
      <c r="O28" s="210" t="s">
        <v>675</v>
      </c>
      <c r="P28" s="196" t="s">
        <v>674</v>
      </c>
      <c r="Q28" s="215">
        <v>0.33</v>
      </c>
    </row>
    <row r="29" spans="1:17" ht="222" customHeight="1" thickBot="1" x14ac:dyDescent="0.25">
      <c r="A29" s="283"/>
      <c r="B29" s="285"/>
      <c r="C29" s="2" t="s">
        <v>13</v>
      </c>
      <c r="D29" s="29" t="s">
        <v>55</v>
      </c>
      <c r="E29" s="83" t="s">
        <v>67</v>
      </c>
      <c r="F29" s="3" t="s">
        <v>326</v>
      </c>
      <c r="G29" s="3" t="s">
        <v>327</v>
      </c>
      <c r="H29" s="41" t="s">
        <v>329</v>
      </c>
      <c r="I29" s="41" t="s">
        <v>328</v>
      </c>
      <c r="J29" s="3" t="s">
        <v>519</v>
      </c>
      <c r="K29" s="4" t="s">
        <v>3</v>
      </c>
      <c r="L29" s="4" t="s">
        <v>3</v>
      </c>
      <c r="M29" s="4" t="s">
        <v>3</v>
      </c>
      <c r="N29" s="5" t="s">
        <v>16</v>
      </c>
      <c r="O29" s="211" t="s">
        <v>725</v>
      </c>
      <c r="P29" s="196" t="s">
        <v>726</v>
      </c>
      <c r="Q29" s="215">
        <v>0.33</v>
      </c>
    </row>
    <row r="30" spans="1:17" ht="105.75" customHeight="1" x14ac:dyDescent="0.2">
      <c r="A30" s="283"/>
      <c r="B30" s="285"/>
      <c r="C30" s="2" t="s">
        <v>13</v>
      </c>
      <c r="D30" s="29" t="s">
        <v>55</v>
      </c>
      <c r="E30" s="83" t="s">
        <v>70</v>
      </c>
      <c r="F30" s="3" t="s">
        <v>330</v>
      </c>
      <c r="G30" s="3" t="s">
        <v>727</v>
      </c>
      <c r="H30" s="51" t="s">
        <v>332</v>
      </c>
      <c r="I30" s="64" t="s">
        <v>331</v>
      </c>
      <c r="J30" s="3" t="s">
        <v>333</v>
      </c>
      <c r="K30" s="4" t="s">
        <v>3</v>
      </c>
      <c r="L30" s="4" t="s">
        <v>3</v>
      </c>
      <c r="M30" s="4" t="s">
        <v>3</v>
      </c>
      <c r="N30" s="5" t="s">
        <v>17</v>
      </c>
      <c r="O30" s="196"/>
      <c r="P30" s="196"/>
      <c r="Q30" s="218">
        <v>0</v>
      </c>
    </row>
    <row r="31" spans="1:17" ht="108" x14ac:dyDescent="0.2">
      <c r="A31" s="283"/>
      <c r="B31" s="285"/>
      <c r="C31" s="2" t="s">
        <v>13</v>
      </c>
      <c r="D31" s="29" t="s">
        <v>55</v>
      </c>
      <c r="E31" s="83" t="s">
        <v>71</v>
      </c>
      <c r="F31" s="3" t="s">
        <v>151</v>
      </c>
      <c r="G31" s="3" t="s">
        <v>278</v>
      </c>
      <c r="H31" s="41" t="s">
        <v>201</v>
      </c>
      <c r="I31" s="41" t="s">
        <v>65</v>
      </c>
      <c r="J31" s="3" t="s">
        <v>346</v>
      </c>
      <c r="K31" s="16" t="s">
        <v>3</v>
      </c>
      <c r="L31" s="16" t="s">
        <v>3</v>
      </c>
      <c r="M31" s="16" t="s">
        <v>3</v>
      </c>
      <c r="N31" s="5" t="s">
        <v>18</v>
      </c>
      <c r="O31" s="197" t="s">
        <v>728</v>
      </c>
      <c r="P31" s="197" t="s">
        <v>644</v>
      </c>
      <c r="Q31" s="215">
        <v>0.33</v>
      </c>
    </row>
    <row r="32" spans="1:17" ht="139.5" customHeight="1" x14ac:dyDescent="0.2">
      <c r="A32" s="283"/>
      <c r="B32" s="285"/>
      <c r="C32" s="2" t="s">
        <v>13</v>
      </c>
      <c r="D32" s="29" t="s">
        <v>55</v>
      </c>
      <c r="E32" s="83" t="s">
        <v>72</v>
      </c>
      <c r="F32" s="3" t="s">
        <v>152</v>
      </c>
      <c r="G32" s="3" t="s">
        <v>729</v>
      </c>
      <c r="H32" s="41" t="s">
        <v>202</v>
      </c>
      <c r="I32" s="41" t="s">
        <v>203</v>
      </c>
      <c r="J32" s="51" t="s">
        <v>401</v>
      </c>
      <c r="K32" s="16"/>
      <c r="L32" s="16" t="s">
        <v>5</v>
      </c>
      <c r="M32" s="16" t="s">
        <v>8</v>
      </c>
      <c r="N32" s="5" t="s">
        <v>68</v>
      </c>
      <c r="O32" s="196" t="s">
        <v>730</v>
      </c>
      <c r="P32" s="209" t="s">
        <v>683</v>
      </c>
      <c r="Q32" s="215">
        <v>0.2</v>
      </c>
    </row>
    <row r="33" spans="1:17" ht="96" x14ac:dyDescent="0.2">
      <c r="A33" s="283"/>
      <c r="B33" s="285"/>
      <c r="C33" s="2" t="s">
        <v>13</v>
      </c>
      <c r="D33" s="29" t="s">
        <v>55</v>
      </c>
      <c r="E33" s="83" t="s">
        <v>76</v>
      </c>
      <c r="F33" s="3" t="s">
        <v>153</v>
      </c>
      <c r="G33" s="3" t="s">
        <v>279</v>
      </c>
      <c r="H33" s="41" t="s">
        <v>731</v>
      </c>
      <c r="I33" s="41" t="s">
        <v>732</v>
      </c>
      <c r="J33" s="3" t="s">
        <v>402</v>
      </c>
      <c r="K33" s="16"/>
      <c r="L33" s="16"/>
      <c r="M33" s="16" t="s">
        <v>3</v>
      </c>
      <c r="N33" s="5" t="s">
        <v>69</v>
      </c>
      <c r="O33" s="196" t="s">
        <v>684</v>
      </c>
      <c r="P33" s="209" t="s">
        <v>685</v>
      </c>
      <c r="Q33" s="215">
        <v>0.2</v>
      </c>
    </row>
    <row r="34" spans="1:17" ht="105.75" customHeight="1" x14ac:dyDescent="0.2">
      <c r="A34" s="283"/>
      <c r="B34" s="285"/>
      <c r="C34" s="2" t="s">
        <v>13</v>
      </c>
      <c r="D34" s="29" t="s">
        <v>55</v>
      </c>
      <c r="E34" s="83" t="s">
        <v>77</v>
      </c>
      <c r="F34" s="3" t="s">
        <v>154</v>
      </c>
      <c r="G34" s="3" t="s">
        <v>280</v>
      </c>
      <c r="H34" s="41" t="s">
        <v>204</v>
      </c>
      <c r="I34" s="41" t="s">
        <v>205</v>
      </c>
      <c r="J34" s="3" t="s">
        <v>403</v>
      </c>
      <c r="K34" s="16"/>
      <c r="L34" s="4"/>
      <c r="M34" s="4" t="s">
        <v>3</v>
      </c>
      <c r="N34" s="5" t="s">
        <v>733</v>
      </c>
      <c r="O34" s="196" t="s">
        <v>671</v>
      </c>
      <c r="P34" s="196" t="s">
        <v>670</v>
      </c>
      <c r="Q34" s="215">
        <v>0.1</v>
      </c>
    </row>
    <row r="35" spans="1:17" ht="107.25" customHeight="1" x14ac:dyDescent="0.2">
      <c r="A35" s="283"/>
      <c r="B35" s="285"/>
      <c r="C35" s="22" t="s">
        <v>13</v>
      </c>
      <c r="D35" s="30" t="s">
        <v>55</v>
      </c>
      <c r="E35" s="83" t="s">
        <v>86</v>
      </c>
      <c r="F35" s="36" t="s">
        <v>170</v>
      </c>
      <c r="G35" s="36" t="s">
        <v>281</v>
      </c>
      <c r="H35" s="42" t="s">
        <v>84</v>
      </c>
      <c r="I35" s="42" t="s">
        <v>155</v>
      </c>
      <c r="J35" s="36" t="s">
        <v>734</v>
      </c>
      <c r="K35" s="24" t="s">
        <v>3</v>
      </c>
      <c r="L35" s="6" t="s">
        <v>3</v>
      </c>
      <c r="M35" s="6" t="s">
        <v>3</v>
      </c>
      <c r="N35" s="18" t="s">
        <v>73</v>
      </c>
      <c r="O35" s="196" t="s">
        <v>686</v>
      </c>
      <c r="P35" s="212" t="s">
        <v>687</v>
      </c>
      <c r="Q35" s="216">
        <v>0.1</v>
      </c>
    </row>
    <row r="36" spans="1:17" ht="78.75" customHeight="1" x14ac:dyDescent="0.2">
      <c r="A36" s="303"/>
      <c r="B36" s="277"/>
      <c r="C36" s="2" t="s">
        <v>13</v>
      </c>
      <c r="D36" s="29" t="s">
        <v>85</v>
      </c>
      <c r="E36" s="83" t="s">
        <v>89</v>
      </c>
      <c r="F36" s="3" t="s">
        <v>75</v>
      </c>
      <c r="G36" s="3" t="s">
        <v>282</v>
      </c>
      <c r="H36" s="41" t="s">
        <v>206</v>
      </c>
      <c r="I36" s="41" t="s">
        <v>735</v>
      </c>
      <c r="J36" s="70" t="s">
        <v>418</v>
      </c>
      <c r="K36" s="16" t="s">
        <v>3</v>
      </c>
      <c r="L36" s="16" t="s">
        <v>3</v>
      </c>
      <c r="M36" s="16" t="s">
        <v>3</v>
      </c>
      <c r="N36" s="5" t="s">
        <v>12</v>
      </c>
      <c r="O36" s="196" t="s">
        <v>696</v>
      </c>
      <c r="P36" s="196" t="s">
        <v>736</v>
      </c>
      <c r="Q36" s="204">
        <v>0.2</v>
      </c>
    </row>
    <row r="37" spans="1:17" ht="155.25" customHeight="1" x14ac:dyDescent="0.2">
      <c r="A37" s="283"/>
      <c r="B37" s="285"/>
      <c r="C37" s="23" t="s">
        <v>13</v>
      </c>
      <c r="D37" s="29" t="s">
        <v>85</v>
      </c>
      <c r="E37" s="83" t="s">
        <v>90</v>
      </c>
      <c r="F37" s="3" t="s">
        <v>87</v>
      </c>
      <c r="G37" s="44" t="s">
        <v>283</v>
      </c>
      <c r="H37" s="43" t="s">
        <v>207</v>
      </c>
      <c r="I37" s="43" t="s">
        <v>171</v>
      </c>
      <c r="J37" s="36" t="s">
        <v>404</v>
      </c>
      <c r="K37" s="28" t="s">
        <v>3</v>
      </c>
      <c r="L37" s="28" t="s">
        <v>3</v>
      </c>
      <c r="M37" s="28" t="s">
        <v>3</v>
      </c>
      <c r="N37" s="25" t="s">
        <v>74</v>
      </c>
      <c r="O37" s="198" t="s">
        <v>645</v>
      </c>
      <c r="P37" s="198" t="s">
        <v>646</v>
      </c>
      <c r="Q37" s="217">
        <v>0.33</v>
      </c>
    </row>
    <row r="38" spans="1:17" ht="291.75" customHeight="1" x14ac:dyDescent="0.2">
      <c r="A38" s="304"/>
      <c r="B38" s="286"/>
      <c r="C38" s="2" t="s">
        <v>13</v>
      </c>
      <c r="D38" s="29" t="s">
        <v>85</v>
      </c>
      <c r="E38" s="83" t="s">
        <v>91</v>
      </c>
      <c r="F38" s="3" t="s">
        <v>208</v>
      </c>
      <c r="G38" s="3" t="s">
        <v>284</v>
      </c>
      <c r="H38" s="41" t="s">
        <v>210</v>
      </c>
      <c r="I38" s="41" t="s">
        <v>209</v>
      </c>
      <c r="J38" s="3" t="s">
        <v>406</v>
      </c>
      <c r="K38" s="4" t="s">
        <v>3</v>
      </c>
      <c r="L38" s="4" t="s">
        <v>8</v>
      </c>
      <c r="M38" s="4" t="s">
        <v>8</v>
      </c>
      <c r="N38" s="5" t="s">
        <v>19</v>
      </c>
      <c r="O38" s="195" t="s">
        <v>673</v>
      </c>
      <c r="P38" s="196" t="s">
        <v>672</v>
      </c>
      <c r="Q38" s="215">
        <v>0.33</v>
      </c>
    </row>
    <row r="39" spans="1:17" ht="126.75" customHeight="1" x14ac:dyDescent="0.2">
      <c r="A39" s="282" t="s">
        <v>737</v>
      </c>
      <c r="B39" s="284" t="s">
        <v>128</v>
      </c>
      <c r="C39" s="2" t="s">
        <v>20</v>
      </c>
      <c r="D39" s="29" t="s">
        <v>21</v>
      </c>
      <c r="E39" s="83" t="s">
        <v>92</v>
      </c>
      <c r="F39" s="3" t="s">
        <v>156</v>
      </c>
      <c r="G39" s="3" t="s">
        <v>738</v>
      </c>
      <c r="H39" s="41" t="s">
        <v>211</v>
      </c>
      <c r="I39" s="41" t="s">
        <v>157</v>
      </c>
      <c r="J39" s="3" t="s">
        <v>348</v>
      </c>
      <c r="K39" s="4" t="s">
        <v>3</v>
      </c>
      <c r="L39" s="4" t="s">
        <v>3</v>
      </c>
      <c r="M39" s="4" t="s">
        <v>3</v>
      </c>
      <c r="N39" s="5" t="s">
        <v>88</v>
      </c>
      <c r="O39" s="197" t="s">
        <v>739</v>
      </c>
      <c r="P39" s="197" t="s">
        <v>647</v>
      </c>
      <c r="Q39" s="215">
        <v>0.33</v>
      </c>
    </row>
    <row r="40" spans="1:17" ht="208.5" customHeight="1" x14ac:dyDescent="0.2">
      <c r="A40" s="283"/>
      <c r="B40" s="285"/>
      <c r="C40" s="2" t="s">
        <v>20</v>
      </c>
      <c r="D40" s="29" t="s">
        <v>22</v>
      </c>
      <c r="E40" s="83" t="s">
        <v>93</v>
      </c>
      <c r="F40" s="3" t="s">
        <v>158</v>
      </c>
      <c r="G40" s="3" t="s">
        <v>286</v>
      </c>
      <c r="H40" s="41" t="s">
        <v>285</v>
      </c>
      <c r="I40" s="41" t="s">
        <v>159</v>
      </c>
      <c r="J40" s="3" t="s">
        <v>347</v>
      </c>
      <c r="K40" s="4" t="s">
        <v>3</v>
      </c>
      <c r="L40" s="4" t="s">
        <v>3</v>
      </c>
      <c r="M40" s="4" t="s">
        <v>3</v>
      </c>
      <c r="N40" s="5" t="s">
        <v>88</v>
      </c>
      <c r="O40" s="197" t="s">
        <v>740</v>
      </c>
      <c r="P40" s="197" t="s">
        <v>648</v>
      </c>
      <c r="Q40" s="215">
        <v>0.33</v>
      </c>
    </row>
    <row r="41" spans="1:17" ht="63.75" customHeight="1" x14ac:dyDescent="0.2">
      <c r="A41" s="283"/>
      <c r="B41" s="285"/>
      <c r="C41" s="2" t="s">
        <v>20</v>
      </c>
      <c r="D41" s="29" t="s">
        <v>23</v>
      </c>
      <c r="E41" s="83" t="s">
        <v>94</v>
      </c>
      <c r="F41" s="3" t="s">
        <v>741</v>
      </c>
      <c r="G41" s="3" t="s">
        <v>287</v>
      </c>
      <c r="H41" s="41" t="s">
        <v>213</v>
      </c>
      <c r="I41" s="41" t="s">
        <v>212</v>
      </c>
      <c r="J41" s="3" t="s">
        <v>742</v>
      </c>
      <c r="K41" s="4" t="s">
        <v>3</v>
      </c>
      <c r="L41" s="4" t="s">
        <v>3</v>
      </c>
      <c r="M41" s="4" t="s">
        <v>3</v>
      </c>
      <c r="N41" s="5" t="s">
        <v>88</v>
      </c>
      <c r="O41" s="197" t="s">
        <v>650</v>
      </c>
      <c r="P41" s="197" t="s">
        <v>649</v>
      </c>
      <c r="Q41" s="215">
        <v>0.33</v>
      </c>
    </row>
    <row r="42" spans="1:17" ht="215.25" customHeight="1" x14ac:dyDescent="0.2">
      <c r="A42" s="283"/>
      <c r="B42" s="285"/>
      <c r="C42" s="2" t="s">
        <v>20</v>
      </c>
      <c r="D42" s="29" t="s">
        <v>24</v>
      </c>
      <c r="E42" s="83" t="s">
        <v>96</v>
      </c>
      <c r="F42" s="3" t="s">
        <v>160</v>
      </c>
      <c r="G42" s="3" t="s">
        <v>288</v>
      </c>
      <c r="H42" s="41" t="s">
        <v>214</v>
      </c>
      <c r="I42" s="41" t="s">
        <v>172</v>
      </c>
      <c r="J42" s="3" t="s">
        <v>349</v>
      </c>
      <c r="K42" s="4" t="s">
        <v>3</v>
      </c>
      <c r="L42" s="4" t="s">
        <v>3</v>
      </c>
      <c r="M42" s="4" t="s">
        <v>3</v>
      </c>
      <c r="N42" s="5" t="s">
        <v>88</v>
      </c>
      <c r="O42" s="197" t="s">
        <v>652</v>
      </c>
      <c r="P42" s="197" t="s">
        <v>651</v>
      </c>
      <c r="Q42" s="204">
        <v>0.25</v>
      </c>
    </row>
    <row r="43" spans="1:17" ht="90.75" customHeight="1" x14ac:dyDescent="0.2">
      <c r="A43" s="283"/>
      <c r="B43" s="285"/>
      <c r="C43" s="2" t="s">
        <v>20</v>
      </c>
      <c r="D43" s="29" t="s">
        <v>25</v>
      </c>
      <c r="E43" s="83" t="s">
        <v>101</v>
      </c>
      <c r="F43" s="3" t="s">
        <v>316</v>
      </c>
      <c r="G43" s="3" t="s">
        <v>289</v>
      </c>
      <c r="H43" s="41" t="s">
        <v>215</v>
      </c>
      <c r="I43" s="41" t="s">
        <v>216</v>
      </c>
      <c r="J43" s="3" t="s">
        <v>350</v>
      </c>
      <c r="K43" s="4" t="s">
        <v>3</v>
      </c>
      <c r="L43" s="4" t="s">
        <v>3</v>
      </c>
      <c r="M43" s="4" t="s">
        <v>3</v>
      </c>
      <c r="N43" s="5" t="s">
        <v>88</v>
      </c>
      <c r="O43" s="197" t="s">
        <v>743</v>
      </c>
      <c r="P43" s="197" t="s">
        <v>744</v>
      </c>
      <c r="Q43" s="215">
        <v>0.33</v>
      </c>
    </row>
    <row r="44" spans="1:17" ht="79.5" customHeight="1" x14ac:dyDescent="0.2">
      <c r="A44" s="304"/>
      <c r="B44" s="286"/>
      <c r="C44" s="2" t="s">
        <v>20</v>
      </c>
      <c r="D44" s="29" t="s">
        <v>25</v>
      </c>
      <c r="E44" s="83" t="s">
        <v>102</v>
      </c>
      <c r="F44" s="3" t="s">
        <v>173</v>
      </c>
      <c r="G44" s="3" t="s">
        <v>290</v>
      </c>
      <c r="H44" s="41" t="s">
        <v>217</v>
      </c>
      <c r="I44" s="41" t="s">
        <v>95</v>
      </c>
      <c r="J44" s="3" t="s">
        <v>745</v>
      </c>
      <c r="K44" s="4" t="s">
        <v>8</v>
      </c>
      <c r="L44" s="4" t="s">
        <v>8</v>
      </c>
      <c r="M44" s="4" t="s">
        <v>3</v>
      </c>
      <c r="N44" s="5" t="s">
        <v>26</v>
      </c>
      <c r="O44" s="197" t="s">
        <v>653</v>
      </c>
      <c r="P44" s="197" t="s">
        <v>654</v>
      </c>
      <c r="Q44" s="215">
        <v>0.33</v>
      </c>
    </row>
    <row r="45" spans="1:17" ht="129" customHeight="1" x14ac:dyDescent="0.2">
      <c r="A45" s="282" t="s">
        <v>132</v>
      </c>
      <c r="B45" s="277" t="s">
        <v>131</v>
      </c>
      <c r="C45" s="2" t="s">
        <v>27</v>
      </c>
      <c r="D45" s="29" t="s">
        <v>97</v>
      </c>
      <c r="E45" s="83" t="s">
        <v>103</v>
      </c>
      <c r="F45" s="3" t="s">
        <v>174</v>
      </c>
      <c r="G45" s="3" t="s">
        <v>291</v>
      </c>
      <c r="H45" s="41" t="s">
        <v>218</v>
      </c>
      <c r="I45" s="41" t="s">
        <v>219</v>
      </c>
      <c r="J45" s="3" t="s">
        <v>407</v>
      </c>
      <c r="K45" s="4" t="s">
        <v>3</v>
      </c>
      <c r="L45" s="4" t="s">
        <v>3</v>
      </c>
      <c r="M45" s="4" t="s">
        <v>3</v>
      </c>
      <c r="N45" s="5" t="s">
        <v>7</v>
      </c>
      <c r="O45" s="196" t="s">
        <v>688</v>
      </c>
      <c r="P45" s="209" t="s">
        <v>689</v>
      </c>
      <c r="Q45" s="215">
        <v>0.33</v>
      </c>
    </row>
    <row r="46" spans="1:17" ht="112.5" x14ac:dyDescent="0.2">
      <c r="A46" s="283"/>
      <c r="B46" s="277"/>
      <c r="C46" s="2" t="s">
        <v>27</v>
      </c>
      <c r="D46" s="29" t="s">
        <v>97</v>
      </c>
      <c r="E46" s="83" t="s">
        <v>104</v>
      </c>
      <c r="F46" s="3" t="s">
        <v>99</v>
      </c>
      <c r="G46" s="3" t="s">
        <v>292</v>
      </c>
      <c r="H46" s="41" t="s">
        <v>220</v>
      </c>
      <c r="I46" s="41" t="s">
        <v>100</v>
      </c>
      <c r="J46" s="3" t="s">
        <v>408</v>
      </c>
      <c r="K46" s="4"/>
      <c r="L46" s="4" t="s">
        <v>3</v>
      </c>
      <c r="M46" s="4" t="s">
        <v>3</v>
      </c>
      <c r="N46" s="5" t="s">
        <v>7</v>
      </c>
      <c r="O46" s="196" t="s">
        <v>690</v>
      </c>
      <c r="P46" s="209" t="s">
        <v>691</v>
      </c>
      <c r="Q46" s="215">
        <v>0.2</v>
      </c>
    </row>
    <row r="47" spans="1:17" ht="90.75" customHeight="1" x14ac:dyDescent="0.2">
      <c r="A47" s="283"/>
      <c r="B47" s="277"/>
      <c r="C47" s="2" t="s">
        <v>27</v>
      </c>
      <c r="D47" s="29" t="s">
        <v>97</v>
      </c>
      <c r="E47" s="83" t="s">
        <v>107</v>
      </c>
      <c r="F47" s="3" t="s">
        <v>175</v>
      </c>
      <c r="G47" s="3" t="s">
        <v>293</v>
      </c>
      <c r="H47" s="41" t="s">
        <v>221</v>
      </c>
      <c r="I47" s="41" t="s">
        <v>222</v>
      </c>
      <c r="J47" s="34" t="s">
        <v>746</v>
      </c>
      <c r="K47" s="4" t="s">
        <v>3</v>
      </c>
      <c r="L47" s="4" t="s">
        <v>3</v>
      </c>
      <c r="M47" s="4"/>
      <c r="N47" s="5" t="s">
        <v>12</v>
      </c>
      <c r="O47" s="196" t="s">
        <v>703</v>
      </c>
      <c r="P47" s="196" t="s">
        <v>697</v>
      </c>
      <c r="Q47" s="215">
        <v>0.5</v>
      </c>
    </row>
    <row r="48" spans="1:17" ht="60" x14ac:dyDescent="0.2">
      <c r="A48" s="283"/>
      <c r="B48" s="277"/>
      <c r="C48" s="2" t="s">
        <v>27</v>
      </c>
      <c r="D48" s="29" t="s">
        <v>97</v>
      </c>
      <c r="E48" s="83" t="s">
        <v>109</v>
      </c>
      <c r="F48" s="3" t="s">
        <v>142</v>
      </c>
      <c r="G48" s="3" t="s">
        <v>294</v>
      </c>
      <c r="H48" s="41" t="s">
        <v>223</v>
      </c>
      <c r="I48" s="41" t="s">
        <v>224</v>
      </c>
      <c r="J48" s="34" t="s">
        <v>419</v>
      </c>
      <c r="K48" s="4" t="s">
        <v>3</v>
      </c>
      <c r="L48" s="4" t="s">
        <v>3</v>
      </c>
      <c r="M48" s="4" t="s">
        <v>3</v>
      </c>
      <c r="N48" s="5" t="s">
        <v>12</v>
      </c>
      <c r="O48" s="196" t="s">
        <v>698</v>
      </c>
      <c r="P48" s="196" t="s">
        <v>699</v>
      </c>
      <c r="Q48" s="215">
        <v>0.33</v>
      </c>
    </row>
    <row r="49" spans="1:17" ht="72" x14ac:dyDescent="0.2">
      <c r="A49" s="283"/>
      <c r="B49" s="277"/>
      <c r="C49" s="2" t="s">
        <v>27</v>
      </c>
      <c r="D49" s="29" t="s">
        <v>29</v>
      </c>
      <c r="E49" s="83" t="s">
        <v>110</v>
      </c>
      <c r="F49" s="3" t="s">
        <v>176</v>
      </c>
      <c r="G49" s="3" t="s">
        <v>520</v>
      </c>
      <c r="H49" s="41" t="s">
        <v>225</v>
      </c>
      <c r="I49" s="41" t="s">
        <v>98</v>
      </c>
      <c r="J49" s="3" t="s">
        <v>747</v>
      </c>
      <c r="K49" s="4" t="s">
        <v>3</v>
      </c>
      <c r="L49" s="4" t="s">
        <v>3</v>
      </c>
      <c r="M49" s="4" t="s">
        <v>3</v>
      </c>
      <c r="N49" s="5" t="s">
        <v>88</v>
      </c>
      <c r="O49" s="197" t="s">
        <v>656</v>
      </c>
      <c r="P49" s="197" t="s">
        <v>655</v>
      </c>
      <c r="Q49" s="215">
        <v>0.33</v>
      </c>
    </row>
    <row r="50" spans="1:17" ht="48" customHeight="1" x14ac:dyDescent="0.2">
      <c r="A50" s="283"/>
      <c r="B50" s="277"/>
      <c r="C50" s="2" t="s">
        <v>27</v>
      </c>
      <c r="D50" s="29" t="s">
        <v>29</v>
      </c>
      <c r="E50" s="83" t="s">
        <v>111</v>
      </c>
      <c r="F50" s="3" t="s">
        <v>161</v>
      </c>
      <c r="G50" s="3" t="s">
        <v>295</v>
      </c>
      <c r="H50" s="41" t="s">
        <v>226</v>
      </c>
      <c r="I50" s="41" t="s">
        <v>162</v>
      </c>
      <c r="J50" s="34" t="s">
        <v>420</v>
      </c>
      <c r="K50" s="4"/>
      <c r="L50" s="4" t="s">
        <v>3</v>
      </c>
      <c r="M50" s="4" t="s">
        <v>3</v>
      </c>
      <c r="N50" s="5" t="s">
        <v>12</v>
      </c>
      <c r="O50" s="196" t="s">
        <v>700</v>
      </c>
      <c r="P50" s="196" t="s">
        <v>701</v>
      </c>
      <c r="Q50" s="215">
        <v>0.5</v>
      </c>
    </row>
    <row r="51" spans="1:17" ht="126.75" customHeight="1" x14ac:dyDescent="0.2">
      <c r="A51" s="283"/>
      <c r="B51" s="277"/>
      <c r="C51" s="2" t="s">
        <v>27</v>
      </c>
      <c r="D51" s="29" t="s">
        <v>30</v>
      </c>
      <c r="E51" s="83" t="s">
        <v>112</v>
      </c>
      <c r="F51" s="3" t="s">
        <v>106</v>
      </c>
      <c r="G51" s="3" t="s">
        <v>299</v>
      </c>
      <c r="H51" s="41" t="s">
        <v>297</v>
      </c>
      <c r="I51" s="41" t="s">
        <v>298</v>
      </c>
      <c r="J51" s="3" t="s">
        <v>421</v>
      </c>
      <c r="K51" s="4"/>
      <c r="L51" s="4" t="s">
        <v>3</v>
      </c>
      <c r="M51" s="4"/>
      <c r="N51" s="5" t="s">
        <v>105</v>
      </c>
      <c r="O51" s="194"/>
      <c r="P51" s="194"/>
      <c r="Q51" s="5">
        <v>0</v>
      </c>
    </row>
    <row r="52" spans="1:17" ht="99.75" customHeight="1" x14ac:dyDescent="0.2">
      <c r="A52" s="283"/>
      <c r="B52" s="277"/>
      <c r="C52" s="2" t="s">
        <v>27</v>
      </c>
      <c r="D52" s="29" t="s">
        <v>30</v>
      </c>
      <c r="E52" s="83" t="s">
        <v>114</v>
      </c>
      <c r="F52" s="3" t="s">
        <v>228</v>
      </c>
      <c r="G52" s="3" t="s">
        <v>296</v>
      </c>
      <c r="H52" s="41" t="s">
        <v>227</v>
      </c>
      <c r="I52" s="41" t="s">
        <v>229</v>
      </c>
      <c r="J52" s="3" t="s">
        <v>748</v>
      </c>
      <c r="K52" s="4" t="s">
        <v>3</v>
      </c>
      <c r="L52" s="4" t="s">
        <v>3</v>
      </c>
      <c r="M52" s="4" t="s">
        <v>3</v>
      </c>
      <c r="N52" s="5" t="s">
        <v>28</v>
      </c>
      <c r="O52" s="194" t="s">
        <v>749</v>
      </c>
      <c r="P52" s="194" t="s">
        <v>667</v>
      </c>
      <c r="Q52" s="204">
        <v>0.1</v>
      </c>
    </row>
    <row r="53" spans="1:17" ht="105.75" customHeight="1" x14ac:dyDescent="0.2">
      <c r="A53" s="283"/>
      <c r="B53" s="277"/>
      <c r="C53" s="2" t="s">
        <v>27</v>
      </c>
      <c r="D53" s="29" t="s">
        <v>31</v>
      </c>
      <c r="E53" s="83" t="s">
        <v>115</v>
      </c>
      <c r="F53" s="3" t="s">
        <v>232</v>
      </c>
      <c r="G53" s="3" t="s">
        <v>300</v>
      </c>
      <c r="H53" s="41" t="s">
        <v>231</v>
      </c>
      <c r="I53" s="41" t="s">
        <v>230</v>
      </c>
      <c r="J53" s="3" t="s">
        <v>750</v>
      </c>
      <c r="K53" s="4" t="s">
        <v>3</v>
      </c>
      <c r="L53" s="4" t="s">
        <v>3</v>
      </c>
      <c r="M53" s="4" t="s">
        <v>3</v>
      </c>
      <c r="N53" s="5" t="s">
        <v>108</v>
      </c>
      <c r="O53" s="196" t="s">
        <v>692</v>
      </c>
      <c r="P53" s="213" t="s">
        <v>693</v>
      </c>
      <c r="Q53" s="215">
        <v>0.33</v>
      </c>
    </row>
    <row r="54" spans="1:17" ht="76.5" customHeight="1" x14ac:dyDescent="0.2">
      <c r="A54" s="283"/>
      <c r="B54" s="277"/>
      <c r="C54" s="2" t="s">
        <v>27</v>
      </c>
      <c r="D54" s="29" t="s">
        <v>32</v>
      </c>
      <c r="E54" s="83" t="s">
        <v>116</v>
      </c>
      <c r="F54" s="3" t="s">
        <v>177</v>
      </c>
      <c r="G54" s="36" t="s">
        <v>301</v>
      </c>
      <c r="H54" s="42" t="s">
        <v>234</v>
      </c>
      <c r="I54" s="41" t="s">
        <v>233</v>
      </c>
      <c r="J54" s="3" t="s">
        <v>428</v>
      </c>
      <c r="K54" s="4"/>
      <c r="L54" s="4"/>
      <c r="M54" s="4"/>
      <c r="N54" s="5" t="s">
        <v>7</v>
      </c>
      <c r="O54" s="196" t="s">
        <v>694</v>
      </c>
      <c r="P54" s="213" t="s">
        <v>695</v>
      </c>
      <c r="Q54" s="205">
        <v>1</v>
      </c>
    </row>
    <row r="55" spans="1:17" ht="78" customHeight="1" x14ac:dyDescent="0.2">
      <c r="A55" s="304"/>
      <c r="B55" s="277"/>
      <c r="C55" s="2" t="s">
        <v>27</v>
      </c>
      <c r="D55" s="29" t="s">
        <v>32</v>
      </c>
      <c r="E55" s="83" t="s">
        <v>117</v>
      </c>
      <c r="F55" s="3" t="s">
        <v>163</v>
      </c>
      <c r="G55" s="3" t="s">
        <v>302</v>
      </c>
      <c r="H55" s="41" t="s">
        <v>235</v>
      </c>
      <c r="I55" s="41" t="s">
        <v>113</v>
      </c>
      <c r="J55" s="3" t="s">
        <v>409</v>
      </c>
      <c r="K55" s="4"/>
      <c r="L55" s="4" t="s">
        <v>3</v>
      </c>
      <c r="M55" s="4" t="s">
        <v>3</v>
      </c>
      <c r="N55" s="5" t="s">
        <v>7</v>
      </c>
      <c r="O55" s="196"/>
      <c r="P55" s="196"/>
      <c r="Q55" s="5">
        <v>0</v>
      </c>
    </row>
    <row r="56" spans="1:17" ht="154.5" customHeight="1" x14ac:dyDescent="0.2">
      <c r="A56" s="284" t="s">
        <v>133</v>
      </c>
      <c r="B56" s="284" t="s">
        <v>134</v>
      </c>
      <c r="C56" s="2" t="s">
        <v>33</v>
      </c>
      <c r="D56" s="29" t="s">
        <v>126</v>
      </c>
      <c r="E56" s="83" t="s">
        <v>118</v>
      </c>
      <c r="F56" s="3" t="s">
        <v>164</v>
      </c>
      <c r="G56" s="3" t="s">
        <v>303</v>
      </c>
      <c r="H56" s="41" t="s">
        <v>321</v>
      </c>
      <c r="I56" s="41" t="s">
        <v>320</v>
      </c>
      <c r="J56" s="3" t="s">
        <v>751</v>
      </c>
      <c r="K56" s="4" t="s">
        <v>3</v>
      </c>
      <c r="L56" s="4"/>
      <c r="M56" s="4"/>
      <c r="N56" s="5" t="s">
        <v>123</v>
      </c>
      <c r="O56" s="196"/>
      <c r="P56" s="196"/>
      <c r="Q56" s="218">
        <v>0</v>
      </c>
    </row>
    <row r="57" spans="1:17" ht="69" customHeight="1" x14ac:dyDescent="0.2">
      <c r="A57" s="285"/>
      <c r="B57" s="285"/>
      <c r="C57" s="2" t="s">
        <v>33</v>
      </c>
      <c r="D57" s="29" t="s">
        <v>127</v>
      </c>
      <c r="E57" s="83" t="s">
        <v>119</v>
      </c>
      <c r="F57" s="3" t="s">
        <v>165</v>
      </c>
      <c r="G57" s="3" t="s">
        <v>304</v>
      </c>
      <c r="H57" s="41" t="s">
        <v>322</v>
      </c>
      <c r="I57" s="41" t="s">
        <v>166</v>
      </c>
      <c r="J57" s="3" t="s">
        <v>319</v>
      </c>
      <c r="K57" s="4" t="s">
        <v>3</v>
      </c>
      <c r="L57" s="4" t="s">
        <v>3</v>
      </c>
      <c r="M57" s="4" t="s">
        <v>3</v>
      </c>
      <c r="N57" s="5" t="s">
        <v>123</v>
      </c>
      <c r="O57" s="196"/>
      <c r="P57" s="196"/>
      <c r="Q57" s="218">
        <v>0</v>
      </c>
    </row>
    <row r="58" spans="1:17" ht="81" customHeight="1" x14ac:dyDescent="0.2">
      <c r="A58" s="285"/>
      <c r="B58" s="285"/>
      <c r="C58" s="2" t="s">
        <v>33</v>
      </c>
      <c r="D58" s="31" t="s">
        <v>121</v>
      </c>
      <c r="E58" s="83" t="s">
        <v>120</v>
      </c>
      <c r="F58" s="3" t="s">
        <v>241</v>
      </c>
      <c r="G58" s="3" t="s">
        <v>305</v>
      </c>
      <c r="H58" s="41" t="s">
        <v>242</v>
      </c>
      <c r="I58" s="41" t="s">
        <v>243</v>
      </c>
      <c r="J58" s="3" t="s">
        <v>405</v>
      </c>
      <c r="K58" s="4"/>
      <c r="L58" s="4"/>
      <c r="M58" s="4" t="s">
        <v>3</v>
      </c>
      <c r="N58" s="5" t="s">
        <v>124</v>
      </c>
      <c r="O58" s="196"/>
      <c r="P58" s="196"/>
      <c r="Q58" s="5">
        <v>0</v>
      </c>
    </row>
    <row r="59" spans="1:17" ht="93.75" customHeight="1" x14ac:dyDescent="0.2">
      <c r="A59" s="285"/>
      <c r="B59" s="285"/>
      <c r="C59" s="2" t="s">
        <v>33</v>
      </c>
      <c r="D59" s="29" t="s">
        <v>122</v>
      </c>
      <c r="E59" s="83" t="s">
        <v>139</v>
      </c>
      <c r="F59" s="3" t="s">
        <v>125</v>
      </c>
      <c r="G59" s="3" t="s">
        <v>306</v>
      </c>
      <c r="H59" s="41" t="s">
        <v>240</v>
      </c>
      <c r="I59" s="41" t="s">
        <v>236</v>
      </c>
      <c r="J59" s="3" t="s">
        <v>323</v>
      </c>
      <c r="K59" s="4"/>
      <c r="L59" s="4"/>
      <c r="M59" s="4" t="s">
        <v>3</v>
      </c>
      <c r="N59" s="5" t="s">
        <v>124</v>
      </c>
      <c r="O59" s="196"/>
      <c r="P59" s="196"/>
      <c r="Q59" s="5">
        <v>0</v>
      </c>
    </row>
    <row r="60" spans="1:17" ht="61.5" customHeight="1" x14ac:dyDescent="0.2">
      <c r="A60" s="285"/>
      <c r="B60" s="285"/>
      <c r="C60" s="2" t="s">
        <v>33</v>
      </c>
      <c r="D60" s="29" t="s">
        <v>122</v>
      </c>
      <c r="E60" s="83" t="s">
        <v>140</v>
      </c>
      <c r="F60" s="3" t="s">
        <v>238</v>
      </c>
      <c r="G60" s="3" t="s">
        <v>308</v>
      </c>
      <c r="H60" s="41" t="s">
        <v>237</v>
      </c>
      <c r="I60" s="41" t="s">
        <v>307</v>
      </c>
      <c r="J60" s="3" t="s">
        <v>324</v>
      </c>
      <c r="K60" s="4" t="s">
        <v>3</v>
      </c>
      <c r="L60" s="4" t="s">
        <v>3</v>
      </c>
      <c r="M60" s="4" t="s">
        <v>3</v>
      </c>
      <c r="N60" s="5" t="s">
        <v>123</v>
      </c>
      <c r="O60" s="196"/>
      <c r="P60" s="196"/>
      <c r="Q60" s="218">
        <v>0</v>
      </c>
    </row>
    <row r="61" spans="1:17" ht="43.5" customHeight="1" x14ac:dyDescent="0.2">
      <c r="A61" s="286"/>
      <c r="B61" s="286"/>
      <c r="C61" s="2" t="s">
        <v>33</v>
      </c>
      <c r="D61" s="29" t="s">
        <v>122</v>
      </c>
      <c r="E61" s="83" t="s">
        <v>141</v>
      </c>
      <c r="F61" s="3" t="s">
        <v>167</v>
      </c>
      <c r="G61" s="3" t="s">
        <v>752</v>
      </c>
      <c r="H61" s="41" t="s">
        <v>239</v>
      </c>
      <c r="I61" s="41" t="s">
        <v>753</v>
      </c>
      <c r="J61" s="34" t="s">
        <v>422</v>
      </c>
      <c r="K61" s="4"/>
      <c r="L61" s="4" t="s">
        <v>3</v>
      </c>
      <c r="M61" s="4"/>
      <c r="N61" s="5" t="s">
        <v>12</v>
      </c>
      <c r="O61" s="196"/>
      <c r="P61" s="196"/>
      <c r="Q61" s="5">
        <v>0</v>
      </c>
    </row>
    <row r="62" spans="1:17" x14ac:dyDescent="0.2">
      <c r="G62" s="19"/>
      <c r="H62" s="19"/>
      <c r="I62" s="19"/>
      <c r="J62" s="19"/>
    </row>
    <row r="63" spans="1:17" ht="29.25" customHeight="1" x14ac:dyDescent="0.2">
      <c r="A63" s="299" t="s">
        <v>522</v>
      </c>
      <c r="B63" s="300"/>
      <c r="C63" s="300"/>
      <c r="D63" s="300"/>
      <c r="E63" s="300"/>
      <c r="F63" s="301"/>
      <c r="G63" s="19"/>
      <c r="H63" s="19"/>
      <c r="I63" s="19"/>
      <c r="J63" s="19"/>
      <c r="K63" s="88"/>
      <c r="L63" s="88"/>
      <c r="M63" s="88"/>
      <c r="N63" s="94"/>
      <c r="O63" s="94"/>
      <c r="P63" s="88"/>
      <c r="Q63" s="193"/>
    </row>
    <row r="64" spans="1:17" ht="29.25" customHeight="1" x14ac:dyDescent="0.2">
      <c r="A64" s="91" t="s">
        <v>590</v>
      </c>
      <c r="B64" s="302" t="s">
        <v>591</v>
      </c>
      <c r="C64" s="302"/>
      <c r="D64" s="302"/>
      <c r="E64" s="302"/>
      <c r="F64" s="90" t="s">
        <v>592</v>
      </c>
      <c r="G64" s="19"/>
      <c r="H64" s="19"/>
      <c r="I64" s="19"/>
      <c r="J64" s="19"/>
      <c r="K64" s="88"/>
      <c r="L64" s="88"/>
      <c r="M64" s="88"/>
      <c r="N64" s="94"/>
      <c r="O64" s="94"/>
      <c r="P64" s="88"/>
      <c r="Q64" s="193"/>
    </row>
    <row r="65" spans="1:10" ht="26.25" customHeight="1" x14ac:dyDescent="0.2">
      <c r="A65" s="89">
        <v>1</v>
      </c>
      <c r="B65" s="274" t="s">
        <v>524</v>
      </c>
      <c r="C65" s="274"/>
      <c r="D65" s="274"/>
      <c r="E65" s="274"/>
      <c r="F65" s="92" t="s">
        <v>593</v>
      </c>
      <c r="G65" s="19"/>
      <c r="H65" s="19"/>
      <c r="I65" s="19"/>
      <c r="J65" s="19"/>
    </row>
    <row r="66" spans="1:10" ht="32.25" customHeight="1" x14ac:dyDescent="0.2">
      <c r="A66" s="89">
        <v>2</v>
      </c>
      <c r="B66" s="274" t="s">
        <v>523</v>
      </c>
      <c r="C66" s="274"/>
      <c r="D66" s="274"/>
      <c r="E66" s="274"/>
      <c r="F66" s="92" t="s">
        <v>594</v>
      </c>
      <c r="G66" s="19"/>
      <c r="H66" s="19"/>
      <c r="I66" s="19"/>
      <c r="J66" s="19"/>
    </row>
    <row r="67" spans="1:10" ht="36" customHeight="1" x14ac:dyDescent="0.2">
      <c r="A67" s="89">
        <v>3</v>
      </c>
      <c r="B67" s="274" t="s">
        <v>635</v>
      </c>
      <c r="C67" s="274"/>
      <c r="D67" s="274"/>
      <c r="E67" s="274"/>
      <c r="F67" s="92"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14"/>
      <c r="L83" s="14"/>
    </row>
  </sheetData>
  <mergeCells count="37">
    <mergeCell ref="Q6:Q7"/>
    <mergeCell ref="O5:Q5"/>
    <mergeCell ref="N6:N7"/>
    <mergeCell ref="O6:O7"/>
    <mergeCell ref="J6:J7"/>
    <mergeCell ref="G6:G7"/>
    <mergeCell ref="C6:C7"/>
    <mergeCell ref="D6:D7"/>
    <mergeCell ref="F6:F7"/>
    <mergeCell ref="B6:B7"/>
    <mergeCell ref="B66:E66"/>
    <mergeCell ref="A63:F63"/>
    <mergeCell ref="B64:E64"/>
    <mergeCell ref="B65:E65"/>
    <mergeCell ref="A22:A38"/>
    <mergeCell ref="B22:B38"/>
    <mergeCell ref="B56:B61"/>
    <mergeCell ref="A56:A61"/>
    <mergeCell ref="B39:B44"/>
    <mergeCell ref="A39:A44"/>
    <mergeCell ref="A45:A55"/>
    <mergeCell ref="B67:E67"/>
    <mergeCell ref="A1:B1"/>
    <mergeCell ref="C1:P1"/>
    <mergeCell ref="B45:B55"/>
    <mergeCell ref="E6:E7"/>
    <mergeCell ref="B17:B21"/>
    <mergeCell ref="A17:A21"/>
    <mergeCell ref="A8:A16"/>
    <mergeCell ref="A4:P4"/>
    <mergeCell ref="A3:P3"/>
    <mergeCell ref="I6:I7"/>
    <mergeCell ref="K6:M6"/>
    <mergeCell ref="P6:P7"/>
    <mergeCell ref="H6:H7"/>
    <mergeCell ref="B8:B16"/>
    <mergeCell ref="A6:A7"/>
  </mergeCells>
  <phoneticPr fontId="9" type="noConversion"/>
  <hyperlinks>
    <hyperlink ref="P53" r:id="rId1" display="http://www.ambientebogota.gov.co/web/sda/accesibilidad" xr:uid="{00000000-0004-0000-0000-000000000000}"/>
    <hyperlink ref="P23" r:id="rId2" display="https://drive.google.com/drive/u/0/folders/10uj3Gznpmv8t095vmhebiAByiZL9_ti9_x000a__x000a_Carpeta: BitacoraOAB-ORARBO y Acuerdo067_x000a_Carpeta: MatrizIndicadoresCiudad" xr:uid="{00000000-0004-0000-0000-000001000000}"/>
    <hyperlink ref="P24" r:id="rId3" display="https://drive.google.com/drive/u/0/folders/10uj3Gznpmv8t095vmhebiAByiZL9_ti9_x000a__x000a_Carpeta: MatrizIndicadoresCiudad" xr:uid="{00000000-0004-0000-0000-000002000000}"/>
    <hyperlink ref="P32" display="http://ambientebogota.gov.co/web/sda/historial-de-noticias/-/asset_publisher/1RkX/content/secretaria-de-ambiente%3A-100-dias-recuperando-la-confianza-de-la-comunidad?redirect=http%3A%2F%2Fambientebogota.gov.co%2Fweb%2Fsda%2Fhistorial-de-noticias%3Fp_p_id%" xr:uid="{00000000-0004-0000-0000-000003000000}"/>
    <hyperlink ref="P46" r:id="rId4" display="https://datosabiertos.bogota.gov.co/organization/sda " xr:uid="{00000000-0004-0000-0000-000004000000}"/>
    <hyperlink ref="P54" r:id="rId5" xr:uid="{00000000-0004-0000-0000-000005000000}"/>
  </hyperlinks>
  <pageMargins left="0.7" right="0.7" top="0.75" bottom="0.75" header="0.3" footer="0.3"/>
  <pageSetup orientation="portrait"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5"/>
  <sheetViews>
    <sheetView zoomScale="85" zoomScaleNormal="85" workbookViewId="0">
      <pane ySplit="1" topLeftCell="A2" activePane="bottomLeft" state="frozen"/>
      <selection pane="bottomLeft" activeCell="B6" sqref="B6"/>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39" style="54" customWidth="1"/>
    <col min="13" max="14" width="29.7109375" style="54" customWidth="1"/>
    <col min="15" max="16384" width="11.42578125" style="54"/>
  </cols>
  <sheetData>
    <row r="1" spans="2:18" ht="69" customHeight="1" x14ac:dyDescent="0.2">
      <c r="C1" s="311" t="s">
        <v>386</v>
      </c>
      <c r="D1" s="312"/>
      <c r="E1" s="312"/>
      <c r="F1" s="312"/>
      <c r="G1" s="312"/>
      <c r="H1" s="312"/>
      <c r="I1" s="312"/>
      <c r="J1" s="312"/>
      <c r="K1" s="312"/>
      <c r="L1" s="312"/>
      <c r="M1" s="312"/>
      <c r="N1" s="312"/>
    </row>
    <row r="3" spans="2:18" x14ac:dyDescent="0.2">
      <c r="B3" s="313" t="s">
        <v>387</v>
      </c>
      <c r="C3" s="313"/>
      <c r="D3" s="85">
        <v>1100</v>
      </c>
      <c r="E3" s="85"/>
      <c r="F3" s="32"/>
      <c r="G3" s="65"/>
      <c r="H3" s="65"/>
      <c r="I3" s="65"/>
      <c r="J3" s="65"/>
      <c r="K3" s="65"/>
      <c r="L3" s="65"/>
      <c r="M3" s="65"/>
      <c r="N3" s="65"/>
    </row>
    <row r="4" spans="2:18" x14ac:dyDescent="0.2">
      <c r="B4" s="313" t="s">
        <v>388</v>
      </c>
      <c r="C4" s="313"/>
      <c r="D4" s="66" t="s">
        <v>389</v>
      </c>
      <c r="E4" s="66"/>
      <c r="F4" s="12"/>
      <c r="G4" s="53"/>
      <c r="H4" s="53"/>
      <c r="I4" s="53"/>
      <c r="J4" s="53"/>
      <c r="K4" s="56"/>
      <c r="L4" s="56"/>
      <c r="M4" s="56"/>
      <c r="N4" s="56"/>
      <c r="O4" s="53"/>
      <c r="P4" s="53"/>
      <c r="Q4" s="53"/>
      <c r="R4" s="53"/>
    </row>
    <row r="5" spans="2:18" ht="15" thickBot="1" x14ac:dyDescent="0.25">
      <c r="B5" s="314" t="s">
        <v>390</v>
      </c>
      <c r="C5" s="314"/>
      <c r="D5" s="313" t="s">
        <v>391</v>
      </c>
      <c r="E5" s="313"/>
      <c r="F5" s="313"/>
      <c r="G5" s="313"/>
      <c r="H5" s="313"/>
      <c r="I5" s="313"/>
      <c r="J5" s="313"/>
      <c r="K5" s="313"/>
      <c r="L5" s="313"/>
      <c r="M5" s="313"/>
      <c r="N5" s="313"/>
      <c r="O5" s="55"/>
      <c r="P5" s="59"/>
      <c r="Q5" s="60"/>
    </row>
    <row r="6" spans="2:18" ht="27.75" customHeight="1" thickBot="1" x14ac:dyDescent="0.25">
      <c r="B6" s="67"/>
      <c r="C6" s="67"/>
      <c r="D6" s="68"/>
      <c r="E6" s="12"/>
      <c r="G6" s="55"/>
      <c r="H6" s="57"/>
      <c r="I6" s="61"/>
      <c r="J6" s="55"/>
      <c r="K6" s="55"/>
      <c r="L6" s="317" t="s">
        <v>657</v>
      </c>
      <c r="M6" s="317"/>
      <c r="N6" s="317"/>
      <c r="O6" s="55"/>
      <c r="P6" s="59"/>
      <c r="Q6" s="60"/>
    </row>
    <row r="7" spans="2:18" x14ac:dyDescent="0.2">
      <c r="B7" s="320" t="s">
        <v>351</v>
      </c>
      <c r="C7" s="321"/>
      <c r="D7" s="324" t="s">
        <v>352</v>
      </c>
      <c r="E7" s="324"/>
      <c r="F7" s="324" t="s">
        <v>353</v>
      </c>
      <c r="G7" s="324"/>
      <c r="H7" s="324"/>
      <c r="I7" s="324"/>
      <c r="J7" s="324" t="s">
        <v>355</v>
      </c>
      <c r="K7" s="326" t="s">
        <v>356</v>
      </c>
      <c r="L7" s="315" t="s">
        <v>636</v>
      </c>
      <c r="M7" s="315" t="s">
        <v>637</v>
      </c>
      <c r="N7" s="315" t="s">
        <v>660</v>
      </c>
      <c r="O7" s="63"/>
      <c r="P7" s="59"/>
      <c r="Q7" s="60"/>
    </row>
    <row r="8" spans="2:18" x14ac:dyDescent="0.2">
      <c r="B8" s="322"/>
      <c r="C8" s="323"/>
      <c r="D8" s="325"/>
      <c r="E8" s="325"/>
      <c r="F8" s="325" t="s">
        <v>354</v>
      </c>
      <c r="G8" s="325"/>
      <c r="H8" s="325"/>
      <c r="I8" s="325"/>
      <c r="J8" s="325"/>
      <c r="K8" s="327"/>
      <c r="L8" s="316"/>
      <c r="M8" s="316"/>
      <c r="N8" s="316"/>
      <c r="O8" s="63"/>
      <c r="P8" s="59"/>
      <c r="Q8" s="60"/>
    </row>
    <row r="9" spans="2:18" ht="25.5" x14ac:dyDescent="0.2">
      <c r="B9" s="76" t="s">
        <v>357</v>
      </c>
      <c r="C9" s="69" t="s">
        <v>358</v>
      </c>
      <c r="D9" s="69" t="s">
        <v>359</v>
      </c>
      <c r="E9" s="69" t="s">
        <v>34</v>
      </c>
      <c r="F9" s="69">
        <v>1</v>
      </c>
      <c r="G9" s="69">
        <v>2</v>
      </c>
      <c r="H9" s="69">
        <v>3</v>
      </c>
      <c r="I9" s="69">
        <v>4</v>
      </c>
      <c r="J9" s="69">
        <v>2020</v>
      </c>
      <c r="K9" s="327"/>
      <c r="L9" s="316"/>
      <c r="M9" s="316"/>
      <c r="N9" s="316"/>
      <c r="O9" s="63"/>
      <c r="P9" s="59"/>
      <c r="Q9" s="60"/>
    </row>
    <row r="10" spans="2:18" ht="71.25" customHeight="1" x14ac:dyDescent="0.2">
      <c r="B10" s="308" t="s">
        <v>360</v>
      </c>
      <c r="C10" s="310" t="s">
        <v>361</v>
      </c>
      <c r="D10" s="309" t="s">
        <v>362</v>
      </c>
      <c r="E10" s="86" t="s">
        <v>363</v>
      </c>
      <c r="F10" s="71"/>
      <c r="G10" s="72"/>
      <c r="H10" s="72"/>
      <c r="I10" s="73"/>
      <c r="J10" s="318" t="s">
        <v>392</v>
      </c>
      <c r="K10" s="77" t="s">
        <v>395</v>
      </c>
      <c r="L10" s="199" t="s">
        <v>658</v>
      </c>
      <c r="M10" s="199" t="s">
        <v>659</v>
      </c>
      <c r="N10" s="221">
        <v>0</v>
      </c>
      <c r="O10" s="63"/>
      <c r="P10" s="59"/>
      <c r="Q10" s="60"/>
    </row>
    <row r="11" spans="2:18" ht="66.75" customHeight="1" x14ac:dyDescent="0.2">
      <c r="B11" s="308"/>
      <c r="C11" s="310"/>
      <c r="D11" s="309"/>
      <c r="E11" s="86" t="s">
        <v>364</v>
      </c>
      <c r="F11" s="71"/>
      <c r="G11" s="71"/>
      <c r="H11" s="71"/>
      <c r="I11" s="74"/>
      <c r="J11" s="318"/>
      <c r="K11" s="77" t="s">
        <v>395</v>
      </c>
      <c r="L11" s="199" t="s">
        <v>658</v>
      </c>
      <c r="M11" s="199" t="s">
        <v>659</v>
      </c>
      <c r="N11" s="221">
        <v>0</v>
      </c>
      <c r="O11" s="63"/>
      <c r="P11" s="59"/>
      <c r="Q11" s="60"/>
    </row>
    <row r="12" spans="2:18" ht="60" customHeight="1" x14ac:dyDescent="0.2">
      <c r="B12" s="308" t="s">
        <v>365</v>
      </c>
      <c r="C12" s="310" t="s">
        <v>366</v>
      </c>
      <c r="D12" s="309" t="s">
        <v>367</v>
      </c>
      <c r="E12" s="84" t="s">
        <v>368</v>
      </c>
      <c r="F12" s="75"/>
      <c r="G12" s="71"/>
      <c r="H12" s="71"/>
      <c r="I12" s="71"/>
      <c r="J12" s="318"/>
      <c r="K12" s="77" t="s">
        <v>369</v>
      </c>
      <c r="L12" s="199" t="s">
        <v>658</v>
      </c>
      <c r="M12" s="199" t="s">
        <v>659</v>
      </c>
      <c r="N12" s="221">
        <v>0</v>
      </c>
      <c r="O12" s="63"/>
      <c r="P12" s="59"/>
      <c r="Q12" s="60"/>
    </row>
    <row r="13" spans="2:18" ht="46.5" customHeight="1" x14ac:dyDescent="0.2">
      <c r="B13" s="308"/>
      <c r="C13" s="310"/>
      <c r="D13" s="309"/>
      <c r="E13" s="86" t="s">
        <v>370</v>
      </c>
      <c r="F13" s="72"/>
      <c r="G13" s="72"/>
      <c r="H13" s="71"/>
      <c r="I13" s="71"/>
      <c r="J13" s="318"/>
      <c r="K13" s="77" t="s">
        <v>371</v>
      </c>
      <c r="L13" s="77"/>
      <c r="M13" s="77"/>
      <c r="N13" s="219">
        <v>0</v>
      </c>
      <c r="O13" s="63"/>
      <c r="P13" s="62"/>
      <c r="Q13" s="60"/>
    </row>
    <row r="14" spans="2:18" ht="74.25" customHeight="1" x14ac:dyDescent="0.2">
      <c r="B14" s="308" t="s">
        <v>372</v>
      </c>
      <c r="C14" s="309" t="s">
        <v>373</v>
      </c>
      <c r="D14" s="309" t="s">
        <v>374</v>
      </c>
      <c r="E14" s="86" t="s">
        <v>375</v>
      </c>
      <c r="F14" s="71"/>
      <c r="G14" s="72"/>
      <c r="H14" s="72"/>
      <c r="I14" s="72"/>
      <c r="J14" s="318"/>
      <c r="K14" s="77" t="s">
        <v>124</v>
      </c>
      <c r="L14" s="199" t="s">
        <v>661</v>
      </c>
      <c r="M14" s="199" t="s">
        <v>704</v>
      </c>
      <c r="N14" s="222">
        <v>1</v>
      </c>
      <c r="O14" s="63"/>
      <c r="P14" s="62"/>
      <c r="Q14" s="60"/>
    </row>
    <row r="15" spans="2:18" ht="60.75" customHeight="1" x14ac:dyDescent="0.2">
      <c r="B15" s="308"/>
      <c r="C15" s="309"/>
      <c r="D15" s="309"/>
      <c r="E15" s="86" t="s">
        <v>376</v>
      </c>
      <c r="F15" s="71"/>
      <c r="G15" s="72"/>
      <c r="H15" s="72"/>
      <c r="I15" s="72"/>
      <c r="J15" s="318"/>
      <c r="K15" s="77" t="s">
        <v>377</v>
      </c>
      <c r="L15" s="199" t="s">
        <v>662</v>
      </c>
      <c r="M15" s="199" t="s">
        <v>663</v>
      </c>
      <c r="N15" s="222">
        <v>1</v>
      </c>
      <c r="O15" s="56"/>
      <c r="P15" s="59"/>
      <c r="Q15" s="60"/>
    </row>
    <row r="16" spans="2:18" ht="59.25" customHeight="1" x14ac:dyDescent="0.2">
      <c r="B16" s="308"/>
      <c r="C16" s="309"/>
      <c r="D16" s="309"/>
      <c r="E16" s="86" t="s">
        <v>378</v>
      </c>
      <c r="F16" s="71"/>
      <c r="G16" s="72"/>
      <c r="H16" s="72"/>
      <c r="I16" s="72"/>
      <c r="J16" s="318"/>
      <c r="K16" s="77" t="s">
        <v>377</v>
      </c>
      <c r="L16" s="199" t="s">
        <v>705</v>
      </c>
      <c r="M16" s="199" t="s">
        <v>664</v>
      </c>
      <c r="N16" s="222">
        <v>1</v>
      </c>
      <c r="O16" s="56"/>
      <c r="P16" s="59"/>
      <c r="Q16" s="60"/>
    </row>
    <row r="17" spans="2:17" ht="94.5" customHeight="1" x14ac:dyDescent="0.2">
      <c r="B17" s="308"/>
      <c r="C17" s="309"/>
      <c r="D17" s="309"/>
      <c r="E17" s="86" t="s">
        <v>393</v>
      </c>
      <c r="F17" s="71"/>
      <c r="G17" s="71"/>
      <c r="H17" s="71"/>
      <c r="I17" s="71"/>
      <c r="J17" s="318"/>
      <c r="K17" s="77" t="s">
        <v>394</v>
      </c>
      <c r="L17" s="200" t="s">
        <v>706</v>
      </c>
      <c r="M17" s="201"/>
      <c r="N17" s="221">
        <v>0</v>
      </c>
      <c r="O17" s="58"/>
      <c r="P17" s="59"/>
      <c r="Q17" s="60"/>
    </row>
    <row r="18" spans="2:17" ht="108.75" customHeight="1" x14ac:dyDescent="0.2">
      <c r="B18" s="308"/>
      <c r="C18" s="309"/>
      <c r="D18" s="309"/>
      <c r="E18" s="86" t="s">
        <v>379</v>
      </c>
      <c r="F18" s="71"/>
      <c r="G18" s="71"/>
      <c r="H18" s="71"/>
      <c r="I18" s="71"/>
      <c r="J18" s="318"/>
      <c r="K18" s="77" t="s">
        <v>396</v>
      </c>
      <c r="L18" s="199" t="s">
        <v>665</v>
      </c>
      <c r="M18" s="199" t="s">
        <v>666</v>
      </c>
      <c r="N18" s="221">
        <v>0</v>
      </c>
    </row>
    <row r="19" spans="2:17" ht="39.75" customHeight="1" x14ac:dyDescent="0.2">
      <c r="B19" s="308" t="s">
        <v>380</v>
      </c>
      <c r="C19" s="309" t="s">
        <v>381</v>
      </c>
      <c r="D19" s="309" t="s">
        <v>382</v>
      </c>
      <c r="E19" s="84" t="s">
        <v>383</v>
      </c>
      <c r="F19" s="72"/>
      <c r="G19" s="71"/>
      <c r="H19" s="72"/>
      <c r="I19" s="72"/>
      <c r="J19" s="318"/>
      <c r="K19" s="77" t="s">
        <v>124</v>
      </c>
      <c r="L19" s="77"/>
      <c r="M19" s="77"/>
      <c r="N19" s="219">
        <v>0</v>
      </c>
    </row>
    <row r="20" spans="2:17" ht="51.75" customHeight="1" x14ac:dyDescent="0.2">
      <c r="B20" s="308"/>
      <c r="C20" s="309"/>
      <c r="D20" s="309"/>
      <c r="E20" s="84" t="s">
        <v>384</v>
      </c>
      <c r="F20" s="72"/>
      <c r="G20" s="71"/>
      <c r="H20" s="71"/>
      <c r="I20" s="71"/>
      <c r="J20" s="318"/>
      <c r="K20" s="77" t="s">
        <v>124</v>
      </c>
      <c r="L20" s="77"/>
      <c r="M20" s="77"/>
      <c r="N20" s="219">
        <v>0</v>
      </c>
    </row>
    <row r="21" spans="2:17" ht="84.75" customHeight="1" thickBot="1" x14ac:dyDescent="0.25">
      <c r="B21" s="328"/>
      <c r="C21" s="329"/>
      <c r="D21" s="329"/>
      <c r="E21" s="87" t="s">
        <v>385</v>
      </c>
      <c r="F21" s="78"/>
      <c r="G21" s="78"/>
      <c r="H21" s="79"/>
      <c r="I21" s="80"/>
      <c r="J21" s="319"/>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M7:M9"/>
    <mergeCell ref="L6:N6"/>
    <mergeCell ref="N7:N9"/>
    <mergeCell ref="J10:J21"/>
    <mergeCell ref="B7:C8"/>
    <mergeCell ref="D7:E8"/>
    <mergeCell ref="F7:I7"/>
    <mergeCell ref="F8:I8"/>
    <mergeCell ref="J7:J8"/>
    <mergeCell ref="B10:B11"/>
    <mergeCell ref="K7:K9"/>
    <mergeCell ref="L7:L9"/>
    <mergeCell ref="B19:B21"/>
    <mergeCell ref="C19:C21"/>
    <mergeCell ref="D19:D21"/>
    <mergeCell ref="C10:C11"/>
    <mergeCell ref="C1:N1"/>
    <mergeCell ref="B3:C3"/>
    <mergeCell ref="B4:C4"/>
    <mergeCell ref="B5:C5"/>
    <mergeCell ref="D5:N5"/>
    <mergeCell ref="B14:B18"/>
    <mergeCell ref="C14:C18"/>
    <mergeCell ref="D14:D18"/>
    <mergeCell ref="D10:D11"/>
    <mergeCell ref="B12:B13"/>
    <mergeCell ref="C12:C13"/>
    <mergeCell ref="D12:D1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5"/>
  <sheetViews>
    <sheetView workbookViewId="0">
      <selection activeCell="F17" sqref="F17"/>
    </sheetView>
  </sheetViews>
  <sheetFormatPr baseColWidth="10" defaultRowHeight="15" x14ac:dyDescent="0.25"/>
  <cols>
    <col min="1" max="1" width="31.140625" customWidth="1"/>
    <col min="2" max="2" width="35.5703125" bestFit="1" customWidth="1"/>
  </cols>
  <sheetData>
    <row r="3" spans="1:6" x14ac:dyDescent="0.25">
      <c r="A3" s="266" t="s">
        <v>868</v>
      </c>
      <c r="B3" t="s">
        <v>870</v>
      </c>
    </row>
    <row r="4" spans="1:6" x14ac:dyDescent="0.25">
      <c r="A4" s="267" t="s">
        <v>829</v>
      </c>
      <c r="B4" s="268">
        <v>1</v>
      </c>
    </row>
    <row r="5" spans="1:6" x14ac:dyDescent="0.25">
      <c r="A5" s="269">
        <v>1</v>
      </c>
      <c r="B5" s="268">
        <v>43</v>
      </c>
    </row>
    <row r="6" spans="1:6" x14ac:dyDescent="0.25">
      <c r="A6" s="269">
        <v>0.95</v>
      </c>
      <c r="B6" s="268">
        <v>1</v>
      </c>
    </row>
    <row r="7" spans="1:6" x14ac:dyDescent="0.25">
      <c r="A7" s="269">
        <v>0.9</v>
      </c>
      <c r="B7" s="268">
        <v>1</v>
      </c>
    </row>
    <row r="8" spans="1:6" x14ac:dyDescent="0.25">
      <c r="A8" s="269">
        <v>0.8</v>
      </c>
      <c r="B8" s="268">
        <v>1</v>
      </c>
    </row>
    <row r="9" spans="1:6" x14ac:dyDescent="0.25">
      <c r="A9" s="269">
        <v>0.66666666666666663</v>
      </c>
      <c r="B9" s="268">
        <v>1</v>
      </c>
    </row>
    <row r="10" spans="1:6" x14ac:dyDescent="0.25">
      <c r="A10" s="269">
        <v>0.5</v>
      </c>
      <c r="B10" s="268">
        <v>2</v>
      </c>
    </row>
    <row r="11" spans="1:6" x14ac:dyDescent="0.25">
      <c r="A11" s="269">
        <v>0.25</v>
      </c>
      <c r="B11" s="268">
        <v>1</v>
      </c>
    </row>
    <row r="12" spans="1:6" x14ac:dyDescent="0.25">
      <c r="A12" s="269">
        <v>0.1</v>
      </c>
      <c r="B12" s="268">
        <v>1</v>
      </c>
    </row>
    <row r="13" spans="1:6" x14ac:dyDescent="0.25">
      <c r="A13" s="269">
        <v>0</v>
      </c>
      <c r="B13" s="268">
        <v>2</v>
      </c>
    </row>
    <row r="14" spans="1:6" x14ac:dyDescent="0.25">
      <c r="A14" s="267" t="s">
        <v>869</v>
      </c>
      <c r="B14" s="268">
        <v>54</v>
      </c>
      <c r="D14">
        <v>54</v>
      </c>
      <c r="E14">
        <v>44</v>
      </c>
      <c r="F14" s="270">
        <f>E14/D14</f>
        <v>0.81481481481481477</v>
      </c>
    </row>
    <row r="15" spans="1:6" x14ac:dyDescent="0.25">
      <c r="D15">
        <v>54</v>
      </c>
      <c r="E15">
        <v>10</v>
      </c>
      <c r="F15" s="270">
        <f>E15/D15</f>
        <v>0.18518518518518517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3"/>
  <sheetViews>
    <sheetView tabSelected="1" topLeftCell="B1" zoomScale="70" zoomScaleNormal="70" workbookViewId="0">
      <selection activeCell="E1" sqref="E1:Q1"/>
    </sheetView>
  </sheetViews>
  <sheetFormatPr baseColWidth="10" defaultRowHeight="14.25" x14ac:dyDescent="0.2"/>
  <cols>
    <col min="1" max="1" width="14.5703125" style="12" hidden="1" customWidth="1"/>
    <col min="2" max="2" width="15.42578125" style="12" customWidth="1"/>
    <col min="3" max="3" width="24.28515625" style="12" customWidth="1"/>
    <col min="4" max="4" width="22.85546875" style="32" hidden="1" customWidth="1"/>
    <col min="5" max="5" width="11.42578125" style="226"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226" customWidth="1"/>
    <col min="15" max="15" width="62.28515625" style="49" customWidth="1"/>
    <col min="16" max="16" width="38" style="12" customWidth="1"/>
    <col min="17" max="17" width="15.140625" style="12" customWidth="1"/>
    <col min="18" max="16384" width="11.42578125" style="12"/>
  </cols>
  <sheetData>
    <row r="1" spans="1:17" ht="75.75" customHeight="1" x14ac:dyDescent="0.2">
      <c r="A1" s="275"/>
      <c r="B1" s="275"/>
      <c r="C1" s="275"/>
      <c r="D1" s="275"/>
      <c r="E1" s="276" t="s">
        <v>872</v>
      </c>
      <c r="F1" s="276"/>
      <c r="G1" s="276"/>
      <c r="H1" s="276"/>
      <c r="I1" s="276"/>
      <c r="J1" s="276"/>
      <c r="K1" s="276"/>
      <c r="L1" s="276"/>
      <c r="M1" s="276"/>
      <c r="N1" s="276"/>
      <c r="O1" s="276"/>
      <c r="P1" s="276"/>
      <c r="Q1" s="276"/>
    </row>
    <row r="2" spans="1:17" ht="16.5" customHeight="1" thickBot="1" x14ac:dyDescent="0.25"/>
    <row r="3" spans="1:17" ht="155.25" hidden="1" customHeight="1" thickBot="1" x14ac:dyDescent="0.25">
      <c r="A3" s="290" t="s">
        <v>168</v>
      </c>
      <c r="B3" s="290"/>
      <c r="C3" s="290"/>
      <c r="D3" s="290"/>
      <c r="E3" s="290"/>
      <c r="F3" s="290"/>
      <c r="G3" s="290"/>
      <c r="H3" s="290"/>
      <c r="I3" s="290"/>
      <c r="J3" s="290"/>
      <c r="K3" s="290"/>
      <c r="L3" s="290"/>
      <c r="M3" s="290"/>
      <c r="N3" s="290"/>
    </row>
    <row r="4" spans="1:17" ht="78.75" hidden="1" customHeight="1" thickTop="1" thickBot="1" x14ac:dyDescent="0.25">
      <c r="A4" s="287" t="s">
        <v>145</v>
      </c>
      <c r="B4" s="288"/>
      <c r="C4" s="288"/>
      <c r="D4" s="288"/>
      <c r="E4" s="288"/>
      <c r="F4" s="288"/>
      <c r="G4" s="288"/>
      <c r="H4" s="288"/>
      <c r="I4" s="288"/>
      <c r="J4" s="288"/>
      <c r="K4" s="288"/>
      <c r="L4" s="288"/>
      <c r="M4" s="288"/>
      <c r="N4" s="288"/>
    </row>
    <row r="5" spans="1:17" ht="51" customHeight="1" thickTop="1" thickBot="1" x14ac:dyDescent="0.25">
      <c r="A5" s="336"/>
      <c r="B5" s="336"/>
      <c r="C5" s="336"/>
      <c r="D5" s="336"/>
      <c r="E5" s="336"/>
      <c r="F5" s="336"/>
      <c r="G5" s="336"/>
      <c r="H5" s="336"/>
      <c r="I5" s="336"/>
      <c r="J5" s="336"/>
      <c r="K5" s="336"/>
      <c r="L5" s="336"/>
      <c r="M5" s="336"/>
      <c r="N5" s="336"/>
      <c r="O5" s="334" t="s">
        <v>760</v>
      </c>
      <c r="P5" s="335"/>
      <c r="Q5" s="335"/>
    </row>
    <row r="6" spans="1:17" ht="48.75" customHeight="1" thickBot="1" x14ac:dyDescent="0.25">
      <c r="A6" s="331" t="s">
        <v>144</v>
      </c>
      <c r="B6" s="297" t="s">
        <v>143</v>
      </c>
      <c r="C6" s="278" t="s">
        <v>0</v>
      </c>
      <c r="D6" s="278" t="s">
        <v>35</v>
      </c>
      <c r="E6" s="278" t="s">
        <v>36</v>
      </c>
      <c r="F6" s="278" t="s">
        <v>34</v>
      </c>
      <c r="G6" s="278" t="s">
        <v>310</v>
      </c>
      <c r="H6" s="278" t="s">
        <v>311</v>
      </c>
      <c r="I6" s="278" t="s">
        <v>1</v>
      </c>
      <c r="J6" s="278" t="s">
        <v>317</v>
      </c>
      <c r="K6" s="292" t="s">
        <v>38</v>
      </c>
      <c r="L6" s="293"/>
      <c r="M6" s="294"/>
      <c r="N6" s="292" t="s">
        <v>312</v>
      </c>
      <c r="O6" s="337" t="s">
        <v>759</v>
      </c>
      <c r="P6" s="338"/>
      <c r="Q6" s="339"/>
    </row>
    <row r="7" spans="1:17" ht="54.75" customHeight="1" thickBot="1" x14ac:dyDescent="0.25">
      <c r="A7" s="332"/>
      <c r="B7" s="333"/>
      <c r="C7" s="330"/>
      <c r="D7" s="330"/>
      <c r="E7" s="330"/>
      <c r="F7" s="330"/>
      <c r="G7" s="330"/>
      <c r="H7" s="330"/>
      <c r="I7" s="341"/>
      <c r="J7" s="341"/>
      <c r="K7" s="246" t="s">
        <v>41</v>
      </c>
      <c r="L7" s="247" t="s">
        <v>39</v>
      </c>
      <c r="M7" s="248" t="s">
        <v>40</v>
      </c>
      <c r="N7" s="340"/>
      <c r="O7" s="271" t="s">
        <v>756</v>
      </c>
      <c r="P7" s="272" t="s">
        <v>757</v>
      </c>
      <c r="Q7" s="273" t="s">
        <v>758</v>
      </c>
    </row>
    <row r="8" spans="1:17" ht="64.5" customHeight="1" x14ac:dyDescent="0.2">
      <c r="A8" s="284" t="s">
        <v>129</v>
      </c>
      <c r="B8" s="285" t="s">
        <v>130</v>
      </c>
      <c r="C8" s="23" t="s">
        <v>50</v>
      </c>
      <c r="D8" s="244" t="s">
        <v>2</v>
      </c>
      <c r="E8" s="233" t="s">
        <v>37</v>
      </c>
      <c r="F8" s="44" t="s">
        <v>244</v>
      </c>
      <c r="G8" s="44" t="s">
        <v>256</v>
      </c>
      <c r="H8" s="245" t="s">
        <v>247</v>
      </c>
      <c r="I8" s="233" t="s">
        <v>248</v>
      </c>
      <c r="J8" s="44" t="s">
        <v>707</v>
      </c>
      <c r="K8" s="233"/>
      <c r="L8" s="233"/>
      <c r="M8" s="233" t="s">
        <v>3</v>
      </c>
      <c r="N8" s="25" t="s">
        <v>78</v>
      </c>
      <c r="O8" s="44" t="s">
        <v>788</v>
      </c>
      <c r="P8" s="254" t="s">
        <v>790</v>
      </c>
      <c r="Q8" s="243">
        <v>1</v>
      </c>
    </row>
    <row r="9" spans="1:17" ht="104.25" customHeight="1" x14ac:dyDescent="0.2">
      <c r="A9" s="285"/>
      <c r="B9" s="285"/>
      <c r="C9" s="2" t="s">
        <v>50</v>
      </c>
      <c r="D9" s="29" t="s">
        <v>2</v>
      </c>
      <c r="E9" s="224" t="s">
        <v>42</v>
      </c>
      <c r="F9" s="231" t="s">
        <v>245</v>
      </c>
      <c r="G9" s="34" t="s">
        <v>257</v>
      </c>
      <c r="H9" s="26" t="s">
        <v>246</v>
      </c>
      <c r="I9" s="224" t="s">
        <v>708</v>
      </c>
      <c r="J9" s="231" t="s">
        <v>337</v>
      </c>
      <c r="K9" s="224"/>
      <c r="L9" s="224" t="s">
        <v>3</v>
      </c>
      <c r="N9" s="5" t="s">
        <v>4</v>
      </c>
      <c r="O9" s="44" t="s">
        <v>789</v>
      </c>
      <c r="P9" s="254" t="s">
        <v>791</v>
      </c>
      <c r="Q9" s="243">
        <v>1</v>
      </c>
    </row>
    <row r="10" spans="1:17" ht="41.25" customHeight="1" x14ac:dyDescent="0.2">
      <c r="A10" s="285"/>
      <c r="B10" s="285"/>
      <c r="C10" s="2" t="s">
        <v>50</v>
      </c>
      <c r="D10" s="33" t="s">
        <v>2</v>
      </c>
      <c r="E10" s="224" t="s">
        <v>43</v>
      </c>
      <c r="F10" s="34" t="s">
        <v>411</v>
      </c>
      <c r="G10" s="34" t="s">
        <v>258</v>
      </c>
      <c r="H10" s="26" t="s">
        <v>178</v>
      </c>
      <c r="I10" s="26" t="s">
        <v>179</v>
      </c>
      <c r="J10" s="231" t="s">
        <v>334</v>
      </c>
      <c r="K10" s="26"/>
      <c r="L10" s="26" t="s">
        <v>3</v>
      </c>
      <c r="M10" s="26"/>
      <c r="N10" s="35" t="s">
        <v>338</v>
      </c>
      <c r="O10" s="44" t="s">
        <v>754</v>
      </c>
      <c r="P10" s="242" t="s">
        <v>798</v>
      </c>
      <c r="Q10" s="237">
        <v>1</v>
      </c>
    </row>
    <row r="11" spans="1:17" ht="54" customHeight="1" x14ac:dyDescent="0.2">
      <c r="A11" s="285"/>
      <c r="B11" s="285"/>
      <c r="C11" s="2" t="s">
        <v>50</v>
      </c>
      <c r="D11" s="33" t="s">
        <v>2</v>
      </c>
      <c r="E11" s="224" t="s">
        <v>44</v>
      </c>
      <c r="F11" s="34" t="s">
        <v>413</v>
      </c>
      <c r="G11" s="34" t="s">
        <v>414</v>
      </c>
      <c r="H11" s="26" t="s">
        <v>415</v>
      </c>
      <c r="I11" s="26" t="s">
        <v>416</v>
      </c>
      <c r="J11" s="231" t="s">
        <v>513</v>
      </c>
      <c r="K11" s="26" t="s">
        <v>3</v>
      </c>
      <c r="L11" s="26" t="s">
        <v>3</v>
      </c>
      <c r="M11" s="26"/>
      <c r="N11" s="35" t="s">
        <v>412</v>
      </c>
      <c r="O11" s="44" t="s">
        <v>773</v>
      </c>
      <c r="P11" s="242" t="s">
        <v>797</v>
      </c>
      <c r="Q11" s="237">
        <v>1</v>
      </c>
    </row>
    <row r="12" spans="1:17" ht="70.5" customHeight="1" x14ac:dyDescent="0.2">
      <c r="A12" s="285"/>
      <c r="B12" s="285"/>
      <c r="C12" s="2" t="s">
        <v>50</v>
      </c>
      <c r="D12" s="33" t="s">
        <v>2</v>
      </c>
      <c r="E12" s="224" t="s">
        <v>45</v>
      </c>
      <c r="F12" s="34" t="s">
        <v>514</v>
      </c>
      <c r="G12" s="34" t="s">
        <v>515</v>
      </c>
      <c r="H12" s="26" t="s">
        <v>516</v>
      </c>
      <c r="I12" s="26" t="s">
        <v>517</v>
      </c>
      <c r="J12" s="34" t="s">
        <v>711</v>
      </c>
      <c r="K12" s="26"/>
      <c r="L12" s="26" t="s">
        <v>3</v>
      </c>
      <c r="M12" s="26"/>
      <c r="N12" s="35" t="s">
        <v>49</v>
      </c>
      <c r="O12" s="44" t="s">
        <v>792</v>
      </c>
      <c r="P12" s="242" t="s">
        <v>793</v>
      </c>
      <c r="Q12" s="237">
        <v>1</v>
      </c>
    </row>
    <row r="13" spans="1:17" ht="51" customHeight="1" x14ac:dyDescent="0.2">
      <c r="A13" s="285"/>
      <c r="B13" s="285"/>
      <c r="C13" s="2" t="s">
        <v>50</v>
      </c>
      <c r="D13" s="29" t="s">
        <v>6</v>
      </c>
      <c r="E13" s="224" t="s">
        <v>46</v>
      </c>
      <c r="F13" s="231" t="s">
        <v>309</v>
      </c>
      <c r="G13" s="231" t="s">
        <v>259</v>
      </c>
      <c r="H13" s="47" t="s">
        <v>249</v>
      </c>
      <c r="I13" s="47" t="s">
        <v>314</v>
      </c>
      <c r="J13" s="231" t="s">
        <v>339</v>
      </c>
      <c r="K13" s="224" t="s">
        <v>3</v>
      </c>
      <c r="L13" s="224"/>
      <c r="M13" s="224"/>
      <c r="N13" s="5" t="s">
        <v>4</v>
      </c>
      <c r="O13" s="44" t="s">
        <v>773</v>
      </c>
      <c r="P13" s="242" t="s">
        <v>797</v>
      </c>
      <c r="Q13" s="237">
        <v>1</v>
      </c>
    </row>
    <row r="14" spans="1:17" ht="123.75" customHeight="1" x14ac:dyDescent="0.2">
      <c r="A14" s="285"/>
      <c r="B14" s="285"/>
      <c r="C14" s="2" t="s">
        <v>50</v>
      </c>
      <c r="D14" s="29" t="s">
        <v>6</v>
      </c>
      <c r="E14" s="224" t="s">
        <v>47</v>
      </c>
      <c r="F14" s="231" t="s">
        <v>146</v>
      </c>
      <c r="G14" s="231" t="s">
        <v>260</v>
      </c>
      <c r="H14" s="224" t="s">
        <v>261</v>
      </c>
      <c r="I14" s="224" t="s">
        <v>180</v>
      </c>
      <c r="J14" s="231" t="s">
        <v>340</v>
      </c>
      <c r="K14" s="224"/>
      <c r="L14" s="224" t="s">
        <v>3</v>
      </c>
      <c r="M14" s="224"/>
      <c r="N14" s="5" t="s">
        <v>9</v>
      </c>
      <c r="O14" s="202" t="s">
        <v>774</v>
      </c>
      <c r="P14" s="240" t="s">
        <v>794</v>
      </c>
      <c r="Q14" s="255">
        <v>0.9</v>
      </c>
    </row>
    <row r="15" spans="1:17" ht="124.5" customHeight="1" x14ac:dyDescent="0.2">
      <c r="A15" s="285"/>
      <c r="B15" s="285"/>
      <c r="C15" s="2" t="s">
        <v>50</v>
      </c>
      <c r="D15" s="29" t="s">
        <v>10</v>
      </c>
      <c r="E15" s="224" t="s">
        <v>48</v>
      </c>
      <c r="F15" s="231" t="s">
        <v>169</v>
      </c>
      <c r="G15" s="231" t="s">
        <v>267</v>
      </c>
      <c r="H15" s="224" t="s">
        <v>182</v>
      </c>
      <c r="I15" s="224" t="s">
        <v>181</v>
      </c>
      <c r="J15" s="231" t="s">
        <v>342</v>
      </c>
      <c r="K15" s="224" t="s">
        <v>3</v>
      </c>
      <c r="L15" s="224" t="s">
        <v>3</v>
      </c>
      <c r="M15" s="224" t="s">
        <v>3</v>
      </c>
      <c r="N15" s="5" t="s">
        <v>341</v>
      </c>
      <c r="O15" s="202" t="s">
        <v>799</v>
      </c>
      <c r="P15" s="240" t="s">
        <v>795</v>
      </c>
      <c r="Q15" s="237">
        <v>1</v>
      </c>
    </row>
    <row r="16" spans="1:17" ht="97.5" customHeight="1" x14ac:dyDescent="0.2">
      <c r="A16" s="286"/>
      <c r="B16" s="286"/>
      <c r="C16" s="2" t="s">
        <v>50</v>
      </c>
      <c r="D16" s="29" t="s">
        <v>11</v>
      </c>
      <c r="E16" s="224" t="s">
        <v>51</v>
      </c>
      <c r="F16" s="231" t="s">
        <v>250</v>
      </c>
      <c r="G16" s="231" t="s">
        <v>268</v>
      </c>
      <c r="H16" s="224" t="s">
        <v>424</v>
      </c>
      <c r="I16" s="224" t="s">
        <v>262</v>
      </c>
      <c r="J16" s="231" t="s">
        <v>417</v>
      </c>
      <c r="K16" s="224" t="s">
        <v>3</v>
      </c>
      <c r="L16" s="224" t="s">
        <v>3</v>
      </c>
      <c r="M16" s="224" t="s">
        <v>3</v>
      </c>
      <c r="N16" s="5" t="s">
        <v>12</v>
      </c>
      <c r="O16" s="202" t="s">
        <v>763</v>
      </c>
      <c r="P16" s="249" t="s">
        <v>762</v>
      </c>
      <c r="Q16" s="256">
        <f>2/3</f>
        <v>0.66666666666666663</v>
      </c>
    </row>
    <row r="17" spans="1:17" s="13" customFormat="1" ht="73.5" customHeight="1" x14ac:dyDescent="0.2">
      <c r="A17" s="282" t="s">
        <v>136</v>
      </c>
      <c r="B17" s="280" t="s">
        <v>135</v>
      </c>
      <c r="C17" s="2" t="s">
        <v>83</v>
      </c>
      <c r="D17" s="29" t="s">
        <v>79</v>
      </c>
      <c r="E17" s="224" t="s">
        <v>52</v>
      </c>
      <c r="F17" s="231" t="s">
        <v>147</v>
      </c>
      <c r="G17" s="231" t="s">
        <v>269</v>
      </c>
      <c r="H17" s="224" t="s">
        <v>263</v>
      </c>
      <c r="I17" s="224" t="s">
        <v>264</v>
      </c>
      <c r="J17" s="231" t="s">
        <v>343</v>
      </c>
      <c r="K17" s="11" t="s">
        <v>3</v>
      </c>
      <c r="L17" s="11" t="s">
        <v>3</v>
      </c>
      <c r="M17" s="11" t="s">
        <v>3</v>
      </c>
      <c r="N17" s="5" t="s">
        <v>716</v>
      </c>
      <c r="O17" s="202" t="s">
        <v>796</v>
      </c>
      <c r="P17" s="249" t="s">
        <v>800</v>
      </c>
      <c r="Q17" s="236">
        <v>1</v>
      </c>
    </row>
    <row r="18" spans="1:17" s="13" customFormat="1" ht="70.5" customHeight="1" x14ac:dyDescent="0.2">
      <c r="A18" s="283"/>
      <c r="B18" s="281"/>
      <c r="C18" s="2" t="s">
        <v>83</v>
      </c>
      <c r="D18" s="17" t="s">
        <v>53</v>
      </c>
      <c r="E18" s="224" t="s">
        <v>56</v>
      </c>
      <c r="F18" s="231" t="s">
        <v>148</v>
      </c>
      <c r="G18" s="231" t="s">
        <v>265</v>
      </c>
      <c r="H18" s="224" t="s">
        <v>187</v>
      </c>
      <c r="I18" s="26" t="s">
        <v>149</v>
      </c>
      <c r="J18" s="231" t="s">
        <v>717</v>
      </c>
      <c r="K18" s="10" t="s">
        <v>3</v>
      </c>
      <c r="L18" s="10"/>
      <c r="M18" s="27"/>
      <c r="N18" s="5" t="s">
        <v>80</v>
      </c>
      <c r="O18" s="44" t="s">
        <v>754</v>
      </c>
      <c r="P18" s="242" t="s">
        <v>798</v>
      </c>
      <c r="Q18" s="237">
        <v>1</v>
      </c>
    </row>
    <row r="19" spans="1:17" s="13" customFormat="1" ht="54" customHeight="1" x14ac:dyDescent="0.2">
      <c r="A19" s="283"/>
      <c r="B19" s="281"/>
      <c r="C19" s="2" t="s">
        <v>83</v>
      </c>
      <c r="D19" s="17" t="s">
        <v>81</v>
      </c>
      <c r="E19" s="224" t="s">
        <v>57</v>
      </c>
      <c r="F19" s="231" t="s">
        <v>188</v>
      </c>
      <c r="G19" s="231" t="s">
        <v>266</v>
      </c>
      <c r="H19" s="26" t="s">
        <v>189</v>
      </c>
      <c r="I19" s="26" t="s">
        <v>425</v>
      </c>
      <c r="J19" s="231" t="s">
        <v>344</v>
      </c>
      <c r="K19" s="10" t="s">
        <v>3</v>
      </c>
      <c r="L19" s="10"/>
      <c r="M19" s="27"/>
      <c r="N19" s="5" t="s">
        <v>423</v>
      </c>
      <c r="O19" s="202" t="s">
        <v>839</v>
      </c>
      <c r="P19" s="202" t="s">
        <v>836</v>
      </c>
      <c r="Q19" s="235">
        <v>0.8</v>
      </c>
    </row>
    <row r="20" spans="1:17" s="13" customFormat="1" ht="151.5" customHeight="1" x14ac:dyDescent="0.2">
      <c r="A20" s="283"/>
      <c r="B20" s="281"/>
      <c r="C20" s="37" t="s">
        <v>83</v>
      </c>
      <c r="D20" s="38" t="s">
        <v>184</v>
      </c>
      <c r="E20" s="224" t="s">
        <v>58</v>
      </c>
      <c r="F20" s="231" t="s">
        <v>190</v>
      </c>
      <c r="G20" s="231" t="s">
        <v>270</v>
      </c>
      <c r="H20" s="224" t="s">
        <v>426</v>
      </c>
      <c r="I20" s="48" t="s">
        <v>186</v>
      </c>
      <c r="J20" s="231" t="s">
        <v>511</v>
      </c>
      <c r="K20" s="20"/>
      <c r="L20" s="20" t="s">
        <v>3</v>
      </c>
      <c r="M20" s="20" t="s">
        <v>3</v>
      </c>
      <c r="N20" s="21" t="s">
        <v>183</v>
      </c>
      <c r="O20" s="202" t="s">
        <v>840</v>
      </c>
      <c r="P20" s="202" t="s">
        <v>838</v>
      </c>
      <c r="Q20" s="235">
        <f>1/4</f>
        <v>0.25</v>
      </c>
    </row>
    <row r="21" spans="1:17" s="13" customFormat="1" ht="108" x14ac:dyDescent="0.2">
      <c r="A21" s="283"/>
      <c r="B21" s="281"/>
      <c r="C21" s="37" t="s">
        <v>83</v>
      </c>
      <c r="D21" s="39" t="s">
        <v>82</v>
      </c>
      <c r="E21" s="224" t="s">
        <v>59</v>
      </c>
      <c r="F21" s="231" t="s">
        <v>719</v>
      </c>
      <c r="G21" s="231" t="s">
        <v>313</v>
      </c>
      <c r="H21" s="224" t="s">
        <v>185</v>
      </c>
      <c r="I21" s="48" t="s">
        <v>720</v>
      </c>
      <c r="J21" s="231" t="s">
        <v>512</v>
      </c>
      <c r="K21" s="20"/>
      <c r="L21" s="20" t="s">
        <v>3</v>
      </c>
      <c r="M21" s="20" t="s">
        <v>3</v>
      </c>
      <c r="N21" s="21" t="s">
        <v>183</v>
      </c>
      <c r="O21" s="202" t="s">
        <v>837</v>
      </c>
      <c r="P21" s="48" t="s">
        <v>801</v>
      </c>
      <c r="Q21" s="218">
        <v>0</v>
      </c>
    </row>
    <row r="22" spans="1:17" ht="409.5" x14ac:dyDescent="0.2">
      <c r="A22" s="282" t="s">
        <v>137</v>
      </c>
      <c r="B22" s="284" t="s">
        <v>138</v>
      </c>
      <c r="C22" s="2" t="s">
        <v>13</v>
      </c>
      <c r="D22" s="29" t="s">
        <v>54</v>
      </c>
      <c r="E22" s="224" t="s">
        <v>60</v>
      </c>
      <c r="F22" s="231" t="s">
        <v>315</v>
      </c>
      <c r="G22" s="231" t="s">
        <v>272</v>
      </c>
      <c r="H22" s="224" t="s">
        <v>194</v>
      </c>
      <c r="I22" s="224" t="s">
        <v>196</v>
      </c>
      <c r="J22" s="231" t="s">
        <v>345</v>
      </c>
      <c r="K22" s="224" t="s">
        <v>3</v>
      </c>
      <c r="L22" s="224" t="s">
        <v>3</v>
      </c>
      <c r="M22" s="224" t="s">
        <v>3</v>
      </c>
      <c r="N22" s="5" t="s">
        <v>14</v>
      </c>
      <c r="O22" s="202" t="s">
        <v>785</v>
      </c>
      <c r="P22" s="197" t="s">
        <v>786</v>
      </c>
      <c r="Q22" s="236">
        <v>1</v>
      </c>
    </row>
    <row r="23" spans="1:17" ht="140.25" customHeight="1" x14ac:dyDescent="0.2">
      <c r="A23" s="283"/>
      <c r="B23" s="285"/>
      <c r="C23" s="2" t="s">
        <v>13</v>
      </c>
      <c r="D23" s="29" t="s">
        <v>54</v>
      </c>
      <c r="E23" s="224" t="s">
        <v>61</v>
      </c>
      <c r="F23" s="231" t="s">
        <v>195</v>
      </c>
      <c r="G23" s="231" t="s">
        <v>271</v>
      </c>
      <c r="H23" s="224" t="s">
        <v>253</v>
      </c>
      <c r="I23" s="26" t="s">
        <v>252</v>
      </c>
      <c r="J23" s="34" t="s">
        <v>722</v>
      </c>
      <c r="K23" s="16" t="s">
        <v>3</v>
      </c>
      <c r="L23" s="16" t="s">
        <v>3</v>
      </c>
      <c r="M23" s="16" t="s">
        <v>3</v>
      </c>
      <c r="N23" s="5" t="s">
        <v>7</v>
      </c>
      <c r="O23" s="44" t="s">
        <v>835</v>
      </c>
      <c r="P23" s="34" t="s">
        <v>834</v>
      </c>
      <c r="Q23" s="237">
        <v>1</v>
      </c>
    </row>
    <row r="24" spans="1:17" ht="61.5" customHeight="1" x14ac:dyDescent="0.2">
      <c r="A24" s="283"/>
      <c r="B24" s="285"/>
      <c r="C24" s="2" t="s">
        <v>13</v>
      </c>
      <c r="D24" s="29" t="s">
        <v>54</v>
      </c>
      <c r="E24" s="224" t="s">
        <v>62</v>
      </c>
      <c r="F24" s="231" t="s">
        <v>335</v>
      </c>
      <c r="G24" s="231" t="s">
        <v>273</v>
      </c>
      <c r="H24" s="224" t="s">
        <v>191</v>
      </c>
      <c r="I24" s="224" t="s">
        <v>15</v>
      </c>
      <c r="J24" s="231" t="s">
        <v>723</v>
      </c>
      <c r="K24" s="224" t="s">
        <v>3</v>
      </c>
      <c r="L24" s="224" t="s">
        <v>5</v>
      </c>
      <c r="M24" s="224" t="s">
        <v>5</v>
      </c>
      <c r="N24" s="5" t="s">
        <v>7</v>
      </c>
      <c r="O24" s="44" t="s">
        <v>754</v>
      </c>
      <c r="P24" s="242" t="s">
        <v>798</v>
      </c>
      <c r="Q24" s="237">
        <v>1</v>
      </c>
    </row>
    <row r="25" spans="1:17" ht="70.5" customHeight="1" x14ac:dyDescent="0.2">
      <c r="A25" s="283"/>
      <c r="B25" s="285"/>
      <c r="C25" s="2" t="s">
        <v>13</v>
      </c>
      <c r="D25" s="29" t="s">
        <v>54</v>
      </c>
      <c r="E25" s="224" t="s">
        <v>63</v>
      </c>
      <c r="F25" s="231" t="s">
        <v>251</v>
      </c>
      <c r="G25" s="231" t="s">
        <v>274</v>
      </c>
      <c r="H25" s="224" t="s">
        <v>192</v>
      </c>
      <c r="I25" s="224" t="s">
        <v>150</v>
      </c>
      <c r="J25" s="231" t="s">
        <v>518</v>
      </c>
      <c r="K25" s="224"/>
      <c r="L25" s="224"/>
      <c r="M25" s="224" t="s">
        <v>3</v>
      </c>
      <c r="N25" s="5" t="s">
        <v>7</v>
      </c>
      <c r="O25" s="44" t="s">
        <v>833</v>
      </c>
      <c r="P25" s="242" t="s">
        <v>832</v>
      </c>
      <c r="Q25" s="237">
        <v>1</v>
      </c>
    </row>
    <row r="26" spans="1:17" ht="78.75" customHeight="1" x14ac:dyDescent="0.2">
      <c r="A26" s="283"/>
      <c r="B26" s="285"/>
      <c r="C26" s="2" t="s">
        <v>13</v>
      </c>
      <c r="D26" s="29" t="s">
        <v>54</v>
      </c>
      <c r="E26" s="224" t="s">
        <v>64</v>
      </c>
      <c r="F26" s="231" t="s">
        <v>254</v>
      </c>
      <c r="G26" s="231" t="s">
        <v>275</v>
      </c>
      <c r="H26" s="224" t="s">
        <v>193</v>
      </c>
      <c r="I26" s="224" t="s">
        <v>255</v>
      </c>
      <c r="J26" s="231" t="s">
        <v>724</v>
      </c>
      <c r="K26" s="224"/>
      <c r="L26" s="224" t="s">
        <v>3</v>
      </c>
      <c r="M26" s="224" t="s">
        <v>3</v>
      </c>
      <c r="N26" s="5" t="s">
        <v>7</v>
      </c>
      <c r="O26" s="44" t="s">
        <v>830</v>
      </c>
      <c r="P26" s="242" t="s">
        <v>831</v>
      </c>
      <c r="Q26" s="237">
        <v>1</v>
      </c>
    </row>
    <row r="27" spans="1:17" ht="59.25" customHeight="1" x14ac:dyDescent="0.2">
      <c r="A27" s="283"/>
      <c r="B27" s="285"/>
      <c r="C27" s="2" t="s">
        <v>13</v>
      </c>
      <c r="D27" s="29" t="s">
        <v>54</v>
      </c>
      <c r="E27" s="224" t="s">
        <v>410</v>
      </c>
      <c r="F27" s="231" t="s">
        <v>198</v>
      </c>
      <c r="G27" s="231" t="s">
        <v>277</v>
      </c>
      <c r="H27" s="224" t="s">
        <v>197</v>
      </c>
      <c r="I27" s="224" t="s">
        <v>276</v>
      </c>
      <c r="J27" s="231" t="s">
        <v>318</v>
      </c>
      <c r="K27" s="16" t="s">
        <v>3</v>
      </c>
      <c r="L27" s="16" t="s">
        <v>8</v>
      </c>
      <c r="M27" s="16" t="s">
        <v>3</v>
      </c>
      <c r="N27" s="5" t="s">
        <v>7</v>
      </c>
      <c r="O27" s="257" t="s">
        <v>773</v>
      </c>
      <c r="P27" s="196" t="s">
        <v>797</v>
      </c>
      <c r="Q27" s="237">
        <v>1</v>
      </c>
    </row>
    <row r="28" spans="1:17" ht="171" customHeight="1" x14ac:dyDescent="0.2">
      <c r="A28" s="283"/>
      <c r="B28" s="285"/>
      <c r="C28" s="2" t="s">
        <v>13</v>
      </c>
      <c r="D28" s="29" t="s">
        <v>55</v>
      </c>
      <c r="E28" s="224" t="s">
        <v>66</v>
      </c>
      <c r="F28" s="231" t="s">
        <v>427</v>
      </c>
      <c r="G28" s="231" t="s">
        <v>336</v>
      </c>
      <c r="H28" s="224" t="s">
        <v>200</v>
      </c>
      <c r="I28" s="224" t="s">
        <v>199</v>
      </c>
      <c r="J28" s="231" t="s">
        <v>325</v>
      </c>
      <c r="K28" s="16" t="s">
        <v>3</v>
      </c>
      <c r="L28" s="16" t="s">
        <v>3</v>
      </c>
      <c r="M28" s="16" t="s">
        <v>3</v>
      </c>
      <c r="N28" s="5" t="s">
        <v>16</v>
      </c>
      <c r="O28" s="34" t="s">
        <v>776</v>
      </c>
      <c r="P28" s="195" t="s">
        <v>777</v>
      </c>
      <c r="Q28" s="236">
        <v>1</v>
      </c>
    </row>
    <row r="29" spans="1:17" ht="222" customHeight="1" thickBot="1" x14ac:dyDescent="0.25">
      <c r="A29" s="283"/>
      <c r="B29" s="285"/>
      <c r="C29" s="2" t="s">
        <v>13</v>
      </c>
      <c r="D29" s="29" t="s">
        <v>55</v>
      </c>
      <c r="E29" s="224" t="s">
        <v>67</v>
      </c>
      <c r="F29" s="231" t="s">
        <v>326</v>
      </c>
      <c r="G29" s="231" t="s">
        <v>327</v>
      </c>
      <c r="H29" s="224" t="s">
        <v>329</v>
      </c>
      <c r="I29" s="224" t="s">
        <v>328</v>
      </c>
      <c r="J29" s="231" t="s">
        <v>519</v>
      </c>
      <c r="K29" s="224" t="s">
        <v>3</v>
      </c>
      <c r="L29" s="224" t="s">
        <v>3</v>
      </c>
      <c r="M29" s="224" t="s">
        <v>3</v>
      </c>
      <c r="N29" s="5" t="s">
        <v>16</v>
      </c>
      <c r="O29" s="259" t="s">
        <v>778</v>
      </c>
      <c r="P29" s="210" t="s">
        <v>779</v>
      </c>
      <c r="Q29" s="243">
        <v>1</v>
      </c>
    </row>
    <row r="30" spans="1:17" ht="117.75" customHeight="1" x14ac:dyDescent="0.2">
      <c r="A30" s="283"/>
      <c r="B30" s="285"/>
      <c r="C30" s="2" t="s">
        <v>13</v>
      </c>
      <c r="D30" s="29" t="s">
        <v>55</v>
      </c>
      <c r="E30" s="224" t="s">
        <v>70</v>
      </c>
      <c r="F30" s="231" t="s">
        <v>330</v>
      </c>
      <c r="G30" s="231" t="s">
        <v>727</v>
      </c>
      <c r="H30" s="224" t="s">
        <v>781</v>
      </c>
      <c r="I30" s="64" t="s">
        <v>331</v>
      </c>
      <c r="J30" s="231" t="s">
        <v>333</v>
      </c>
      <c r="K30" s="224" t="s">
        <v>3</v>
      </c>
      <c r="L30" s="224" t="s">
        <v>3</v>
      </c>
      <c r="M30" s="224" t="s">
        <v>3</v>
      </c>
      <c r="N30" s="5" t="s">
        <v>17</v>
      </c>
      <c r="O30" s="257" t="s">
        <v>782</v>
      </c>
      <c r="P30" s="5" t="s">
        <v>780</v>
      </c>
      <c r="Q30" s="218">
        <v>0</v>
      </c>
    </row>
    <row r="31" spans="1:17" ht="59.25" customHeight="1" x14ac:dyDescent="0.2">
      <c r="A31" s="283"/>
      <c r="B31" s="285"/>
      <c r="C31" s="2" t="s">
        <v>13</v>
      </c>
      <c r="D31" s="29" t="s">
        <v>55</v>
      </c>
      <c r="E31" s="224" t="s">
        <v>71</v>
      </c>
      <c r="F31" s="231" t="s">
        <v>151</v>
      </c>
      <c r="G31" s="231" t="s">
        <v>278</v>
      </c>
      <c r="H31" s="224" t="s">
        <v>201</v>
      </c>
      <c r="I31" s="224" t="s">
        <v>65</v>
      </c>
      <c r="J31" s="231" t="s">
        <v>346</v>
      </c>
      <c r="K31" s="16" t="s">
        <v>3</v>
      </c>
      <c r="L31" s="16" t="s">
        <v>3</v>
      </c>
      <c r="M31" s="16" t="s">
        <v>3</v>
      </c>
      <c r="N31" s="5" t="s">
        <v>18</v>
      </c>
      <c r="O31" s="257" t="s">
        <v>828</v>
      </c>
      <c r="P31" s="5" t="s">
        <v>801</v>
      </c>
      <c r="Q31" s="236" t="s">
        <v>829</v>
      </c>
    </row>
    <row r="32" spans="1:17" ht="139.5" customHeight="1" x14ac:dyDescent="0.2">
      <c r="A32" s="283"/>
      <c r="B32" s="285"/>
      <c r="C32" s="2" t="s">
        <v>13</v>
      </c>
      <c r="D32" s="29" t="s">
        <v>55</v>
      </c>
      <c r="E32" s="224" t="s">
        <v>72</v>
      </c>
      <c r="F32" s="231" t="s">
        <v>152</v>
      </c>
      <c r="G32" s="231" t="s">
        <v>729</v>
      </c>
      <c r="H32" s="224" t="s">
        <v>202</v>
      </c>
      <c r="I32" s="224" t="s">
        <v>203</v>
      </c>
      <c r="J32" s="224" t="s">
        <v>401</v>
      </c>
      <c r="K32" s="16"/>
      <c r="L32" s="16" t="s">
        <v>5</v>
      </c>
      <c r="M32" s="16" t="s">
        <v>8</v>
      </c>
      <c r="N32" s="5" t="s">
        <v>68</v>
      </c>
      <c r="O32" s="44" t="s">
        <v>827</v>
      </c>
      <c r="P32" s="242" t="s">
        <v>824</v>
      </c>
      <c r="Q32" s="237">
        <v>1</v>
      </c>
    </row>
    <row r="33" spans="1:17" ht="59.25" customHeight="1" x14ac:dyDescent="0.2">
      <c r="A33" s="283"/>
      <c r="B33" s="285"/>
      <c r="C33" s="2" t="s">
        <v>13</v>
      </c>
      <c r="D33" s="29" t="s">
        <v>55</v>
      </c>
      <c r="E33" s="224" t="s">
        <v>76</v>
      </c>
      <c r="F33" s="231" t="s">
        <v>153</v>
      </c>
      <c r="G33" s="231" t="s">
        <v>279</v>
      </c>
      <c r="H33" s="224" t="s">
        <v>731</v>
      </c>
      <c r="I33" s="224" t="s">
        <v>732</v>
      </c>
      <c r="J33" s="231" t="s">
        <v>402</v>
      </c>
      <c r="K33" s="16"/>
      <c r="L33" s="16"/>
      <c r="M33" s="16" t="s">
        <v>3</v>
      </c>
      <c r="N33" s="5" t="s">
        <v>69</v>
      </c>
      <c r="O33" s="44" t="s">
        <v>825</v>
      </c>
      <c r="P33" s="242" t="s">
        <v>826</v>
      </c>
      <c r="Q33" s="237">
        <v>1</v>
      </c>
    </row>
    <row r="34" spans="1:17" ht="105.75" customHeight="1" x14ac:dyDescent="0.2">
      <c r="A34" s="283"/>
      <c r="B34" s="285"/>
      <c r="C34" s="2" t="s">
        <v>13</v>
      </c>
      <c r="D34" s="29" t="s">
        <v>55</v>
      </c>
      <c r="E34" s="224" t="s">
        <v>77</v>
      </c>
      <c r="F34" s="231" t="s">
        <v>154</v>
      </c>
      <c r="G34" s="231" t="s">
        <v>280</v>
      </c>
      <c r="H34" s="224" t="s">
        <v>204</v>
      </c>
      <c r="I34" s="224" t="s">
        <v>205</v>
      </c>
      <c r="J34" s="231" t="s">
        <v>403</v>
      </c>
      <c r="K34" s="16"/>
      <c r="L34" s="224"/>
      <c r="M34" s="224" t="s">
        <v>3</v>
      </c>
      <c r="N34" s="5" t="s">
        <v>733</v>
      </c>
      <c r="O34" s="44" t="s">
        <v>841</v>
      </c>
      <c r="P34" s="242" t="s">
        <v>824</v>
      </c>
      <c r="Q34" s="237">
        <v>1</v>
      </c>
    </row>
    <row r="35" spans="1:17" ht="98.25" customHeight="1" x14ac:dyDescent="0.2">
      <c r="A35" s="283"/>
      <c r="B35" s="285"/>
      <c r="C35" s="22" t="s">
        <v>13</v>
      </c>
      <c r="D35" s="30" t="s">
        <v>55</v>
      </c>
      <c r="E35" s="224" t="s">
        <v>86</v>
      </c>
      <c r="F35" s="36" t="s">
        <v>170</v>
      </c>
      <c r="G35" s="36" t="s">
        <v>281</v>
      </c>
      <c r="H35" s="223" t="s">
        <v>84</v>
      </c>
      <c r="I35" s="223" t="s">
        <v>155</v>
      </c>
      <c r="J35" s="36" t="s">
        <v>734</v>
      </c>
      <c r="K35" s="24" t="s">
        <v>3</v>
      </c>
      <c r="L35" s="223" t="s">
        <v>3</v>
      </c>
      <c r="M35" s="223" t="s">
        <v>3</v>
      </c>
      <c r="N35" s="18" t="s">
        <v>73</v>
      </c>
      <c r="O35" s="44" t="s">
        <v>773</v>
      </c>
      <c r="P35" s="242" t="s">
        <v>797</v>
      </c>
      <c r="Q35" s="237">
        <v>1</v>
      </c>
    </row>
    <row r="36" spans="1:17" ht="78.75" customHeight="1" x14ac:dyDescent="0.2">
      <c r="A36" s="303"/>
      <c r="B36" s="277"/>
      <c r="C36" s="2" t="s">
        <v>13</v>
      </c>
      <c r="D36" s="29" t="s">
        <v>85</v>
      </c>
      <c r="E36" s="224" t="s">
        <v>89</v>
      </c>
      <c r="F36" s="231" t="s">
        <v>75</v>
      </c>
      <c r="G36" s="231" t="s">
        <v>282</v>
      </c>
      <c r="H36" s="224" t="s">
        <v>206</v>
      </c>
      <c r="I36" s="224" t="s">
        <v>735</v>
      </c>
      <c r="J36" s="231" t="s">
        <v>418</v>
      </c>
      <c r="K36" s="16" t="s">
        <v>3</v>
      </c>
      <c r="L36" s="16" t="s">
        <v>3</v>
      </c>
      <c r="M36" s="16" t="s">
        <v>3</v>
      </c>
      <c r="N36" s="5" t="s">
        <v>12</v>
      </c>
      <c r="O36" s="202" t="s">
        <v>764</v>
      </c>
      <c r="P36" s="240" t="s">
        <v>765</v>
      </c>
      <c r="Q36" s="253">
        <v>1</v>
      </c>
    </row>
    <row r="37" spans="1:17" ht="86.25" customHeight="1" x14ac:dyDescent="0.2">
      <c r="A37" s="283"/>
      <c r="B37" s="285"/>
      <c r="C37" s="23" t="s">
        <v>13</v>
      </c>
      <c r="D37" s="29" t="s">
        <v>85</v>
      </c>
      <c r="E37" s="224" t="s">
        <v>90</v>
      </c>
      <c r="F37" s="231" t="s">
        <v>87</v>
      </c>
      <c r="G37" s="44" t="s">
        <v>283</v>
      </c>
      <c r="H37" s="225" t="s">
        <v>207</v>
      </c>
      <c r="I37" s="225" t="s">
        <v>171</v>
      </c>
      <c r="J37" s="36" t="s">
        <v>404</v>
      </c>
      <c r="K37" s="28" t="s">
        <v>3</v>
      </c>
      <c r="L37" s="28" t="s">
        <v>3</v>
      </c>
      <c r="M37" s="28" t="s">
        <v>3</v>
      </c>
      <c r="N37" s="25" t="s">
        <v>74</v>
      </c>
      <c r="O37" s="202" t="s">
        <v>802</v>
      </c>
      <c r="P37" s="240" t="s">
        <v>803</v>
      </c>
      <c r="Q37" s="253">
        <v>1</v>
      </c>
    </row>
    <row r="38" spans="1:17" ht="82.5" customHeight="1" x14ac:dyDescent="0.2">
      <c r="A38" s="304"/>
      <c r="B38" s="286"/>
      <c r="C38" s="2" t="s">
        <v>13</v>
      </c>
      <c r="D38" s="29" t="s">
        <v>85</v>
      </c>
      <c r="E38" s="224" t="s">
        <v>91</v>
      </c>
      <c r="F38" s="231" t="s">
        <v>208</v>
      </c>
      <c r="G38" s="231" t="s">
        <v>284</v>
      </c>
      <c r="H38" s="224" t="s">
        <v>210</v>
      </c>
      <c r="I38" s="224" t="s">
        <v>209</v>
      </c>
      <c r="J38" s="231" t="s">
        <v>406</v>
      </c>
      <c r="K38" s="224" t="s">
        <v>3</v>
      </c>
      <c r="L38" s="224" t="s">
        <v>8</v>
      </c>
      <c r="M38" s="224" t="s">
        <v>8</v>
      </c>
      <c r="N38" s="5" t="s">
        <v>19</v>
      </c>
      <c r="O38" s="202" t="s">
        <v>842</v>
      </c>
      <c r="P38" s="251" t="s">
        <v>787</v>
      </c>
      <c r="Q38" s="253">
        <v>1</v>
      </c>
    </row>
    <row r="39" spans="1:17" ht="79.5" customHeight="1" x14ac:dyDescent="0.2">
      <c r="A39" s="282" t="s">
        <v>737</v>
      </c>
      <c r="B39" s="284" t="s">
        <v>128</v>
      </c>
      <c r="C39" s="2" t="s">
        <v>20</v>
      </c>
      <c r="D39" s="29" t="s">
        <v>21</v>
      </c>
      <c r="E39" s="224" t="s">
        <v>92</v>
      </c>
      <c r="F39" s="231" t="s">
        <v>156</v>
      </c>
      <c r="G39" s="231" t="s">
        <v>738</v>
      </c>
      <c r="H39" s="224" t="s">
        <v>211</v>
      </c>
      <c r="I39" s="224" t="s">
        <v>157</v>
      </c>
      <c r="J39" s="231" t="s">
        <v>348</v>
      </c>
      <c r="K39" s="224" t="s">
        <v>3</v>
      </c>
      <c r="L39" s="224" t="s">
        <v>3</v>
      </c>
      <c r="M39" s="224" t="s">
        <v>3</v>
      </c>
      <c r="N39" s="5" t="s">
        <v>88</v>
      </c>
      <c r="O39" s="202" t="s">
        <v>804</v>
      </c>
      <c r="P39" s="252" t="s">
        <v>805</v>
      </c>
      <c r="Q39" s="253">
        <v>1</v>
      </c>
    </row>
    <row r="40" spans="1:17" ht="63" customHeight="1" x14ac:dyDescent="0.2">
      <c r="A40" s="283"/>
      <c r="B40" s="285"/>
      <c r="C40" s="2" t="s">
        <v>20</v>
      </c>
      <c r="D40" s="29" t="s">
        <v>22</v>
      </c>
      <c r="E40" s="224" t="s">
        <v>93</v>
      </c>
      <c r="F40" s="231" t="s">
        <v>158</v>
      </c>
      <c r="G40" s="231" t="s">
        <v>286</v>
      </c>
      <c r="H40" s="224" t="s">
        <v>285</v>
      </c>
      <c r="I40" s="224" t="s">
        <v>159</v>
      </c>
      <c r="J40" s="231" t="s">
        <v>347</v>
      </c>
      <c r="K40" s="224" t="s">
        <v>3</v>
      </c>
      <c r="L40" s="224" t="s">
        <v>3</v>
      </c>
      <c r="M40" s="224" t="s">
        <v>3</v>
      </c>
      <c r="N40" s="5" t="s">
        <v>88</v>
      </c>
      <c r="O40" s="202" t="s">
        <v>806</v>
      </c>
      <c r="P40" s="252" t="s">
        <v>807</v>
      </c>
      <c r="Q40" s="253">
        <v>1</v>
      </c>
    </row>
    <row r="41" spans="1:17" ht="63.75" customHeight="1" x14ac:dyDescent="0.2">
      <c r="A41" s="283"/>
      <c r="B41" s="285"/>
      <c r="C41" s="2" t="s">
        <v>20</v>
      </c>
      <c r="D41" s="29" t="s">
        <v>23</v>
      </c>
      <c r="E41" s="224" t="s">
        <v>94</v>
      </c>
      <c r="F41" s="231" t="s">
        <v>741</v>
      </c>
      <c r="G41" s="231" t="s">
        <v>287</v>
      </c>
      <c r="H41" s="224" t="s">
        <v>213</v>
      </c>
      <c r="I41" s="224" t="s">
        <v>212</v>
      </c>
      <c r="J41" s="231" t="s">
        <v>742</v>
      </c>
      <c r="K41" s="224" t="s">
        <v>3</v>
      </c>
      <c r="L41" s="224" t="s">
        <v>3</v>
      </c>
      <c r="M41" s="224" t="s">
        <v>3</v>
      </c>
      <c r="N41" s="5" t="s">
        <v>88</v>
      </c>
      <c r="O41" s="202" t="s">
        <v>808</v>
      </c>
      <c r="P41" s="252" t="s">
        <v>809</v>
      </c>
      <c r="Q41" s="253">
        <v>1</v>
      </c>
    </row>
    <row r="42" spans="1:17" ht="73.5" customHeight="1" x14ac:dyDescent="0.2">
      <c r="A42" s="283"/>
      <c r="B42" s="285"/>
      <c r="C42" s="2" t="s">
        <v>20</v>
      </c>
      <c r="D42" s="29" t="s">
        <v>24</v>
      </c>
      <c r="E42" s="224" t="s">
        <v>96</v>
      </c>
      <c r="F42" s="231" t="s">
        <v>160</v>
      </c>
      <c r="G42" s="231" t="s">
        <v>288</v>
      </c>
      <c r="H42" s="224" t="s">
        <v>214</v>
      </c>
      <c r="I42" s="224" t="s">
        <v>172</v>
      </c>
      <c r="J42" s="231" t="s">
        <v>349</v>
      </c>
      <c r="K42" s="224" t="s">
        <v>3</v>
      </c>
      <c r="L42" s="224" t="s">
        <v>3</v>
      </c>
      <c r="M42" s="224" t="s">
        <v>3</v>
      </c>
      <c r="N42" s="5" t="s">
        <v>88</v>
      </c>
      <c r="O42" s="202" t="s">
        <v>810</v>
      </c>
      <c r="P42" s="252" t="s">
        <v>813</v>
      </c>
      <c r="Q42" s="253">
        <v>1</v>
      </c>
    </row>
    <row r="43" spans="1:17" ht="90.75" customHeight="1" x14ac:dyDescent="0.2">
      <c r="A43" s="283"/>
      <c r="B43" s="285"/>
      <c r="C43" s="2" t="s">
        <v>20</v>
      </c>
      <c r="D43" s="29" t="s">
        <v>25</v>
      </c>
      <c r="E43" s="224" t="s">
        <v>101</v>
      </c>
      <c r="F43" s="231" t="s">
        <v>316</v>
      </c>
      <c r="G43" s="231" t="s">
        <v>289</v>
      </c>
      <c r="H43" s="224" t="s">
        <v>215</v>
      </c>
      <c r="I43" s="224" t="s">
        <v>216</v>
      </c>
      <c r="J43" s="231" t="s">
        <v>350</v>
      </c>
      <c r="K43" s="224" t="s">
        <v>3</v>
      </c>
      <c r="L43" s="224" t="s">
        <v>3</v>
      </c>
      <c r="M43" s="224" t="s">
        <v>3</v>
      </c>
      <c r="N43" s="5" t="s">
        <v>88</v>
      </c>
      <c r="O43" s="202" t="s">
        <v>811</v>
      </c>
      <c r="P43" s="252" t="s">
        <v>814</v>
      </c>
      <c r="Q43" s="253">
        <v>1</v>
      </c>
    </row>
    <row r="44" spans="1:17" ht="72.75" customHeight="1" x14ac:dyDescent="0.2">
      <c r="A44" s="304"/>
      <c r="B44" s="286"/>
      <c r="C44" s="2" t="s">
        <v>20</v>
      </c>
      <c r="D44" s="29" t="s">
        <v>25</v>
      </c>
      <c r="E44" s="224" t="s">
        <v>102</v>
      </c>
      <c r="F44" s="231" t="s">
        <v>173</v>
      </c>
      <c r="G44" s="231" t="s">
        <v>290</v>
      </c>
      <c r="H44" s="224" t="s">
        <v>217</v>
      </c>
      <c r="I44" s="224" t="s">
        <v>95</v>
      </c>
      <c r="J44" s="231" t="s">
        <v>745</v>
      </c>
      <c r="K44" s="224" t="s">
        <v>8</v>
      </c>
      <c r="L44" s="224" t="s">
        <v>8</v>
      </c>
      <c r="M44" s="224" t="s">
        <v>3</v>
      </c>
      <c r="N44" s="5" t="s">
        <v>26</v>
      </c>
      <c r="O44" s="202" t="s">
        <v>812</v>
      </c>
      <c r="P44" s="252" t="s">
        <v>815</v>
      </c>
      <c r="Q44" s="253">
        <v>1</v>
      </c>
    </row>
    <row r="45" spans="1:17" ht="129" customHeight="1" x14ac:dyDescent="0.2">
      <c r="A45" s="282" t="s">
        <v>132</v>
      </c>
      <c r="B45" s="277" t="s">
        <v>131</v>
      </c>
      <c r="C45" s="2" t="s">
        <v>27</v>
      </c>
      <c r="D45" s="29" t="s">
        <v>97</v>
      </c>
      <c r="E45" s="224" t="s">
        <v>103</v>
      </c>
      <c r="F45" s="231" t="s">
        <v>174</v>
      </c>
      <c r="G45" s="231" t="s">
        <v>291</v>
      </c>
      <c r="H45" s="224" t="s">
        <v>218</v>
      </c>
      <c r="I45" s="224" t="s">
        <v>219</v>
      </c>
      <c r="J45" s="231" t="s">
        <v>407</v>
      </c>
      <c r="K45" s="224" t="s">
        <v>3</v>
      </c>
      <c r="L45" s="224" t="s">
        <v>3</v>
      </c>
      <c r="M45" s="224" t="s">
        <v>3</v>
      </c>
      <c r="N45" s="5" t="s">
        <v>7</v>
      </c>
      <c r="O45" s="257" t="s">
        <v>822</v>
      </c>
      <c r="P45" s="196" t="s">
        <v>821</v>
      </c>
      <c r="Q45" s="253">
        <v>1</v>
      </c>
    </row>
    <row r="46" spans="1:17" ht="145.5" customHeight="1" x14ac:dyDescent="0.2">
      <c r="A46" s="283"/>
      <c r="B46" s="277"/>
      <c r="C46" s="2" t="s">
        <v>27</v>
      </c>
      <c r="D46" s="29" t="s">
        <v>97</v>
      </c>
      <c r="E46" s="224" t="s">
        <v>104</v>
      </c>
      <c r="F46" s="231" t="s">
        <v>99</v>
      </c>
      <c r="G46" s="231" t="s">
        <v>292</v>
      </c>
      <c r="H46" s="224" t="s">
        <v>220</v>
      </c>
      <c r="I46" s="224" t="s">
        <v>100</v>
      </c>
      <c r="J46" s="231" t="s">
        <v>408</v>
      </c>
      <c r="K46" s="224"/>
      <c r="L46" s="224" t="s">
        <v>3</v>
      </c>
      <c r="M46" s="224" t="s">
        <v>3</v>
      </c>
      <c r="N46" s="5" t="s">
        <v>7</v>
      </c>
      <c r="O46" s="257" t="s">
        <v>843</v>
      </c>
      <c r="P46" s="234" t="s">
        <v>823</v>
      </c>
      <c r="Q46" s="253">
        <v>1</v>
      </c>
    </row>
    <row r="47" spans="1:17" ht="117.75" customHeight="1" x14ac:dyDescent="0.2">
      <c r="A47" s="283"/>
      <c r="B47" s="277"/>
      <c r="C47" s="2" t="s">
        <v>27</v>
      </c>
      <c r="D47" s="29" t="s">
        <v>97</v>
      </c>
      <c r="E47" s="224" t="s">
        <v>107</v>
      </c>
      <c r="F47" s="231" t="s">
        <v>175</v>
      </c>
      <c r="G47" s="231" t="s">
        <v>293</v>
      </c>
      <c r="H47" s="224" t="s">
        <v>221</v>
      </c>
      <c r="I47" s="224" t="s">
        <v>222</v>
      </c>
      <c r="J47" s="34" t="s">
        <v>746</v>
      </c>
      <c r="K47" s="224" t="s">
        <v>3</v>
      </c>
      <c r="L47" s="224" t="s">
        <v>3</v>
      </c>
      <c r="M47" s="224"/>
      <c r="N47" s="5" t="s">
        <v>12</v>
      </c>
      <c r="O47" s="202" t="s">
        <v>844</v>
      </c>
      <c r="P47" s="250" t="s">
        <v>766</v>
      </c>
      <c r="Q47" s="235">
        <v>0.5</v>
      </c>
    </row>
    <row r="48" spans="1:17" ht="153" customHeight="1" x14ac:dyDescent="0.2">
      <c r="A48" s="283"/>
      <c r="B48" s="277"/>
      <c r="C48" s="2" t="s">
        <v>27</v>
      </c>
      <c r="D48" s="29" t="s">
        <v>97</v>
      </c>
      <c r="E48" s="224" t="s">
        <v>109</v>
      </c>
      <c r="F48" s="231" t="s">
        <v>142</v>
      </c>
      <c r="G48" s="231" t="s">
        <v>294</v>
      </c>
      <c r="H48" s="224" t="s">
        <v>223</v>
      </c>
      <c r="I48" s="224" t="s">
        <v>224</v>
      </c>
      <c r="J48" s="34" t="s">
        <v>419</v>
      </c>
      <c r="K48" s="224" t="s">
        <v>3</v>
      </c>
      <c r="L48" s="224" t="s">
        <v>3</v>
      </c>
      <c r="M48" s="224" t="s">
        <v>3</v>
      </c>
      <c r="N48" s="5" t="s">
        <v>12</v>
      </c>
      <c r="O48" s="202" t="s">
        <v>767</v>
      </c>
      <c r="P48" s="240" t="s">
        <v>768</v>
      </c>
      <c r="Q48" s="253">
        <v>1</v>
      </c>
    </row>
    <row r="49" spans="1:17" ht="84" x14ac:dyDescent="0.2">
      <c r="A49" s="283"/>
      <c r="B49" s="277"/>
      <c r="C49" s="2" t="s">
        <v>27</v>
      </c>
      <c r="D49" s="29" t="s">
        <v>29</v>
      </c>
      <c r="E49" s="224" t="s">
        <v>110</v>
      </c>
      <c r="F49" s="231" t="s">
        <v>176</v>
      </c>
      <c r="G49" s="231" t="s">
        <v>520</v>
      </c>
      <c r="H49" s="224" t="s">
        <v>225</v>
      </c>
      <c r="I49" s="224" t="s">
        <v>98</v>
      </c>
      <c r="J49" s="231" t="s">
        <v>747</v>
      </c>
      <c r="K49" s="224" t="s">
        <v>3</v>
      </c>
      <c r="L49" s="224" t="s">
        <v>3</v>
      </c>
      <c r="M49" s="224" t="s">
        <v>3</v>
      </c>
      <c r="N49" s="5" t="s">
        <v>88</v>
      </c>
      <c r="O49" s="202" t="s">
        <v>816</v>
      </c>
      <c r="P49" s="240" t="s">
        <v>817</v>
      </c>
      <c r="Q49" s="253">
        <v>1</v>
      </c>
    </row>
    <row r="50" spans="1:17" ht="73.5" customHeight="1" x14ac:dyDescent="0.2">
      <c r="A50" s="283"/>
      <c r="B50" s="277"/>
      <c r="C50" s="2" t="s">
        <v>27</v>
      </c>
      <c r="D50" s="29" t="s">
        <v>29</v>
      </c>
      <c r="E50" s="224" t="s">
        <v>111</v>
      </c>
      <c r="F50" s="231" t="s">
        <v>161</v>
      </c>
      <c r="G50" s="231" t="s">
        <v>295</v>
      </c>
      <c r="H50" s="224" t="s">
        <v>226</v>
      </c>
      <c r="I50" s="224" t="s">
        <v>162</v>
      </c>
      <c r="J50" s="34" t="s">
        <v>420</v>
      </c>
      <c r="K50" s="224"/>
      <c r="L50" s="224" t="s">
        <v>3</v>
      </c>
      <c r="M50" s="224" t="s">
        <v>3</v>
      </c>
      <c r="N50" s="5" t="s">
        <v>12</v>
      </c>
      <c r="O50" s="202" t="s">
        <v>770</v>
      </c>
      <c r="P50" s="240" t="s">
        <v>769</v>
      </c>
      <c r="Q50" s="253">
        <v>1</v>
      </c>
    </row>
    <row r="51" spans="1:17" ht="126.75" customHeight="1" x14ac:dyDescent="0.2">
      <c r="A51" s="283"/>
      <c r="B51" s="277"/>
      <c r="C51" s="2" t="s">
        <v>27</v>
      </c>
      <c r="D51" s="29" t="s">
        <v>30</v>
      </c>
      <c r="E51" s="224" t="s">
        <v>112</v>
      </c>
      <c r="F51" s="231" t="s">
        <v>106</v>
      </c>
      <c r="G51" s="231" t="s">
        <v>299</v>
      </c>
      <c r="H51" s="224" t="s">
        <v>297</v>
      </c>
      <c r="I51" s="224" t="s">
        <v>298</v>
      </c>
      <c r="J51" s="231" t="s">
        <v>421</v>
      </c>
      <c r="K51" s="224"/>
      <c r="L51" s="224" t="s">
        <v>3</v>
      </c>
      <c r="M51" s="224"/>
      <c r="N51" s="5" t="s">
        <v>105</v>
      </c>
      <c r="O51" s="202" t="s">
        <v>818</v>
      </c>
      <c r="P51" s="249" t="s">
        <v>775</v>
      </c>
      <c r="Q51" s="235">
        <v>0.1</v>
      </c>
    </row>
    <row r="52" spans="1:17" ht="195" customHeight="1" x14ac:dyDescent="0.2">
      <c r="A52" s="283"/>
      <c r="B52" s="277"/>
      <c r="C52" s="2" t="s">
        <v>27</v>
      </c>
      <c r="D52" s="29" t="s">
        <v>30</v>
      </c>
      <c r="E52" s="224" t="s">
        <v>114</v>
      </c>
      <c r="F52" s="231" t="s">
        <v>228</v>
      </c>
      <c r="G52" s="231" t="s">
        <v>296</v>
      </c>
      <c r="H52" s="224" t="s">
        <v>227</v>
      </c>
      <c r="I52" s="224" t="s">
        <v>229</v>
      </c>
      <c r="J52" s="231" t="s">
        <v>748</v>
      </c>
      <c r="K52" s="224" t="s">
        <v>3</v>
      </c>
      <c r="L52" s="224" t="s">
        <v>3</v>
      </c>
      <c r="M52" s="224" t="s">
        <v>3</v>
      </c>
      <c r="N52" s="5" t="s">
        <v>28</v>
      </c>
      <c r="O52" s="202" t="s">
        <v>783</v>
      </c>
      <c r="P52" s="249" t="s">
        <v>784</v>
      </c>
      <c r="Q52" s="235">
        <v>0.5</v>
      </c>
    </row>
    <row r="53" spans="1:17" ht="123" customHeight="1" x14ac:dyDescent="0.2">
      <c r="A53" s="283"/>
      <c r="B53" s="277"/>
      <c r="C53" s="2" t="s">
        <v>27</v>
      </c>
      <c r="D53" s="29" t="s">
        <v>31</v>
      </c>
      <c r="E53" s="224" t="s">
        <v>115</v>
      </c>
      <c r="F53" s="231" t="s">
        <v>232</v>
      </c>
      <c r="G53" s="231" t="s">
        <v>300</v>
      </c>
      <c r="H53" s="224" t="s">
        <v>231</v>
      </c>
      <c r="I53" s="224" t="s">
        <v>230</v>
      </c>
      <c r="J53" s="231" t="s">
        <v>750</v>
      </c>
      <c r="K53" s="224" t="s">
        <v>3</v>
      </c>
      <c r="L53" s="224" t="s">
        <v>3</v>
      </c>
      <c r="M53" s="224" t="s">
        <v>3</v>
      </c>
      <c r="N53" s="5" t="s">
        <v>108</v>
      </c>
      <c r="O53" s="44" t="s">
        <v>773</v>
      </c>
      <c r="P53" s="242" t="s">
        <v>797</v>
      </c>
      <c r="Q53" s="237">
        <v>1</v>
      </c>
    </row>
    <row r="54" spans="1:17" ht="76.5" customHeight="1" x14ac:dyDescent="0.2">
      <c r="A54" s="283"/>
      <c r="B54" s="277"/>
      <c r="C54" s="2" t="s">
        <v>27</v>
      </c>
      <c r="D54" s="29" t="s">
        <v>32</v>
      </c>
      <c r="E54" s="224" t="s">
        <v>116</v>
      </c>
      <c r="F54" s="231" t="s">
        <v>177</v>
      </c>
      <c r="G54" s="36" t="s">
        <v>301</v>
      </c>
      <c r="H54" s="223" t="s">
        <v>234</v>
      </c>
      <c r="I54" s="224" t="s">
        <v>233</v>
      </c>
      <c r="J54" s="231" t="s">
        <v>428</v>
      </c>
      <c r="K54" s="224"/>
      <c r="L54" s="224"/>
      <c r="M54" s="224"/>
      <c r="N54" s="5" t="s">
        <v>7</v>
      </c>
      <c r="O54" s="44" t="s">
        <v>773</v>
      </c>
      <c r="P54" s="242" t="s">
        <v>797</v>
      </c>
      <c r="Q54" s="237">
        <v>1</v>
      </c>
    </row>
    <row r="55" spans="1:17" ht="60" customHeight="1" x14ac:dyDescent="0.2">
      <c r="A55" s="304"/>
      <c r="B55" s="277"/>
      <c r="C55" s="2" t="s">
        <v>27</v>
      </c>
      <c r="D55" s="29" t="s">
        <v>32</v>
      </c>
      <c r="E55" s="224" t="s">
        <v>117</v>
      </c>
      <c r="F55" s="231" t="s">
        <v>163</v>
      </c>
      <c r="G55" s="231" t="s">
        <v>302</v>
      </c>
      <c r="H55" s="224" t="s">
        <v>235</v>
      </c>
      <c r="I55" s="224" t="s">
        <v>113</v>
      </c>
      <c r="J55" s="231" t="s">
        <v>409</v>
      </c>
      <c r="K55" s="224"/>
      <c r="L55" s="224" t="s">
        <v>3</v>
      </c>
      <c r="M55" s="224" t="s">
        <v>3</v>
      </c>
      <c r="N55" s="5" t="s">
        <v>7</v>
      </c>
      <c r="O55" s="257" t="s">
        <v>819</v>
      </c>
      <c r="P55" s="242" t="s">
        <v>820</v>
      </c>
      <c r="Q55" s="237">
        <v>1</v>
      </c>
    </row>
    <row r="56" spans="1:17" ht="81.75" customHeight="1" x14ac:dyDescent="0.2">
      <c r="A56" s="284" t="s">
        <v>133</v>
      </c>
      <c r="B56" s="284" t="s">
        <v>134</v>
      </c>
      <c r="C56" s="2" t="s">
        <v>33</v>
      </c>
      <c r="D56" s="29" t="s">
        <v>126</v>
      </c>
      <c r="E56" s="224" t="s">
        <v>118</v>
      </c>
      <c r="F56" s="231" t="s">
        <v>164</v>
      </c>
      <c r="G56" s="231" t="s">
        <v>303</v>
      </c>
      <c r="H56" s="224" t="s">
        <v>321</v>
      </c>
      <c r="I56" s="224" t="s">
        <v>320</v>
      </c>
      <c r="J56" s="231" t="s">
        <v>751</v>
      </c>
      <c r="K56" s="224" t="s">
        <v>3</v>
      </c>
      <c r="L56" s="224"/>
      <c r="M56" s="224"/>
      <c r="N56" s="5" t="s">
        <v>123</v>
      </c>
      <c r="O56" s="44" t="s">
        <v>754</v>
      </c>
      <c r="P56" s="242" t="s">
        <v>798</v>
      </c>
      <c r="Q56" s="237">
        <v>1</v>
      </c>
    </row>
    <row r="57" spans="1:17" ht="51.75" customHeight="1" x14ac:dyDescent="0.2">
      <c r="A57" s="285"/>
      <c r="B57" s="285"/>
      <c r="C57" s="2" t="s">
        <v>33</v>
      </c>
      <c r="D57" s="29" t="s">
        <v>127</v>
      </c>
      <c r="E57" s="224" t="s">
        <v>119</v>
      </c>
      <c r="F57" s="231" t="s">
        <v>165</v>
      </c>
      <c r="G57" s="231" t="s">
        <v>304</v>
      </c>
      <c r="H57" s="224" t="s">
        <v>322</v>
      </c>
      <c r="I57" s="224" t="s">
        <v>166</v>
      </c>
      <c r="J57" s="231" t="s">
        <v>319</v>
      </c>
      <c r="K57" s="224" t="s">
        <v>3</v>
      </c>
      <c r="L57" s="224" t="s">
        <v>3</v>
      </c>
      <c r="M57" s="224" t="s">
        <v>3</v>
      </c>
      <c r="N57" s="5" t="s">
        <v>123</v>
      </c>
      <c r="O57" s="262" t="s">
        <v>845</v>
      </c>
      <c r="P57" s="242" t="s">
        <v>847</v>
      </c>
      <c r="Q57" s="236">
        <v>1</v>
      </c>
    </row>
    <row r="58" spans="1:17" ht="72" customHeight="1" x14ac:dyDescent="0.2">
      <c r="A58" s="285"/>
      <c r="B58" s="285"/>
      <c r="C58" s="2" t="s">
        <v>33</v>
      </c>
      <c r="D58" s="31" t="s">
        <v>121</v>
      </c>
      <c r="E58" s="224" t="s">
        <v>120</v>
      </c>
      <c r="F58" s="231" t="s">
        <v>241</v>
      </c>
      <c r="G58" s="231" t="s">
        <v>305</v>
      </c>
      <c r="H58" s="224" t="s">
        <v>242</v>
      </c>
      <c r="I58" s="224" t="s">
        <v>243</v>
      </c>
      <c r="J58" s="231" t="s">
        <v>405</v>
      </c>
      <c r="K58" s="224"/>
      <c r="L58" s="224"/>
      <c r="M58" s="224" t="s">
        <v>3</v>
      </c>
      <c r="N58" s="5" t="s">
        <v>124</v>
      </c>
      <c r="O58" s="262" t="s">
        <v>846</v>
      </c>
      <c r="P58" s="242" t="s">
        <v>866</v>
      </c>
      <c r="Q58" s="236">
        <v>1</v>
      </c>
    </row>
    <row r="59" spans="1:17" ht="56.25" customHeight="1" x14ac:dyDescent="0.2">
      <c r="A59" s="285"/>
      <c r="B59" s="285"/>
      <c r="C59" s="2" t="s">
        <v>33</v>
      </c>
      <c r="D59" s="29" t="s">
        <v>122</v>
      </c>
      <c r="E59" s="224" t="s">
        <v>139</v>
      </c>
      <c r="F59" s="231" t="s">
        <v>125</v>
      </c>
      <c r="G59" s="231" t="s">
        <v>306</v>
      </c>
      <c r="H59" s="224" t="s">
        <v>240</v>
      </c>
      <c r="I59" s="224" t="s">
        <v>236</v>
      </c>
      <c r="J59" s="231" t="s">
        <v>323</v>
      </c>
      <c r="K59" s="224"/>
      <c r="L59" s="224"/>
      <c r="M59" s="224" t="s">
        <v>3</v>
      </c>
      <c r="N59" s="5" t="s">
        <v>124</v>
      </c>
      <c r="O59" s="262" t="s">
        <v>849</v>
      </c>
      <c r="P59" s="242" t="s">
        <v>848</v>
      </c>
      <c r="Q59" s="236">
        <v>0.95</v>
      </c>
    </row>
    <row r="60" spans="1:17" ht="99" customHeight="1" x14ac:dyDescent="0.2">
      <c r="A60" s="285"/>
      <c r="B60" s="285"/>
      <c r="C60" s="2" t="s">
        <v>33</v>
      </c>
      <c r="D60" s="29" t="s">
        <v>122</v>
      </c>
      <c r="E60" s="224" t="s">
        <v>140</v>
      </c>
      <c r="F60" s="231" t="s">
        <v>238</v>
      </c>
      <c r="G60" s="231" t="s">
        <v>308</v>
      </c>
      <c r="H60" s="224" t="s">
        <v>237</v>
      </c>
      <c r="I60" s="224" t="s">
        <v>307</v>
      </c>
      <c r="J60" s="231" t="s">
        <v>324</v>
      </c>
      <c r="K60" s="224" t="s">
        <v>3</v>
      </c>
      <c r="L60" s="224" t="s">
        <v>3</v>
      </c>
      <c r="M60" s="224" t="s">
        <v>3</v>
      </c>
      <c r="N60" s="5" t="s">
        <v>123</v>
      </c>
      <c r="O60" s="258" t="s">
        <v>850</v>
      </c>
      <c r="P60" s="242" t="s">
        <v>867</v>
      </c>
      <c r="Q60" s="236">
        <v>1</v>
      </c>
    </row>
    <row r="61" spans="1:17" ht="87.75" customHeight="1" x14ac:dyDescent="0.2">
      <c r="A61" s="286"/>
      <c r="B61" s="286"/>
      <c r="C61" s="2" t="s">
        <v>33</v>
      </c>
      <c r="D61" s="29" t="s">
        <v>122</v>
      </c>
      <c r="E61" s="224" t="s">
        <v>141</v>
      </c>
      <c r="F61" s="231" t="s">
        <v>167</v>
      </c>
      <c r="G61" s="231" t="s">
        <v>752</v>
      </c>
      <c r="H61" s="224" t="s">
        <v>239</v>
      </c>
      <c r="I61" s="224" t="s">
        <v>753</v>
      </c>
      <c r="J61" s="34" t="s">
        <v>422</v>
      </c>
      <c r="K61" s="224"/>
      <c r="L61" s="224" t="s">
        <v>3</v>
      </c>
      <c r="M61" s="224"/>
      <c r="N61" s="5" t="s">
        <v>12</v>
      </c>
      <c r="O61" s="202" t="s">
        <v>771</v>
      </c>
      <c r="P61" s="258" t="s">
        <v>772</v>
      </c>
      <c r="Q61" s="237">
        <v>1</v>
      </c>
    </row>
    <row r="62" spans="1:17" x14ac:dyDescent="0.2">
      <c r="G62" s="19"/>
      <c r="H62" s="19"/>
      <c r="I62" s="19"/>
      <c r="J62" s="19"/>
    </row>
    <row r="63" spans="1:17" ht="29.25" customHeight="1" x14ac:dyDescent="0.2">
      <c r="A63" s="299" t="s">
        <v>522</v>
      </c>
      <c r="B63" s="300"/>
      <c r="C63" s="300"/>
      <c r="D63" s="300"/>
      <c r="E63" s="300"/>
      <c r="F63" s="301"/>
      <c r="G63" s="19"/>
      <c r="H63" s="19"/>
      <c r="I63" s="19"/>
      <c r="J63" s="19"/>
      <c r="K63" s="227"/>
      <c r="L63" s="227"/>
      <c r="M63" s="227"/>
      <c r="N63" s="227"/>
    </row>
    <row r="64" spans="1:17" ht="29.25" customHeight="1" x14ac:dyDescent="0.2">
      <c r="A64" s="91" t="s">
        <v>590</v>
      </c>
      <c r="B64" s="302" t="s">
        <v>591</v>
      </c>
      <c r="C64" s="302"/>
      <c r="D64" s="302"/>
      <c r="E64" s="302"/>
      <c r="F64" s="90" t="s">
        <v>592</v>
      </c>
      <c r="G64" s="19"/>
      <c r="H64" s="19"/>
      <c r="I64" s="19"/>
      <c r="J64" s="19"/>
      <c r="K64" s="227"/>
      <c r="L64" s="227"/>
      <c r="M64" s="227"/>
      <c r="N64" s="227"/>
    </row>
    <row r="65" spans="1:10" ht="26.25" customHeight="1" x14ac:dyDescent="0.2">
      <c r="A65" s="89">
        <v>1</v>
      </c>
      <c r="B65" s="274" t="s">
        <v>524</v>
      </c>
      <c r="C65" s="274"/>
      <c r="D65" s="274"/>
      <c r="E65" s="274"/>
      <c r="F65" s="228" t="s">
        <v>593</v>
      </c>
      <c r="G65" s="19"/>
      <c r="H65" s="19"/>
      <c r="I65" s="19"/>
      <c r="J65" s="19"/>
    </row>
    <row r="66" spans="1:10" ht="32.25" customHeight="1" x14ac:dyDescent="0.2">
      <c r="A66" s="89">
        <v>2</v>
      </c>
      <c r="B66" s="274" t="s">
        <v>523</v>
      </c>
      <c r="C66" s="274"/>
      <c r="D66" s="274"/>
      <c r="E66" s="274"/>
      <c r="F66" s="228" t="s">
        <v>594</v>
      </c>
      <c r="G66" s="19"/>
      <c r="H66" s="19"/>
      <c r="I66" s="19"/>
      <c r="J66" s="19"/>
    </row>
    <row r="67" spans="1:10" ht="36" customHeight="1" x14ac:dyDescent="0.2">
      <c r="A67" s="89">
        <v>3</v>
      </c>
      <c r="B67" s="274" t="s">
        <v>635</v>
      </c>
      <c r="C67" s="274"/>
      <c r="D67" s="274"/>
      <c r="E67" s="274"/>
      <c r="F67" s="228"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226"/>
      <c r="L83" s="226"/>
    </row>
  </sheetData>
  <mergeCells count="36">
    <mergeCell ref="O6:Q6"/>
    <mergeCell ref="N6:N7"/>
    <mergeCell ref="I6:I7"/>
    <mergeCell ref="J6:J7"/>
    <mergeCell ref="K6:M6"/>
    <mergeCell ref="B65:E65"/>
    <mergeCell ref="B66:E66"/>
    <mergeCell ref="B67:E67"/>
    <mergeCell ref="A45:A55"/>
    <mergeCell ref="B45:B55"/>
    <mergeCell ref="A56:A61"/>
    <mergeCell ref="B56:B61"/>
    <mergeCell ref="A63:F63"/>
    <mergeCell ref="B64:E64"/>
    <mergeCell ref="A17:A21"/>
    <mergeCell ref="B17:B21"/>
    <mergeCell ref="A22:A38"/>
    <mergeCell ref="B22:B38"/>
    <mergeCell ref="A39:A44"/>
    <mergeCell ref="B39:B44"/>
    <mergeCell ref="E1:Q1"/>
    <mergeCell ref="A1:D1"/>
    <mergeCell ref="A3:N3"/>
    <mergeCell ref="A4:N4"/>
    <mergeCell ref="A8:A16"/>
    <mergeCell ref="B8:B16"/>
    <mergeCell ref="F6:F7"/>
    <mergeCell ref="G6:G7"/>
    <mergeCell ref="H6:H7"/>
    <mergeCell ref="A6:A7"/>
    <mergeCell ref="B6:B7"/>
    <mergeCell ref="C6:C7"/>
    <mergeCell ref="D6:D7"/>
    <mergeCell ref="E6:E7"/>
    <mergeCell ref="O5:Q5"/>
    <mergeCell ref="A5:N5"/>
  </mergeCells>
  <hyperlinks>
    <hyperlink ref="P50" display="2020IE15446;2020IE127270_x000a_http://www.ambientebogota.gov.co/web/transparencia/reportes-de-control-interno/-/document_library_display/Jkr8/view/10227214/28602?_110_INSTANCE_Jkr8_redirect=http%3A%2F%2Fwww.ambientebogota.gov.co%2Fweb%2Ftransparencia%2Freportes" xr:uid="{00000000-0004-0000-0300-000000000000}"/>
    <hyperlink ref="P17" r:id="rId1" display="https://drive.google.com/drive/folders/17Z9xtRM40Hq_z8Yi1uESjx9h72t1CeFd?usp=sharing" xr:uid="{00000000-0004-0000-0300-000001000000}"/>
    <hyperlink ref="P44" r:id="rId2" display="https://drive.google.com/drive/folders/18ePsqfEI9IbyLKm0ctk40yYNTLdtp-lP?usp=sharing" xr:uid="{00000000-0004-0000-0300-000002000000}"/>
    <hyperlink ref="P49" r:id="rId3" display="https://drive.google.com/drive/folders/140AzlahlK5EqFHiZm2RSlkY57pIOhYJK?usp=sharing" xr:uid="{00000000-0004-0000-0300-000003000000}"/>
    <hyperlink ref="P55" r:id="rId4" display="http://ambientebogota.gov.co/web/transparencia/instrumentos-de-gestion-de-informacion-publica" xr:uid="{00000000-0004-0000-0300-000004000000}"/>
    <hyperlink ref="P46" r:id="rId5" display="https://datosabiertos.bogota.gov.co/organization/sda " xr:uid="{00000000-0004-0000-0300-000005000000}"/>
    <hyperlink ref="P25" r:id="rId6" xr:uid="{00000000-0004-0000-0300-000006000000}"/>
    <hyperlink ref="P20" r:id="rId7" display="https://drive.google.com/drive/folders/11f2sC7pFUINDEazIkBLu5oafpqcqrmaB?usp=sharing" xr:uid="{00000000-0004-0000-0300-000007000000}"/>
  </hyperlinks>
  <pageMargins left="0.7" right="0.7" top="0.75" bottom="0.75" header="0.3" footer="0.3"/>
  <pageSetup orientation="portrait" r:id="rId8"/>
  <drawing r:id="rId9"/>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5"/>
  <sheetViews>
    <sheetView zoomScale="55" zoomScaleNormal="55" workbookViewId="0">
      <selection activeCell="L11" sqref="L11"/>
    </sheetView>
  </sheetViews>
  <sheetFormatPr baseColWidth="10" defaultRowHeight="14.25" x14ac:dyDescent="0.2"/>
  <cols>
    <col min="1" max="1" width="2.28515625" style="54" customWidth="1"/>
    <col min="2" max="2" width="20.140625" style="54" customWidth="1"/>
    <col min="3" max="3" width="27.28515625" style="54" customWidth="1"/>
    <col min="4" max="4" width="15.28515625" style="54" customWidth="1"/>
    <col min="5" max="5" width="33.7109375" style="54" customWidth="1"/>
    <col min="6" max="9" width="4" style="54" customWidth="1"/>
    <col min="10" max="10" width="12" style="54" customWidth="1"/>
    <col min="11" max="11" width="13.7109375" style="54" customWidth="1"/>
    <col min="12" max="12" width="52.140625" style="54" customWidth="1"/>
    <col min="13" max="13" width="22.85546875" style="54" customWidth="1"/>
    <col min="14" max="14" width="15.5703125" style="54" customWidth="1"/>
    <col min="15" max="16384" width="11.42578125" style="54"/>
  </cols>
  <sheetData>
    <row r="1" spans="2:14" ht="72.75" customHeight="1" x14ac:dyDescent="0.2">
      <c r="D1" s="241"/>
      <c r="E1" s="311" t="s">
        <v>871</v>
      </c>
      <c r="F1" s="311"/>
      <c r="G1" s="311"/>
      <c r="H1" s="311"/>
      <c r="I1" s="311"/>
      <c r="J1" s="311"/>
      <c r="K1" s="311"/>
      <c r="L1" s="311"/>
      <c r="M1" s="311"/>
      <c r="N1" s="311"/>
    </row>
    <row r="3" spans="2:14" x14ac:dyDescent="0.2">
      <c r="B3" s="313" t="s">
        <v>387</v>
      </c>
      <c r="C3" s="313"/>
      <c r="D3" s="232">
        <v>1100</v>
      </c>
      <c r="E3" s="232"/>
      <c r="F3" s="32"/>
      <c r="G3" s="65"/>
      <c r="H3" s="65"/>
      <c r="I3" s="65"/>
      <c r="J3" s="65"/>
      <c r="K3" s="65"/>
    </row>
    <row r="4" spans="2:14" x14ac:dyDescent="0.2">
      <c r="B4" s="313" t="s">
        <v>388</v>
      </c>
      <c r="C4" s="313"/>
      <c r="D4" s="66" t="s">
        <v>389</v>
      </c>
      <c r="E4" s="66"/>
      <c r="F4" s="12"/>
      <c r="G4" s="53"/>
      <c r="H4" s="53"/>
      <c r="I4" s="53"/>
      <c r="J4" s="53"/>
      <c r="K4" s="56"/>
      <c r="L4" s="53"/>
      <c r="M4" s="53"/>
      <c r="N4" s="53"/>
    </row>
    <row r="5" spans="2:14" ht="15" thickBot="1" x14ac:dyDescent="0.25">
      <c r="B5" s="314" t="s">
        <v>390</v>
      </c>
      <c r="C5" s="314"/>
      <c r="D5" s="313" t="s">
        <v>391</v>
      </c>
      <c r="E5" s="313"/>
      <c r="F5" s="313"/>
      <c r="G5" s="313"/>
      <c r="H5" s="313"/>
      <c r="I5" s="313"/>
      <c r="J5" s="313"/>
      <c r="K5" s="313"/>
      <c r="L5" s="55"/>
      <c r="M5" s="59"/>
      <c r="N5" s="60"/>
    </row>
    <row r="6" spans="2:14" ht="27.75" customHeight="1" thickBot="1" x14ac:dyDescent="0.25">
      <c r="B6" s="67"/>
      <c r="C6" s="67"/>
      <c r="D6" s="68"/>
      <c r="E6" s="12"/>
      <c r="G6" s="55"/>
      <c r="H6" s="57"/>
      <c r="I6" s="61"/>
      <c r="J6" s="55"/>
      <c r="K6" s="55"/>
      <c r="L6" s="347" t="s">
        <v>761</v>
      </c>
      <c r="M6" s="348"/>
      <c r="N6" s="348"/>
    </row>
    <row r="7" spans="2:14" ht="14.25" customHeight="1" x14ac:dyDescent="0.2">
      <c r="B7" s="320" t="s">
        <v>351</v>
      </c>
      <c r="C7" s="321"/>
      <c r="D7" s="324" t="s">
        <v>352</v>
      </c>
      <c r="E7" s="324"/>
      <c r="F7" s="324" t="s">
        <v>353</v>
      </c>
      <c r="G7" s="324"/>
      <c r="H7" s="324"/>
      <c r="I7" s="324"/>
      <c r="J7" s="324" t="s">
        <v>355</v>
      </c>
      <c r="K7" s="326" t="s">
        <v>356</v>
      </c>
      <c r="L7" s="343" t="s">
        <v>759</v>
      </c>
      <c r="M7" s="344"/>
      <c r="N7" s="344"/>
    </row>
    <row r="8" spans="2:14" ht="54" customHeight="1" x14ac:dyDescent="0.2">
      <c r="B8" s="322"/>
      <c r="C8" s="323"/>
      <c r="D8" s="325"/>
      <c r="E8" s="325"/>
      <c r="F8" s="325" t="s">
        <v>354</v>
      </c>
      <c r="G8" s="325"/>
      <c r="H8" s="325"/>
      <c r="I8" s="325"/>
      <c r="J8" s="325"/>
      <c r="K8" s="327"/>
      <c r="L8" s="345"/>
      <c r="M8" s="346"/>
      <c r="N8" s="346"/>
    </row>
    <row r="9" spans="2:14" ht="38.25" x14ac:dyDescent="0.2">
      <c r="B9" s="76" t="s">
        <v>357</v>
      </c>
      <c r="C9" s="69" t="s">
        <v>358</v>
      </c>
      <c r="D9" s="69" t="s">
        <v>359</v>
      </c>
      <c r="E9" s="69" t="s">
        <v>34</v>
      </c>
      <c r="F9" s="69">
        <v>1</v>
      </c>
      <c r="G9" s="69">
        <v>2</v>
      </c>
      <c r="H9" s="69">
        <v>3</v>
      </c>
      <c r="I9" s="69">
        <v>4</v>
      </c>
      <c r="J9" s="69">
        <v>2020</v>
      </c>
      <c r="K9" s="342"/>
      <c r="L9" s="264" t="s">
        <v>636</v>
      </c>
      <c r="M9" s="264" t="s">
        <v>637</v>
      </c>
      <c r="N9" s="264" t="s">
        <v>660</v>
      </c>
    </row>
    <row r="10" spans="2:14" ht="77.25" customHeight="1" x14ac:dyDescent="0.2">
      <c r="B10" s="308" t="s">
        <v>360</v>
      </c>
      <c r="C10" s="310" t="s">
        <v>361</v>
      </c>
      <c r="D10" s="309" t="s">
        <v>362</v>
      </c>
      <c r="E10" s="231" t="s">
        <v>363</v>
      </c>
      <c r="F10" s="238" t="s">
        <v>3</v>
      </c>
      <c r="G10" s="72"/>
      <c r="H10" s="72"/>
      <c r="I10" s="73"/>
      <c r="J10" s="318" t="s">
        <v>392</v>
      </c>
      <c r="K10" s="261" t="s">
        <v>395</v>
      </c>
      <c r="L10" s="202" t="s">
        <v>754</v>
      </c>
      <c r="M10" s="252" t="s">
        <v>798</v>
      </c>
      <c r="N10" s="260">
        <v>1</v>
      </c>
    </row>
    <row r="11" spans="2:14" ht="101.25" customHeight="1" x14ac:dyDescent="0.2">
      <c r="B11" s="308"/>
      <c r="C11" s="310"/>
      <c r="D11" s="309"/>
      <c r="E11" s="231" t="s">
        <v>364</v>
      </c>
      <c r="F11" s="238" t="s">
        <v>3</v>
      </c>
      <c r="G11" s="238" t="s">
        <v>3</v>
      </c>
      <c r="H11" s="238" t="s">
        <v>3</v>
      </c>
      <c r="I11" s="239" t="s">
        <v>3</v>
      </c>
      <c r="J11" s="318"/>
      <c r="K11" s="261" t="s">
        <v>395</v>
      </c>
      <c r="L11" s="263" t="s">
        <v>854</v>
      </c>
      <c r="M11" s="252" t="s">
        <v>851</v>
      </c>
      <c r="N11" s="260">
        <v>1</v>
      </c>
    </row>
    <row r="12" spans="2:14" ht="111.75" customHeight="1" x14ac:dyDescent="0.2">
      <c r="B12" s="308" t="s">
        <v>365</v>
      </c>
      <c r="C12" s="310" t="s">
        <v>366</v>
      </c>
      <c r="D12" s="309" t="s">
        <v>367</v>
      </c>
      <c r="E12" s="229" t="s">
        <v>368</v>
      </c>
      <c r="F12" s="75" t="s">
        <v>3</v>
      </c>
      <c r="G12" s="71" t="s">
        <v>3</v>
      </c>
      <c r="H12" s="71" t="s">
        <v>3</v>
      </c>
      <c r="I12" s="71" t="s">
        <v>3</v>
      </c>
      <c r="J12" s="318"/>
      <c r="K12" s="77" t="s">
        <v>369</v>
      </c>
      <c r="L12" s="263" t="s">
        <v>855</v>
      </c>
      <c r="M12" s="252" t="s">
        <v>852</v>
      </c>
      <c r="N12" s="260">
        <v>1</v>
      </c>
    </row>
    <row r="13" spans="2:14" ht="69.75" customHeight="1" x14ac:dyDescent="0.2">
      <c r="B13" s="308"/>
      <c r="C13" s="310"/>
      <c r="D13" s="309"/>
      <c r="E13" s="231" t="s">
        <v>370</v>
      </c>
      <c r="F13" s="72"/>
      <c r="G13" s="72"/>
      <c r="H13" s="71" t="s">
        <v>3</v>
      </c>
      <c r="I13" s="71" t="s">
        <v>3</v>
      </c>
      <c r="J13" s="318"/>
      <c r="K13" s="77" t="s">
        <v>371</v>
      </c>
      <c r="L13" s="263" t="s">
        <v>853</v>
      </c>
      <c r="M13" s="252" t="s">
        <v>755</v>
      </c>
      <c r="N13" s="260">
        <v>1</v>
      </c>
    </row>
    <row r="14" spans="2:14" ht="42.75" customHeight="1" x14ac:dyDescent="0.2">
      <c r="B14" s="308" t="s">
        <v>372</v>
      </c>
      <c r="C14" s="309" t="s">
        <v>373</v>
      </c>
      <c r="D14" s="309" t="s">
        <v>374</v>
      </c>
      <c r="E14" s="231" t="s">
        <v>375</v>
      </c>
      <c r="F14" s="71" t="s">
        <v>3</v>
      </c>
      <c r="G14" s="72"/>
      <c r="H14" s="72"/>
      <c r="I14" s="72"/>
      <c r="J14" s="318"/>
      <c r="K14" s="77" t="s">
        <v>124</v>
      </c>
      <c r="L14" s="202" t="s">
        <v>754</v>
      </c>
      <c r="M14" s="252" t="s">
        <v>798</v>
      </c>
      <c r="N14" s="260">
        <v>1</v>
      </c>
    </row>
    <row r="15" spans="2:14" ht="60.75" customHeight="1" x14ac:dyDescent="0.2">
      <c r="B15" s="308"/>
      <c r="C15" s="309"/>
      <c r="D15" s="309"/>
      <c r="E15" s="231" t="s">
        <v>376</v>
      </c>
      <c r="F15" s="71" t="s">
        <v>3</v>
      </c>
      <c r="G15" s="72"/>
      <c r="H15" s="72"/>
      <c r="I15" s="72"/>
      <c r="J15" s="318"/>
      <c r="K15" s="77" t="s">
        <v>377</v>
      </c>
      <c r="L15" s="202" t="s">
        <v>754</v>
      </c>
      <c r="M15" s="252" t="s">
        <v>798</v>
      </c>
      <c r="N15" s="260">
        <v>1</v>
      </c>
    </row>
    <row r="16" spans="2:14" ht="59.25" customHeight="1" x14ac:dyDescent="0.2">
      <c r="B16" s="308"/>
      <c r="C16" s="309"/>
      <c r="D16" s="309"/>
      <c r="E16" s="231" t="s">
        <v>378</v>
      </c>
      <c r="F16" s="71" t="s">
        <v>3</v>
      </c>
      <c r="G16" s="72"/>
      <c r="H16" s="72"/>
      <c r="I16" s="72"/>
      <c r="J16" s="318"/>
      <c r="K16" s="77" t="s">
        <v>377</v>
      </c>
      <c r="L16" s="202" t="s">
        <v>754</v>
      </c>
      <c r="M16" s="252" t="s">
        <v>798</v>
      </c>
      <c r="N16" s="260">
        <v>1</v>
      </c>
    </row>
    <row r="17" spans="2:14" ht="133.5" customHeight="1" x14ac:dyDescent="0.2">
      <c r="B17" s="308"/>
      <c r="C17" s="309"/>
      <c r="D17" s="309"/>
      <c r="E17" s="231" t="s">
        <v>393</v>
      </c>
      <c r="F17" s="71" t="s">
        <v>3</v>
      </c>
      <c r="G17" s="71" t="s">
        <v>3</v>
      </c>
      <c r="H17" s="71" t="s">
        <v>3</v>
      </c>
      <c r="I17" s="71" t="s">
        <v>3</v>
      </c>
      <c r="J17" s="318"/>
      <c r="K17" s="77" t="s">
        <v>394</v>
      </c>
      <c r="L17" s="265" t="s">
        <v>857</v>
      </c>
      <c r="M17" s="252" t="s">
        <v>861</v>
      </c>
      <c r="N17" s="260">
        <v>1</v>
      </c>
    </row>
    <row r="18" spans="2:14" ht="104.25" customHeight="1" x14ac:dyDescent="0.2">
      <c r="B18" s="308"/>
      <c r="C18" s="309"/>
      <c r="D18" s="309"/>
      <c r="E18" s="231" t="s">
        <v>379</v>
      </c>
      <c r="F18" s="71" t="s">
        <v>3</v>
      </c>
      <c r="G18" s="71" t="s">
        <v>3</v>
      </c>
      <c r="H18" s="71" t="s">
        <v>3</v>
      </c>
      <c r="I18" s="71" t="s">
        <v>3</v>
      </c>
      <c r="J18" s="318"/>
      <c r="K18" s="77" t="s">
        <v>396</v>
      </c>
      <c r="L18" s="197" t="s">
        <v>856</v>
      </c>
      <c r="M18" s="252" t="s">
        <v>862</v>
      </c>
      <c r="N18" s="260">
        <v>1</v>
      </c>
    </row>
    <row r="19" spans="2:14" ht="60.75" customHeight="1" x14ac:dyDescent="0.2">
      <c r="B19" s="308" t="s">
        <v>380</v>
      </c>
      <c r="C19" s="309" t="s">
        <v>381</v>
      </c>
      <c r="D19" s="309" t="s">
        <v>382</v>
      </c>
      <c r="E19" s="229" t="s">
        <v>383</v>
      </c>
      <c r="F19" s="72"/>
      <c r="G19" s="71" t="s">
        <v>3</v>
      </c>
      <c r="H19" s="72"/>
      <c r="I19" s="72"/>
      <c r="J19" s="318"/>
      <c r="K19" s="77" t="s">
        <v>124</v>
      </c>
      <c r="L19" s="202" t="s">
        <v>858</v>
      </c>
      <c r="M19" s="252" t="s">
        <v>863</v>
      </c>
      <c r="N19" s="260">
        <v>1</v>
      </c>
    </row>
    <row r="20" spans="2:14" ht="317.25" customHeight="1" x14ac:dyDescent="0.2">
      <c r="B20" s="308"/>
      <c r="C20" s="309"/>
      <c r="D20" s="309"/>
      <c r="E20" s="229" t="s">
        <v>384</v>
      </c>
      <c r="F20" s="72"/>
      <c r="G20" s="71" t="s">
        <v>3</v>
      </c>
      <c r="H20" s="71" t="s">
        <v>3</v>
      </c>
      <c r="I20" s="71" t="s">
        <v>3</v>
      </c>
      <c r="J20" s="318"/>
      <c r="K20" s="77" t="s">
        <v>124</v>
      </c>
      <c r="L20" s="202" t="s">
        <v>859</v>
      </c>
      <c r="M20" s="252" t="s">
        <v>864</v>
      </c>
      <c r="N20" s="260">
        <v>1</v>
      </c>
    </row>
    <row r="21" spans="2:14" ht="114" customHeight="1" thickBot="1" x14ac:dyDescent="0.25">
      <c r="B21" s="328"/>
      <c r="C21" s="329"/>
      <c r="D21" s="329"/>
      <c r="E21" s="230" t="s">
        <v>385</v>
      </c>
      <c r="F21" s="78"/>
      <c r="G21" s="78"/>
      <c r="H21" s="79" t="s">
        <v>3</v>
      </c>
      <c r="I21" s="80" t="s">
        <v>3</v>
      </c>
      <c r="J21" s="319"/>
      <c r="K21" s="81" t="s">
        <v>397</v>
      </c>
      <c r="L21" s="202" t="s">
        <v>860</v>
      </c>
      <c r="M21" s="252" t="s">
        <v>865</v>
      </c>
      <c r="N21" s="260">
        <v>1</v>
      </c>
    </row>
    <row r="23" spans="2:14" x14ac:dyDescent="0.2">
      <c r="B23" s="82" t="s">
        <v>398</v>
      </c>
    </row>
    <row r="24" spans="2:14" x14ac:dyDescent="0.2">
      <c r="B24" s="82" t="s">
        <v>399</v>
      </c>
    </row>
    <row r="25" spans="2:14" x14ac:dyDescent="0.2">
      <c r="B25" s="82" t="s">
        <v>400</v>
      </c>
    </row>
  </sheetData>
  <mergeCells count="26">
    <mergeCell ref="E1:N1"/>
    <mergeCell ref="L7:N8"/>
    <mergeCell ref="L6:N6"/>
    <mergeCell ref="F8:I8"/>
    <mergeCell ref="B10:B11"/>
    <mergeCell ref="C10:C11"/>
    <mergeCell ref="D10:D11"/>
    <mergeCell ref="J10:J21"/>
    <mergeCell ref="B12:B13"/>
    <mergeCell ref="C12:C13"/>
    <mergeCell ref="D12:D13"/>
    <mergeCell ref="B14:B18"/>
    <mergeCell ref="C14:C18"/>
    <mergeCell ref="D14:D18"/>
    <mergeCell ref="B19:B21"/>
    <mergeCell ref="C19:C21"/>
    <mergeCell ref="D19:D21"/>
    <mergeCell ref="B3:C3"/>
    <mergeCell ref="B4:C4"/>
    <mergeCell ref="B5:C5"/>
    <mergeCell ref="D5:K5"/>
    <mergeCell ref="B7:C8"/>
    <mergeCell ref="D7:E8"/>
    <mergeCell ref="F7:I7"/>
    <mergeCell ref="J7:J8"/>
    <mergeCell ref="K7:K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72"/>
  <sheetViews>
    <sheetView zoomScale="70" zoomScaleNormal="70" workbookViewId="0">
      <selection activeCell="A4" sqref="A4"/>
    </sheetView>
  </sheetViews>
  <sheetFormatPr baseColWidth="10" defaultRowHeight="15.75" x14ac:dyDescent="0.25"/>
  <cols>
    <col min="1" max="1" width="24.28515625" style="187" customWidth="1"/>
    <col min="2" max="2" width="12.140625" style="184" hidden="1" customWidth="1"/>
    <col min="3" max="3" width="18.5703125" style="184" customWidth="1"/>
    <col min="4" max="4" width="19.42578125" style="188" customWidth="1"/>
    <col min="5" max="5" width="16.5703125" style="189" customWidth="1"/>
    <col min="6" max="6" width="10.7109375" style="184" customWidth="1"/>
    <col min="7" max="7" width="16.7109375" style="184" customWidth="1"/>
    <col min="8" max="8" width="74.7109375" style="184" customWidth="1"/>
    <col min="9" max="9" width="16.7109375" style="184" customWidth="1"/>
    <col min="10" max="10" width="17" style="184" customWidth="1"/>
    <col min="11" max="11" width="11" style="184" customWidth="1"/>
    <col min="12" max="12" width="10.42578125" style="184" customWidth="1"/>
    <col min="13" max="13" width="17.140625" style="184" customWidth="1"/>
    <col min="14" max="14" width="13.42578125" style="190" customWidth="1"/>
    <col min="15" max="15" width="49.42578125" style="190" customWidth="1"/>
    <col min="16" max="16" width="25" style="191" customWidth="1"/>
    <col min="17" max="65" width="11.42578125" style="95"/>
    <col min="66" max="16384" width="11.42578125" style="184"/>
  </cols>
  <sheetData>
    <row r="1" spans="1:65" s="13" customFormat="1" ht="96" customHeight="1" thickBot="1" x14ac:dyDescent="0.25">
      <c r="A1" s="349" t="s">
        <v>631</v>
      </c>
      <c r="B1" s="350"/>
      <c r="C1" s="350"/>
      <c r="D1" s="350"/>
      <c r="E1" s="350"/>
      <c r="F1" s="350"/>
      <c r="G1" s="350"/>
      <c r="H1" s="350"/>
      <c r="I1" s="350"/>
      <c r="J1" s="350"/>
      <c r="K1" s="350"/>
      <c r="L1" s="350"/>
      <c r="M1" s="350"/>
      <c r="N1" s="350"/>
      <c r="O1" s="350"/>
      <c r="P1" s="351"/>
      <c r="Q1" s="185"/>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row>
    <row r="2" spans="1:65" s="97" customFormat="1" ht="19.5" customHeight="1" thickBot="1" x14ac:dyDescent="0.25">
      <c r="A2" s="352" t="s">
        <v>528</v>
      </c>
      <c r="B2" s="354" t="s">
        <v>429</v>
      </c>
      <c r="C2" s="356" t="s">
        <v>430</v>
      </c>
      <c r="D2" s="358" t="s">
        <v>595</v>
      </c>
      <c r="E2" s="360" t="s">
        <v>431</v>
      </c>
      <c r="F2" s="361"/>
      <c r="G2" s="362" t="s">
        <v>438</v>
      </c>
      <c r="H2" s="364" t="s">
        <v>439</v>
      </c>
      <c r="I2" s="362" t="s">
        <v>440</v>
      </c>
      <c r="J2" s="360" t="s">
        <v>432</v>
      </c>
      <c r="K2" s="366"/>
      <c r="L2" s="361"/>
      <c r="M2" s="362" t="s">
        <v>433</v>
      </c>
      <c r="N2" s="364" t="s">
        <v>434</v>
      </c>
      <c r="O2" s="362" t="s">
        <v>435</v>
      </c>
      <c r="P2" s="367" t="s">
        <v>436</v>
      </c>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6"/>
      <c r="BM2" s="96"/>
    </row>
    <row r="3" spans="1:65" s="97" customFormat="1" ht="58.5" customHeight="1" thickBot="1" x14ac:dyDescent="0.25">
      <c r="A3" s="353"/>
      <c r="B3" s="355"/>
      <c r="C3" s="357"/>
      <c r="D3" s="359"/>
      <c r="E3" s="98" t="s">
        <v>529</v>
      </c>
      <c r="F3" s="99" t="s">
        <v>437</v>
      </c>
      <c r="G3" s="363"/>
      <c r="H3" s="365"/>
      <c r="I3" s="363"/>
      <c r="J3" s="99" t="s">
        <v>441</v>
      </c>
      <c r="K3" s="100" t="s">
        <v>442</v>
      </c>
      <c r="L3" s="99" t="s">
        <v>443</v>
      </c>
      <c r="M3" s="363"/>
      <c r="N3" s="365"/>
      <c r="O3" s="363"/>
      <c r="P3" s="368"/>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6"/>
      <c r="BM3" s="96"/>
    </row>
    <row r="4" spans="1:65" s="112" customFormat="1" ht="100.5" customHeight="1" x14ac:dyDescent="0.2">
      <c r="A4" s="101" t="s">
        <v>525</v>
      </c>
      <c r="B4" s="102" t="str">
        <f>[1]IDENTIFICACIÓN!A12</f>
        <v>R1</v>
      </c>
      <c r="C4" s="103" t="str">
        <f>'[1]CONTEXTO ESTRATEGICO'!J12</f>
        <v>Emisión de conceptos jurídicos basados en normativa desactualizada o no aplicable.</v>
      </c>
      <c r="D4" s="104" t="s">
        <v>596</v>
      </c>
      <c r="E4" s="105">
        <f>[1]ANALISIS!C11</f>
        <v>2</v>
      </c>
      <c r="F4" s="105">
        <f>[1]ANALISIS!D11</f>
        <v>3</v>
      </c>
      <c r="G4" s="106" t="s">
        <v>526</v>
      </c>
      <c r="H4" s="107" t="s">
        <v>527</v>
      </c>
      <c r="I4" s="108" t="str">
        <f>'[1]VALORACIÓN DEL RIESGO'!F11</f>
        <v>PROBABILIDAD</v>
      </c>
      <c r="J4" s="105">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105">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105">
        <f>(J4*K4)*4</f>
        <v>12</v>
      </c>
      <c r="M4" s="106" t="s">
        <v>526</v>
      </c>
      <c r="N4" s="107" t="str">
        <f>[1]ANALISIS!I11</f>
        <v>REDUCIR EL RIESGO</v>
      </c>
      <c r="O4" s="109" t="str">
        <f>[1]ANALISIS!J11</f>
        <v>El enlace del Sistema Integrado de Gestión verifica el 5 % de los conceptos emitidos por parte de la DLA para definir si los mismos se encuentran acordes a la normatividad legal vigente (Trimestral)</v>
      </c>
      <c r="P4" s="110" t="s">
        <v>445</v>
      </c>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111"/>
      <c r="BM4" s="111"/>
    </row>
    <row r="5" spans="1:65" s="112" customFormat="1" ht="133.5" customHeight="1" x14ac:dyDescent="0.2">
      <c r="A5" s="113" t="s">
        <v>525</v>
      </c>
      <c r="B5" s="114" t="s">
        <v>597</v>
      </c>
      <c r="C5" s="115" t="s">
        <v>597</v>
      </c>
      <c r="D5" s="114" t="s">
        <v>596</v>
      </c>
      <c r="E5" s="116">
        <f>[1]ANALISIS!C12</f>
        <v>3</v>
      </c>
      <c r="F5" s="116">
        <f>[1]ANALISIS!D12</f>
        <v>3</v>
      </c>
      <c r="G5" s="117" t="s">
        <v>530</v>
      </c>
      <c r="H5" s="115" t="s">
        <v>446</v>
      </c>
      <c r="I5" s="118" t="str">
        <f>'[1]VALORACIÓN DEL RIESGO'!F12</f>
        <v>PROBABILIDAD</v>
      </c>
      <c r="J5" s="116">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116">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116">
        <f t="shared" ref="L5:L6" si="0">(J5*K5)*4</f>
        <v>24</v>
      </c>
      <c r="M5" s="117" t="s">
        <v>526</v>
      </c>
      <c r="N5" s="115" t="str">
        <f>[1]ANALISIS!I12</f>
        <v>REDUCIR EL RIESGO</v>
      </c>
      <c r="O5" s="119"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120" t="s">
        <v>445</v>
      </c>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111"/>
      <c r="BM5" s="111"/>
    </row>
    <row r="6" spans="1:65" s="130" customFormat="1" ht="268.5" customHeight="1" thickBot="1" x14ac:dyDescent="0.25">
      <c r="A6" s="121" t="s">
        <v>444</v>
      </c>
      <c r="B6" s="122" t="str">
        <f>[1]IDENTIFICACIÓN!A14</f>
        <v>R3</v>
      </c>
      <c r="C6" s="123" t="str">
        <f>'[1]CONTEXTO ESTRATEGICO'!J14</f>
        <v xml:space="preserve">Posibilidad de que algún proceso judicial sea representado por un apoderado de la SDA que se encuentre incurso en un conflicto de interés. </v>
      </c>
      <c r="D6" s="124" t="s">
        <v>598</v>
      </c>
      <c r="E6" s="125">
        <f>[1]ANALISIS!C13</f>
        <v>1</v>
      </c>
      <c r="F6" s="125">
        <f>[1]ANALISIS!D13</f>
        <v>3</v>
      </c>
      <c r="G6" s="126" t="s">
        <v>526</v>
      </c>
      <c r="H6" s="123" t="s">
        <v>531</v>
      </c>
      <c r="I6" s="127" t="str">
        <f>'[1]VALORACIÓN DEL RIESGO'!F13</f>
        <v>PROBABILIDAD</v>
      </c>
      <c r="J6" s="125">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125">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125">
        <f t="shared" si="0"/>
        <v>12</v>
      </c>
      <c r="M6" s="126" t="s">
        <v>526</v>
      </c>
      <c r="N6" s="123" t="str">
        <f>[1]ANALISIS!I13</f>
        <v>REDUCIR EL RIESGO</v>
      </c>
      <c r="O6" s="123" t="s">
        <v>532</v>
      </c>
      <c r="P6" s="128" t="s">
        <v>445</v>
      </c>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129"/>
      <c r="BM6" s="129"/>
    </row>
    <row r="7" spans="1:65" s="131" customFormat="1" ht="7.5" customHeight="1" thickBot="1" x14ac:dyDescent="0.25">
      <c r="A7" s="378" t="s">
        <v>598</v>
      </c>
      <c r="B7" s="379"/>
      <c r="C7" s="379"/>
      <c r="D7" s="379"/>
      <c r="E7" s="379"/>
      <c r="F7" s="379"/>
      <c r="G7" s="379"/>
      <c r="H7" s="379"/>
      <c r="I7" s="379"/>
      <c r="J7" s="379"/>
      <c r="K7" s="379"/>
      <c r="L7" s="379"/>
      <c r="M7" s="379"/>
      <c r="N7" s="379"/>
      <c r="O7" s="379"/>
      <c r="P7" s="380"/>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s="112" customFormat="1" ht="384.75" customHeight="1" x14ac:dyDescent="0.2">
      <c r="A8" s="132" t="s">
        <v>447</v>
      </c>
      <c r="B8" s="107" t="s">
        <v>448</v>
      </c>
      <c r="C8" s="133" t="s">
        <v>449</v>
      </c>
      <c r="D8" s="134" t="s">
        <v>596</v>
      </c>
      <c r="E8" s="109">
        <f>'[2]MAPA DE RIESGO'!C13</f>
        <v>5</v>
      </c>
      <c r="F8" s="109">
        <f>'[2]MAPA DE RIESGO'!D13</f>
        <v>3</v>
      </c>
      <c r="G8" s="106" t="s">
        <v>533</v>
      </c>
      <c r="H8" s="107" t="s">
        <v>534</v>
      </c>
      <c r="I8" s="135" t="str">
        <f>'[3]MAPA DE RIESGO'!G13</f>
        <v>PROBABILIDAD</v>
      </c>
      <c r="J8" s="105">
        <f>'[3]MAPA DE RIESGO'!H13</f>
        <v>3</v>
      </c>
      <c r="K8" s="105">
        <f>'[3]MAPA DE RIESGO'!I13</f>
        <v>3</v>
      </c>
      <c r="L8" s="105">
        <f>'[3]MAPA DE RIESGO'!J13</f>
        <v>36</v>
      </c>
      <c r="M8" s="106" t="s">
        <v>530</v>
      </c>
      <c r="N8" s="107" t="str">
        <f>'[3]MAPA DE RIESGO'!L13</f>
        <v>REDUCIR EL RIESGO</v>
      </c>
      <c r="O8" s="107" t="s">
        <v>450</v>
      </c>
      <c r="P8" s="110" t="s">
        <v>451</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111"/>
      <c r="BM8" s="111"/>
    </row>
    <row r="9" spans="1:65" s="112" customFormat="1" ht="301.5" customHeight="1" x14ac:dyDescent="0.2">
      <c r="A9" s="136" t="s">
        <v>447</v>
      </c>
      <c r="B9" s="115" t="s">
        <v>452</v>
      </c>
      <c r="C9" s="115" t="s">
        <v>453</v>
      </c>
      <c r="D9" s="137" t="s">
        <v>596</v>
      </c>
      <c r="E9" s="119">
        <f>'[2]MAPA DE RIESGO'!C14</f>
        <v>4</v>
      </c>
      <c r="F9" s="119">
        <f>'[2]MAPA DE RIESGO'!D14</f>
        <v>3</v>
      </c>
      <c r="G9" s="117" t="s">
        <v>530</v>
      </c>
      <c r="H9" s="115" t="s">
        <v>535</v>
      </c>
      <c r="I9" s="138" t="str">
        <f>'[2]MAPA DE RIESGO'!G13</f>
        <v>PROBABILIDAD</v>
      </c>
      <c r="J9" s="139">
        <f>'[2]MAPA DE RIESGO'!H13</f>
        <v>3</v>
      </c>
      <c r="K9" s="139">
        <f>'[2]MAPA DE RIESGO'!I13</f>
        <v>3</v>
      </c>
      <c r="L9" s="139">
        <f>'[2]MAPA DE RIESGO'!J13</f>
        <v>36</v>
      </c>
      <c r="M9" s="117" t="s">
        <v>530</v>
      </c>
      <c r="N9" s="115" t="str">
        <f>'[2]MAPA DE RIESGO'!L13</f>
        <v>REDUCIR EL RIESGO</v>
      </c>
      <c r="O9" s="115" t="s">
        <v>599</v>
      </c>
      <c r="P9" s="120" t="s">
        <v>451</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111"/>
      <c r="BM9" s="111"/>
    </row>
    <row r="10" spans="1:65" s="112" customFormat="1" ht="223.5" customHeight="1" x14ac:dyDescent="0.2">
      <c r="A10" s="136" t="s">
        <v>447</v>
      </c>
      <c r="B10" s="115" t="s">
        <v>454</v>
      </c>
      <c r="C10" s="115" t="s">
        <v>455</v>
      </c>
      <c r="D10" s="137" t="s">
        <v>596</v>
      </c>
      <c r="E10" s="119">
        <f>'[2]MAPA DE RIESGO'!C15</f>
        <v>4</v>
      </c>
      <c r="F10" s="119">
        <f>'[2]MAPA DE RIESGO'!D15</f>
        <v>2</v>
      </c>
      <c r="G10" s="117" t="s">
        <v>530</v>
      </c>
      <c r="H10" s="115" t="s">
        <v>536</v>
      </c>
      <c r="I10" s="138" t="str">
        <f>'[2]MAPA DE RIESGO'!G14</f>
        <v>PROBABILIDAD</v>
      </c>
      <c r="J10" s="139">
        <f>'[2]MAPA DE RIESGO'!H14</f>
        <v>2</v>
      </c>
      <c r="K10" s="139">
        <f>'[2]MAPA DE RIESGO'!I14</f>
        <v>3</v>
      </c>
      <c r="L10" s="139">
        <f>'[2]MAPA DE RIESGO'!J14</f>
        <v>24</v>
      </c>
      <c r="M10" s="117" t="s">
        <v>526</v>
      </c>
      <c r="N10" s="115" t="str">
        <f>'[2]MAPA DE RIESGO'!L14</f>
        <v>REDUCIR EL RIESGO</v>
      </c>
      <c r="O10" s="115" t="s">
        <v>456</v>
      </c>
      <c r="P10" s="120" t="s">
        <v>451</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111"/>
      <c r="BM10" s="111"/>
    </row>
    <row r="11" spans="1:65" s="112" customFormat="1" ht="112.5" customHeight="1" x14ac:dyDescent="0.2">
      <c r="A11" s="136" t="s">
        <v>447</v>
      </c>
      <c r="B11" s="115" t="s">
        <v>457</v>
      </c>
      <c r="C11" s="115" t="s">
        <v>458</v>
      </c>
      <c r="D11" s="137" t="s">
        <v>596</v>
      </c>
      <c r="E11" s="119">
        <f>'[2]MAPA DE RIESGO'!C16</f>
        <v>5</v>
      </c>
      <c r="F11" s="119">
        <f>'[2]MAPA DE RIESGO'!D16</f>
        <v>4</v>
      </c>
      <c r="G11" s="117" t="s">
        <v>533</v>
      </c>
      <c r="H11" s="115" t="s">
        <v>537</v>
      </c>
      <c r="I11" s="138" t="str">
        <f>'[2]MAPA DE RIESGO'!G15</f>
        <v>IMPACTO</v>
      </c>
      <c r="J11" s="116">
        <f>'[2]MAPA DE RIESGO'!H15</f>
        <v>4</v>
      </c>
      <c r="K11" s="116">
        <f>'[2]MAPA DE RIESGO'!I15</f>
        <v>1</v>
      </c>
      <c r="L11" s="116">
        <f>'[2]MAPA DE RIESGO'!J15</f>
        <v>16</v>
      </c>
      <c r="M11" s="117" t="s">
        <v>526</v>
      </c>
      <c r="N11" s="115" t="str">
        <f>'[2]MAPA DE RIESGO'!L15</f>
        <v>COMPARTIR O TRANSFERIR EL RIESGO</v>
      </c>
      <c r="O11" s="115" t="s">
        <v>600</v>
      </c>
      <c r="P11" s="120" t="s">
        <v>451</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111"/>
      <c r="BM11" s="111"/>
    </row>
    <row r="12" spans="1:65" s="112" customFormat="1" ht="153" customHeight="1" x14ac:dyDescent="0.2">
      <c r="A12" s="136" t="s">
        <v>447</v>
      </c>
      <c r="B12" s="115" t="s">
        <v>459</v>
      </c>
      <c r="C12" s="115" t="s">
        <v>460</v>
      </c>
      <c r="D12" s="137" t="s">
        <v>596</v>
      </c>
      <c r="E12" s="119">
        <f>'[2]MAPA DE RIESGO'!C17</f>
        <v>2</v>
      </c>
      <c r="F12" s="119">
        <f>'[2]MAPA DE RIESGO'!D17</f>
        <v>3</v>
      </c>
      <c r="G12" s="117" t="s">
        <v>526</v>
      </c>
      <c r="H12" s="115" t="s">
        <v>538</v>
      </c>
      <c r="I12" s="138" t="str">
        <f>'[2]MAPA DE RIESGO'!G16</f>
        <v>PROBABILIDAD</v>
      </c>
      <c r="J12" s="116">
        <f>'[2]MAPA DE RIESGO'!H16</f>
        <v>4</v>
      </c>
      <c r="K12" s="116">
        <f>'[2]MAPA DE RIESGO'!I16</f>
        <v>4</v>
      </c>
      <c r="L12" s="116">
        <f>'[2]MAPA DE RIESGO'!J16</f>
        <v>64</v>
      </c>
      <c r="M12" s="117" t="s">
        <v>533</v>
      </c>
      <c r="N12" s="115" t="str">
        <f>'[2]MAPA DE RIESGO'!L16</f>
        <v>COMPARTIR O TRANSFERIR EL RIESGO</v>
      </c>
      <c r="O12" s="115" t="s">
        <v>461</v>
      </c>
      <c r="P12" s="120" t="s">
        <v>451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111"/>
      <c r="BM12" s="111"/>
    </row>
    <row r="13" spans="1:65" s="130" customFormat="1" ht="255" customHeight="1" thickBot="1" x14ac:dyDescent="0.25">
      <c r="A13" s="121" t="s">
        <v>447</v>
      </c>
      <c r="B13" s="123" t="s">
        <v>462</v>
      </c>
      <c r="C13" s="123" t="s">
        <v>463</v>
      </c>
      <c r="D13" s="124" t="s">
        <v>598</v>
      </c>
      <c r="E13" s="140">
        <f>'[2]MAPA DE RIESGO'!C18</f>
        <v>4</v>
      </c>
      <c r="F13" s="140">
        <f>'[2]MAPA DE RIESGO'!D18</f>
        <v>4</v>
      </c>
      <c r="G13" s="126" t="s">
        <v>533</v>
      </c>
      <c r="H13" s="123" t="s">
        <v>539</v>
      </c>
      <c r="I13" s="122" t="str">
        <f>'[2]MAPA DE RIESGO'!G17</f>
        <v>IMPACTO</v>
      </c>
      <c r="J13" s="125">
        <f>'[2]MAPA DE RIESGO'!H17</f>
        <v>2</v>
      </c>
      <c r="K13" s="125">
        <f>'[2]MAPA DE RIESGO'!I17</f>
        <v>1</v>
      </c>
      <c r="L13" s="125">
        <f>'[2]MAPA DE RIESGO'!J17</f>
        <v>8</v>
      </c>
      <c r="M13" s="126" t="s">
        <v>540</v>
      </c>
      <c r="N13" s="123" t="str">
        <f>'[2]MAPA DE RIESGO'!L17</f>
        <v>REDUCIR EL RIESGO</v>
      </c>
      <c r="O13" s="123" t="s">
        <v>464</v>
      </c>
      <c r="P13" s="128" t="s">
        <v>451</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129"/>
      <c r="BM13" s="129"/>
    </row>
    <row r="14" spans="1:65" s="131" customFormat="1" ht="7.5" customHeight="1" thickBot="1" x14ac:dyDescent="0.3">
      <c r="A14" s="369"/>
      <c r="B14" s="370"/>
      <c r="C14" s="370"/>
      <c r="D14" s="370"/>
      <c r="E14" s="370"/>
      <c r="F14" s="370"/>
      <c r="G14" s="370"/>
      <c r="H14" s="370"/>
      <c r="I14" s="370"/>
      <c r="J14" s="370"/>
      <c r="K14" s="370"/>
      <c r="L14" s="370"/>
      <c r="M14" s="370"/>
      <c r="N14" s="370"/>
      <c r="O14" s="370"/>
      <c r="P14" s="371"/>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112" customFormat="1" ht="252" customHeight="1" x14ac:dyDescent="0.2">
      <c r="A15" s="132" t="s">
        <v>465</v>
      </c>
      <c r="B15" s="107" t="s">
        <v>448</v>
      </c>
      <c r="C15" s="107"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134" t="s">
        <v>596</v>
      </c>
      <c r="E15" s="109">
        <v>2</v>
      </c>
      <c r="F15" s="109">
        <v>3</v>
      </c>
      <c r="G15" s="106" t="s">
        <v>526</v>
      </c>
      <c r="H15" s="107" t="s">
        <v>541</v>
      </c>
      <c r="I15" s="135" t="s">
        <v>442</v>
      </c>
      <c r="J15" s="105">
        <v>2</v>
      </c>
      <c r="K15" s="105">
        <v>1</v>
      </c>
      <c r="L15" s="105">
        <v>8</v>
      </c>
      <c r="M15" s="106" t="s">
        <v>540</v>
      </c>
      <c r="N15" s="107" t="s">
        <v>466</v>
      </c>
      <c r="O15" s="107" t="s">
        <v>601</v>
      </c>
      <c r="P15" s="110" t="s">
        <v>467</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111"/>
      <c r="BM15" s="111"/>
    </row>
    <row r="16" spans="1:65" s="130" customFormat="1" ht="122.25" customHeight="1" thickBot="1" x14ac:dyDescent="0.25">
      <c r="A16" s="121" t="s">
        <v>465</v>
      </c>
      <c r="B16" s="123" t="s">
        <v>452</v>
      </c>
      <c r="C16" s="141" t="str">
        <f>'[4]MAPA DE RIESGO'!B15</f>
        <v>Posibilidad de direccionar la Contratación y/o vinculación en favor de un tercero</v>
      </c>
      <c r="D16" s="124" t="s">
        <v>598</v>
      </c>
      <c r="E16" s="140">
        <f>'[4]MAPA DE RIESGO'!C15</f>
        <v>1</v>
      </c>
      <c r="F16" s="140">
        <f>'[4]MAPA DE RIESGO'!D15</f>
        <v>4</v>
      </c>
      <c r="G16" s="126" t="s">
        <v>530</v>
      </c>
      <c r="H16" s="123" t="s">
        <v>542</v>
      </c>
      <c r="I16" s="122" t="str">
        <f>'[4]MAPA DE RIESGO'!G15</f>
        <v>IMPACTO</v>
      </c>
      <c r="J16" s="125">
        <f>'[4]MAPA DE RIESGO'!H15</f>
        <v>1</v>
      </c>
      <c r="K16" s="125">
        <f>'[4]MAPA DE RIESGO'!I15</f>
        <v>2</v>
      </c>
      <c r="L16" s="125">
        <f>'[4]MAPA DE RIESGO'!J15</f>
        <v>8</v>
      </c>
      <c r="M16" s="126" t="s">
        <v>540</v>
      </c>
      <c r="N16" s="123" t="str">
        <f>'[4]MAPA DE RIESGO'!L15</f>
        <v>EVITAR EL RIESGO</v>
      </c>
      <c r="O16" s="123" t="str">
        <f>'[4]MAPA DE RIESGO'!M15</f>
        <v>Devolver a quien estructure el proceso para ajustar los criterios que no corresponada o limiten la participación</v>
      </c>
      <c r="P16" s="128" t="s">
        <v>467</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129"/>
      <c r="BM16" s="129"/>
    </row>
    <row r="17" spans="1:65" s="131" customFormat="1" ht="7.5" customHeight="1" thickBot="1" x14ac:dyDescent="0.25">
      <c r="A17" s="381"/>
      <c r="B17" s="382"/>
      <c r="C17" s="382"/>
      <c r="D17" s="382"/>
      <c r="E17" s="382"/>
      <c r="F17" s="382"/>
      <c r="G17" s="382"/>
      <c r="H17" s="382"/>
      <c r="I17" s="382"/>
      <c r="J17" s="382"/>
      <c r="K17" s="382"/>
      <c r="L17" s="382"/>
      <c r="M17" s="382"/>
      <c r="N17" s="382"/>
      <c r="O17" s="382"/>
      <c r="P17" s="383"/>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s="112" customFormat="1" ht="112.5" customHeight="1" thickBot="1" x14ac:dyDescent="0.25">
      <c r="A18" s="142" t="s">
        <v>468</v>
      </c>
      <c r="B18" s="143" t="s">
        <v>448</v>
      </c>
      <c r="C18" s="144" t="s">
        <v>469</v>
      </c>
      <c r="D18" s="145" t="s">
        <v>596</v>
      </c>
      <c r="E18" s="146">
        <v>4</v>
      </c>
      <c r="F18" s="146">
        <v>4</v>
      </c>
      <c r="G18" s="147" t="s">
        <v>533</v>
      </c>
      <c r="H18" s="143" t="s">
        <v>543</v>
      </c>
      <c r="I18" s="148" t="s">
        <v>442</v>
      </c>
      <c r="J18" s="149">
        <v>3</v>
      </c>
      <c r="K18" s="149">
        <v>3</v>
      </c>
      <c r="L18" s="149">
        <v>36</v>
      </c>
      <c r="M18" s="147" t="s">
        <v>530</v>
      </c>
      <c r="N18" s="143" t="s">
        <v>466</v>
      </c>
      <c r="O18" s="143" t="s">
        <v>602</v>
      </c>
      <c r="P18" s="150" t="s">
        <v>467</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111"/>
      <c r="BM18" s="111"/>
    </row>
    <row r="19" spans="1:65" s="151" customFormat="1" ht="6.75" customHeight="1" thickBot="1" x14ac:dyDescent="0.3">
      <c r="A19" s="369"/>
      <c r="B19" s="370"/>
      <c r="C19" s="370"/>
      <c r="D19" s="370"/>
      <c r="E19" s="370"/>
      <c r="F19" s="370"/>
      <c r="G19" s="370"/>
      <c r="H19" s="370"/>
      <c r="I19" s="370"/>
      <c r="J19" s="370"/>
      <c r="K19" s="370"/>
      <c r="L19" s="370"/>
      <c r="M19" s="370"/>
      <c r="N19" s="370"/>
      <c r="O19" s="370"/>
      <c r="P19" s="371"/>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row>
    <row r="20" spans="1:65" s="112" customFormat="1" ht="128.25" customHeight="1" x14ac:dyDescent="0.2">
      <c r="A20" s="132" t="s">
        <v>470</v>
      </c>
      <c r="B20" s="107" t="s">
        <v>448</v>
      </c>
      <c r="C20" s="107" t="s">
        <v>544</v>
      </c>
      <c r="D20" s="134" t="s">
        <v>596</v>
      </c>
      <c r="E20" s="109">
        <f>'[5]MAPA DE RIESGO'!C13</f>
        <v>5</v>
      </c>
      <c r="F20" s="109">
        <f>'[5]MAPA DE RIESGO'!D13</f>
        <v>5</v>
      </c>
      <c r="G20" s="106" t="s">
        <v>533</v>
      </c>
      <c r="H20" s="152" t="s">
        <v>545</v>
      </c>
      <c r="I20" s="135" t="s">
        <v>441</v>
      </c>
      <c r="J20" s="105">
        <v>3</v>
      </c>
      <c r="K20" s="105">
        <v>4</v>
      </c>
      <c r="L20" s="105">
        <v>48</v>
      </c>
      <c r="M20" s="106" t="s">
        <v>533</v>
      </c>
      <c r="N20" s="107" t="str">
        <f>'[5]MAPA DE RIESGO'!L13</f>
        <v>REDUCIR EL RIESGO</v>
      </c>
      <c r="O20" s="107" t="s">
        <v>546</v>
      </c>
      <c r="P20" s="110" t="s">
        <v>470</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111"/>
      <c r="BM20" s="111"/>
    </row>
    <row r="21" spans="1:65" s="112" customFormat="1" ht="131.25" customHeight="1" x14ac:dyDescent="0.2">
      <c r="A21" s="136" t="s">
        <v>470</v>
      </c>
      <c r="B21" s="115" t="s">
        <v>452</v>
      </c>
      <c r="C21" s="115" t="s">
        <v>547</v>
      </c>
      <c r="D21" s="137" t="s">
        <v>596</v>
      </c>
      <c r="E21" s="119">
        <v>2</v>
      </c>
      <c r="F21" s="119">
        <v>2</v>
      </c>
      <c r="G21" s="117" t="s">
        <v>540</v>
      </c>
      <c r="H21" s="115" t="s">
        <v>548</v>
      </c>
      <c r="I21" s="138" t="s">
        <v>441</v>
      </c>
      <c r="J21" s="116">
        <v>2</v>
      </c>
      <c r="K21" s="116">
        <v>2</v>
      </c>
      <c r="L21" s="116">
        <v>16</v>
      </c>
      <c r="M21" s="117" t="s">
        <v>540</v>
      </c>
      <c r="N21" s="115" t="str">
        <f>'[5]MAPA DE RIESGO'!L14</f>
        <v>REDUCIR EL RIESGO</v>
      </c>
      <c r="O21" s="115" t="s">
        <v>549</v>
      </c>
      <c r="P21" s="120" t="s">
        <v>470</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111"/>
      <c r="BM21" s="111"/>
    </row>
    <row r="22" spans="1:65" s="112" customFormat="1" ht="147.75" customHeight="1" thickBot="1" x14ac:dyDescent="0.25">
      <c r="A22" s="121" t="s">
        <v>470</v>
      </c>
      <c r="B22" s="123" t="s">
        <v>454</v>
      </c>
      <c r="C22" s="123" t="s">
        <v>550</v>
      </c>
      <c r="D22" s="153" t="s">
        <v>598</v>
      </c>
      <c r="E22" s="140">
        <v>3</v>
      </c>
      <c r="F22" s="140">
        <v>3</v>
      </c>
      <c r="G22" s="126" t="s">
        <v>551</v>
      </c>
      <c r="H22" s="123" t="s">
        <v>552</v>
      </c>
      <c r="I22" s="122" t="s">
        <v>442</v>
      </c>
      <c r="J22" s="125">
        <v>2</v>
      </c>
      <c r="K22" s="125">
        <v>2</v>
      </c>
      <c r="L22" s="125">
        <v>16</v>
      </c>
      <c r="M22" s="126" t="s">
        <v>540</v>
      </c>
      <c r="N22" s="123" t="s">
        <v>466</v>
      </c>
      <c r="O22" s="123" t="s">
        <v>553</v>
      </c>
      <c r="P22" s="128" t="s">
        <v>470</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111"/>
      <c r="BM22" s="111"/>
    </row>
    <row r="23" spans="1:65" s="131" customFormat="1" ht="8.25" customHeight="1" thickBot="1" x14ac:dyDescent="0.3">
      <c r="A23" s="369"/>
      <c r="B23" s="370"/>
      <c r="C23" s="370"/>
      <c r="D23" s="370"/>
      <c r="E23" s="370"/>
      <c r="F23" s="370"/>
      <c r="G23" s="370"/>
      <c r="H23" s="370"/>
      <c r="I23" s="370"/>
      <c r="J23" s="370"/>
      <c r="K23" s="370"/>
      <c r="L23" s="370"/>
      <c r="M23" s="370"/>
      <c r="N23" s="370"/>
      <c r="O23" s="370"/>
      <c r="P23" s="371"/>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row>
    <row r="24" spans="1:65" s="112" customFormat="1" ht="295.5" customHeight="1" x14ac:dyDescent="0.2">
      <c r="A24" s="132" t="s">
        <v>472</v>
      </c>
      <c r="B24" s="107" t="s">
        <v>448</v>
      </c>
      <c r="C24" s="107" t="s">
        <v>554</v>
      </c>
      <c r="D24" s="134" t="s">
        <v>596</v>
      </c>
      <c r="E24" s="109">
        <f>'[6]MAPA DE RIESGO'!C13</f>
        <v>2</v>
      </c>
      <c r="F24" s="109">
        <f>'[6]MAPA DE RIESGO'!D13</f>
        <v>4</v>
      </c>
      <c r="G24" s="106" t="s">
        <v>530</v>
      </c>
      <c r="H24" s="107" t="s">
        <v>555</v>
      </c>
      <c r="I24" s="107" t="str">
        <f>'[6]MAPA DE RIESGO'!G13</f>
        <v>PROBABILIDAD</v>
      </c>
      <c r="J24" s="105">
        <v>2</v>
      </c>
      <c r="K24" s="105">
        <v>2</v>
      </c>
      <c r="L24" s="105">
        <v>16</v>
      </c>
      <c r="M24" s="106" t="s">
        <v>540</v>
      </c>
      <c r="N24" s="107" t="str">
        <f>'[6]MAPA DE RIESGO'!L13</f>
        <v>REDUCIR EL RIESGO</v>
      </c>
      <c r="O24" s="107" t="s">
        <v>556</v>
      </c>
      <c r="P24" s="110" t="s">
        <v>557</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111"/>
      <c r="BM24" s="111"/>
    </row>
    <row r="25" spans="1:65" s="112" customFormat="1" ht="343.5" customHeight="1" x14ac:dyDescent="0.2">
      <c r="A25" s="136" t="s">
        <v>472</v>
      </c>
      <c r="B25" s="115" t="s">
        <v>452</v>
      </c>
      <c r="C25" s="115" t="s">
        <v>473</v>
      </c>
      <c r="D25" s="137" t="s">
        <v>596</v>
      </c>
      <c r="E25" s="119">
        <f>'[6]MAPA DE RIESGO'!C14</f>
        <v>3</v>
      </c>
      <c r="F25" s="119">
        <f>'[6]MAPA DE RIESGO'!D14</f>
        <v>3</v>
      </c>
      <c r="G25" s="117" t="s">
        <v>530</v>
      </c>
      <c r="H25" s="154" t="s">
        <v>558</v>
      </c>
      <c r="I25" s="115" t="str">
        <f>'[6]MAPA DE RIESGO'!G14</f>
        <v>PROBABILIDAD</v>
      </c>
      <c r="J25" s="116">
        <v>2</v>
      </c>
      <c r="K25" s="116">
        <v>2</v>
      </c>
      <c r="L25" s="116">
        <v>16</v>
      </c>
      <c r="M25" s="117" t="s">
        <v>540</v>
      </c>
      <c r="N25" s="115" t="str">
        <f>'[6]MAPA DE RIESGO'!L14</f>
        <v>REDUCIR EL RIESGO</v>
      </c>
      <c r="O25" s="115" t="s">
        <v>474</v>
      </c>
      <c r="P25" s="120" t="s">
        <v>559</v>
      </c>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111"/>
      <c r="BM25" s="111"/>
    </row>
    <row r="26" spans="1:65" s="130" customFormat="1" ht="290.25" customHeight="1" thickBot="1" x14ac:dyDescent="0.25">
      <c r="A26" s="121" t="s">
        <v>472</v>
      </c>
      <c r="B26" s="123" t="s">
        <v>454</v>
      </c>
      <c r="C26" s="123" t="s">
        <v>475</v>
      </c>
      <c r="D26" s="124" t="s">
        <v>598</v>
      </c>
      <c r="E26" s="140">
        <f>'[6]MAPA DE RIESGO'!C15</f>
        <v>3</v>
      </c>
      <c r="F26" s="140">
        <f>'[6]MAPA DE RIESGO'!D15</f>
        <v>5</v>
      </c>
      <c r="G26" s="126" t="s">
        <v>533</v>
      </c>
      <c r="H26" s="155" t="s">
        <v>603</v>
      </c>
      <c r="I26" s="123" t="str">
        <f>'[6]MAPA DE RIESGO'!G15</f>
        <v>PROBABILIDAD</v>
      </c>
      <c r="J26" s="140">
        <v>2</v>
      </c>
      <c r="K26" s="140">
        <v>2</v>
      </c>
      <c r="L26" s="140">
        <v>16</v>
      </c>
      <c r="M26" s="126" t="s">
        <v>540</v>
      </c>
      <c r="N26" s="123" t="s">
        <v>471</v>
      </c>
      <c r="O26" s="123" t="s">
        <v>560</v>
      </c>
      <c r="P26" s="128" t="s">
        <v>557</v>
      </c>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129"/>
      <c r="BM26" s="129"/>
    </row>
    <row r="27" spans="1:65" s="131" customFormat="1" ht="7.5" customHeight="1" thickBot="1" x14ac:dyDescent="0.3">
      <c r="A27" s="369"/>
      <c r="B27" s="370"/>
      <c r="C27" s="370"/>
      <c r="D27" s="370"/>
      <c r="E27" s="370"/>
      <c r="F27" s="370"/>
      <c r="G27" s="370"/>
      <c r="H27" s="370"/>
      <c r="I27" s="370"/>
      <c r="J27" s="370"/>
      <c r="K27" s="370"/>
      <c r="L27" s="370"/>
      <c r="M27" s="370"/>
      <c r="N27" s="370"/>
      <c r="O27" s="370"/>
      <c r="P27" s="371"/>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s="112" customFormat="1" ht="217.5" thickBot="1" x14ac:dyDescent="0.25">
      <c r="A28" s="142" t="s">
        <v>476</v>
      </c>
      <c r="B28" s="143" t="s">
        <v>448</v>
      </c>
      <c r="C28" s="143" t="s">
        <v>604</v>
      </c>
      <c r="D28" s="145" t="s">
        <v>596</v>
      </c>
      <c r="E28" s="146">
        <v>3</v>
      </c>
      <c r="F28" s="146">
        <v>3</v>
      </c>
      <c r="G28" s="147" t="s">
        <v>530</v>
      </c>
      <c r="H28" s="143" t="s">
        <v>605</v>
      </c>
      <c r="I28" s="143" t="s">
        <v>441</v>
      </c>
      <c r="J28" s="146">
        <v>1</v>
      </c>
      <c r="K28" s="146">
        <v>3</v>
      </c>
      <c r="L28" s="146">
        <v>12</v>
      </c>
      <c r="M28" s="147" t="s">
        <v>526</v>
      </c>
      <c r="N28" s="143" t="s">
        <v>466</v>
      </c>
      <c r="O28" s="143" t="s">
        <v>477</v>
      </c>
      <c r="P28" s="150" t="s">
        <v>478</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111"/>
      <c r="BM28" s="111"/>
    </row>
    <row r="29" spans="1:65" s="131" customFormat="1" ht="8.25" customHeight="1" thickBot="1" x14ac:dyDescent="0.3">
      <c r="A29" s="369"/>
      <c r="B29" s="370"/>
      <c r="C29" s="370"/>
      <c r="D29" s="370"/>
      <c r="E29" s="370"/>
      <c r="F29" s="370"/>
      <c r="G29" s="370"/>
      <c r="H29" s="370"/>
      <c r="I29" s="370"/>
      <c r="J29" s="370"/>
      <c r="K29" s="370"/>
      <c r="L29" s="370"/>
      <c r="M29" s="370"/>
      <c r="N29" s="370"/>
      <c r="O29" s="370"/>
      <c r="P29" s="371"/>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row>
    <row r="30" spans="1:65" s="112" customFormat="1" ht="143.25" customHeight="1" x14ac:dyDescent="0.2">
      <c r="A30" s="132" t="s">
        <v>479</v>
      </c>
      <c r="B30" s="107" t="s">
        <v>448</v>
      </c>
      <c r="C30" s="107" t="s">
        <v>480</v>
      </c>
      <c r="D30" s="134" t="s">
        <v>596</v>
      </c>
      <c r="E30" s="109">
        <v>3</v>
      </c>
      <c r="F30" s="109">
        <v>4</v>
      </c>
      <c r="G30" s="106" t="s">
        <v>533</v>
      </c>
      <c r="H30" s="107" t="s">
        <v>561</v>
      </c>
      <c r="I30" s="107" t="s">
        <v>442</v>
      </c>
      <c r="J30" s="109">
        <v>3</v>
      </c>
      <c r="K30" s="109">
        <v>2</v>
      </c>
      <c r="L30" s="109">
        <v>24</v>
      </c>
      <c r="M30" s="106" t="s">
        <v>526</v>
      </c>
      <c r="N30" s="156" t="s">
        <v>466</v>
      </c>
      <c r="O30" s="157" t="s">
        <v>481</v>
      </c>
      <c r="P30" s="110" t="s">
        <v>562</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111"/>
      <c r="BM30" s="111"/>
    </row>
    <row r="31" spans="1:65" s="112" customFormat="1" ht="150.75" customHeight="1" x14ac:dyDescent="0.2">
      <c r="A31" s="136" t="s">
        <v>482</v>
      </c>
      <c r="B31" s="115" t="s">
        <v>452</v>
      </c>
      <c r="C31" s="115" t="s">
        <v>483</v>
      </c>
      <c r="D31" s="137" t="s">
        <v>596</v>
      </c>
      <c r="E31" s="119">
        <v>1</v>
      </c>
      <c r="F31" s="119">
        <v>4</v>
      </c>
      <c r="G31" s="117" t="s">
        <v>530</v>
      </c>
      <c r="H31" s="115" t="s">
        <v>563</v>
      </c>
      <c r="I31" s="115" t="s">
        <v>442</v>
      </c>
      <c r="J31" s="119">
        <v>1</v>
      </c>
      <c r="K31" s="119">
        <v>3</v>
      </c>
      <c r="L31" s="119">
        <v>12</v>
      </c>
      <c r="M31" s="117" t="s">
        <v>526</v>
      </c>
      <c r="N31" s="158" t="s">
        <v>466</v>
      </c>
      <c r="O31" s="159" t="s">
        <v>564</v>
      </c>
      <c r="P31" s="120" t="s">
        <v>562</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111"/>
      <c r="BM31" s="111"/>
    </row>
    <row r="32" spans="1:65" s="130" customFormat="1" ht="169.5" customHeight="1" thickBot="1" x14ac:dyDescent="0.25">
      <c r="A32" s="121" t="s">
        <v>482</v>
      </c>
      <c r="B32" s="123" t="s">
        <v>454</v>
      </c>
      <c r="C32" s="123" t="s">
        <v>484</v>
      </c>
      <c r="D32" s="124" t="s">
        <v>598</v>
      </c>
      <c r="E32" s="140">
        <v>2</v>
      </c>
      <c r="F32" s="140">
        <v>4</v>
      </c>
      <c r="G32" s="126" t="s">
        <v>530</v>
      </c>
      <c r="H32" s="123" t="s">
        <v>565</v>
      </c>
      <c r="I32" s="123" t="s">
        <v>441</v>
      </c>
      <c r="J32" s="140">
        <v>2</v>
      </c>
      <c r="K32" s="140">
        <v>4</v>
      </c>
      <c r="L32" s="140">
        <v>32</v>
      </c>
      <c r="M32" s="126" t="s">
        <v>530</v>
      </c>
      <c r="N32" s="160" t="s">
        <v>466</v>
      </c>
      <c r="O32" s="161" t="s">
        <v>485</v>
      </c>
      <c r="P32" s="128" t="s">
        <v>562</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129"/>
      <c r="BM32" s="129"/>
    </row>
    <row r="33" spans="1:65" s="131" customFormat="1" ht="7.5" customHeight="1" thickBot="1" x14ac:dyDescent="0.3">
      <c r="A33" s="369" t="s">
        <v>606</v>
      </c>
      <c r="B33" s="370"/>
      <c r="C33" s="370"/>
      <c r="D33" s="370"/>
      <c r="E33" s="370"/>
      <c r="F33" s="370"/>
      <c r="G33" s="370"/>
      <c r="H33" s="370"/>
      <c r="I33" s="370"/>
      <c r="J33" s="370"/>
      <c r="K33" s="370"/>
      <c r="L33" s="370"/>
      <c r="M33" s="370"/>
      <c r="N33" s="370"/>
      <c r="O33" s="370"/>
      <c r="P33" s="371"/>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s="112" customFormat="1" ht="109.5" customHeight="1" x14ac:dyDescent="0.2">
      <c r="A34" s="132" t="s">
        <v>486</v>
      </c>
      <c r="B34" s="107" t="s">
        <v>448</v>
      </c>
      <c r="C34" s="107" t="s">
        <v>607</v>
      </c>
      <c r="D34" s="134" t="s">
        <v>596</v>
      </c>
      <c r="E34" s="109">
        <v>3</v>
      </c>
      <c r="F34" s="109">
        <v>4</v>
      </c>
      <c r="G34" s="106" t="s">
        <v>533</v>
      </c>
      <c r="H34" s="107" t="s">
        <v>566</v>
      </c>
      <c r="I34" s="107" t="s">
        <v>442</v>
      </c>
      <c r="J34" s="109">
        <v>3</v>
      </c>
      <c r="K34" s="109">
        <v>3</v>
      </c>
      <c r="L34" s="109">
        <v>36</v>
      </c>
      <c r="M34" s="106" t="s">
        <v>530</v>
      </c>
      <c r="N34" s="156" t="s">
        <v>466</v>
      </c>
      <c r="O34" s="107" t="s">
        <v>487</v>
      </c>
      <c r="P34" s="110" t="s">
        <v>567</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111"/>
      <c r="BM34" s="111"/>
    </row>
    <row r="35" spans="1:65" s="130" customFormat="1" ht="77.25" thickBot="1" x14ac:dyDescent="0.25">
      <c r="A35" s="121" t="s">
        <v>486</v>
      </c>
      <c r="B35" s="123" t="s">
        <v>452</v>
      </c>
      <c r="C35" s="123" t="str">
        <f>'[7]MAPA DE RIESGO'!B15</f>
        <v>Alteración y perdida de la información en el Archivo de la SDA</v>
      </c>
      <c r="D35" s="124" t="s">
        <v>598</v>
      </c>
      <c r="E35" s="140">
        <f>'[7]MAPA DE RIESGO'!C15</f>
        <v>3</v>
      </c>
      <c r="F35" s="140">
        <f>'[7]MAPA DE RIESGO'!D15</f>
        <v>4</v>
      </c>
      <c r="G35" s="126" t="s">
        <v>533</v>
      </c>
      <c r="H35" s="123"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123" t="s">
        <v>442</v>
      </c>
      <c r="J35" s="140">
        <v>3</v>
      </c>
      <c r="K35" s="140">
        <v>3</v>
      </c>
      <c r="L35" s="140">
        <v>36</v>
      </c>
      <c r="M35" s="126" t="s">
        <v>530</v>
      </c>
      <c r="N35" s="160" t="s">
        <v>466</v>
      </c>
      <c r="O35" s="123" t="s">
        <v>488</v>
      </c>
      <c r="P35" s="128" t="s">
        <v>567</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129"/>
      <c r="BM35" s="129"/>
    </row>
    <row r="36" spans="1:65" s="131" customFormat="1" ht="8.25" customHeight="1" thickBot="1" x14ac:dyDescent="0.3">
      <c r="A36" s="369"/>
      <c r="B36" s="370"/>
      <c r="C36" s="370"/>
      <c r="D36" s="370"/>
      <c r="E36" s="370"/>
      <c r="F36" s="370"/>
      <c r="G36" s="370"/>
      <c r="H36" s="370"/>
      <c r="I36" s="370"/>
      <c r="J36" s="370"/>
      <c r="K36" s="370"/>
      <c r="L36" s="370"/>
      <c r="M36" s="370"/>
      <c r="N36" s="370"/>
      <c r="O36" s="370"/>
      <c r="P36" s="371"/>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row r="37" spans="1:65" s="112" customFormat="1" ht="222" customHeight="1" x14ac:dyDescent="0.2">
      <c r="A37" s="132" t="s">
        <v>489</v>
      </c>
      <c r="B37" s="107" t="s">
        <v>448</v>
      </c>
      <c r="C37" s="107" t="str">
        <f>'[8]MAPA DE RIESGO'!B13</f>
        <v>Inoportunidad en la entrega de informes, alertas y recomendaciones para el mejoramiento de la gestión institucional</v>
      </c>
      <c r="D37" s="134" t="s">
        <v>596</v>
      </c>
      <c r="E37" s="109">
        <f>'[8]MAPA DE RIESGO'!C13</f>
        <v>5</v>
      </c>
      <c r="F37" s="109">
        <f>'[8]MAPA DE RIESGO'!D13</f>
        <v>4</v>
      </c>
      <c r="G37" s="106" t="s">
        <v>533</v>
      </c>
      <c r="H37" s="107"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107" t="str">
        <f>'[8]MAPA DE RIESGO'!G13</f>
        <v>PROBABILIDAD</v>
      </c>
      <c r="J37" s="109">
        <f>'[8]MAPA DE RIESGO'!H13</f>
        <v>3</v>
      </c>
      <c r="K37" s="109">
        <f>'[8]MAPA DE RIESGO'!I13</f>
        <v>4</v>
      </c>
      <c r="L37" s="109">
        <f>'[8]MAPA DE RIESGO'!J13</f>
        <v>48</v>
      </c>
      <c r="M37" s="106" t="s">
        <v>533</v>
      </c>
      <c r="N37" s="156" t="str">
        <f>'[8]MAPA DE RIESGO'!L13</f>
        <v>REDUCIR EL RIESGO</v>
      </c>
      <c r="O37" s="157" t="str">
        <f>'[8]MAPA DE RIESGO'!M13</f>
        <v>Realizar capacitaciones en la aplicación de los procedimientos de auditoria</v>
      </c>
      <c r="P37" s="110" t="str">
        <f>'[8]MAPA DE RIESGO'!N13</f>
        <v>OFICINA DE CONTROL INTERNO</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111"/>
      <c r="BM37" s="111"/>
    </row>
    <row r="38" spans="1:65" s="130" customFormat="1" ht="131.25" customHeight="1" thickBot="1" x14ac:dyDescent="0.25">
      <c r="A38" s="121" t="s">
        <v>489</v>
      </c>
      <c r="B38" s="123" t="s">
        <v>452</v>
      </c>
      <c r="C38" s="123" t="s">
        <v>490</v>
      </c>
      <c r="D38" s="124" t="s">
        <v>598</v>
      </c>
      <c r="E38" s="140">
        <f>'[8]MAPA DE RIESGO'!C14</f>
        <v>3</v>
      </c>
      <c r="F38" s="140">
        <f>'[8]MAPA DE RIESGO'!D14</f>
        <v>5</v>
      </c>
      <c r="G38" s="126" t="s">
        <v>533</v>
      </c>
      <c r="H38" s="123"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123" t="str">
        <f>'[8]MAPA DE RIESGO'!G14</f>
        <v>PROBABILIDAD</v>
      </c>
      <c r="J38" s="140">
        <f>'[8]MAPA DE RIESGO'!H14</f>
        <v>1</v>
      </c>
      <c r="K38" s="140">
        <f>'[8]MAPA DE RIESGO'!I14</f>
        <v>5</v>
      </c>
      <c r="L38" s="140">
        <f>'[8]MAPA DE RIESGO'!J14</f>
        <v>20</v>
      </c>
      <c r="M38" s="126" t="s">
        <v>530</v>
      </c>
      <c r="N38" s="160" t="str">
        <f>'[8]MAPA DE RIESGO'!L14</f>
        <v>EVITAR EL RIESGO</v>
      </c>
      <c r="O38" s="161" t="str">
        <f>'[8]MAPA DE RIESGO'!M14</f>
        <v>Realizar revisiones de informes preliminares por otro auditor</v>
      </c>
      <c r="P38" s="128" t="str">
        <f>'[8]MAPA DE RIESGO'!N14</f>
        <v>OFICINA DE CONTROL INTERNO</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129"/>
      <c r="BM38" s="129"/>
    </row>
    <row r="39" spans="1:65" s="131" customFormat="1" ht="8.25" customHeight="1" thickBot="1" x14ac:dyDescent="0.25">
      <c r="A39" s="372"/>
      <c r="B39" s="373"/>
      <c r="C39" s="373"/>
      <c r="D39" s="373"/>
      <c r="E39" s="373"/>
      <c r="F39" s="373"/>
      <c r="G39" s="373"/>
      <c r="H39" s="373"/>
      <c r="I39" s="373"/>
      <c r="J39" s="373"/>
      <c r="K39" s="373"/>
      <c r="L39" s="373"/>
      <c r="M39" s="373"/>
      <c r="N39" s="373"/>
      <c r="O39" s="373"/>
      <c r="P39" s="374"/>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row>
    <row r="40" spans="1:65" s="112" customFormat="1" ht="122.25" customHeight="1" x14ac:dyDescent="0.2">
      <c r="A40" s="132" t="s">
        <v>491</v>
      </c>
      <c r="B40" s="107" t="s">
        <v>448</v>
      </c>
      <c r="C40" s="107" t="str">
        <f>'[9]MAPA DE RIESGO'!B13</f>
        <v xml:space="preserve"> Violación al Debido Proceso</v>
      </c>
      <c r="D40" s="134" t="s">
        <v>596</v>
      </c>
      <c r="E40" s="109">
        <f>'[9]MAPA DE RIESGO'!C13</f>
        <v>2</v>
      </c>
      <c r="F40" s="109">
        <f>'[9]MAPA DE RIESGO'!D13</f>
        <v>2</v>
      </c>
      <c r="G40" s="106" t="s">
        <v>540</v>
      </c>
      <c r="H40" s="107" t="s">
        <v>568</v>
      </c>
      <c r="I40" s="107" t="str">
        <f>'[9]MAPA DE RIESGO'!G13</f>
        <v>PROBABILIDAD</v>
      </c>
      <c r="J40" s="109">
        <f>'[9]MAPA DE RIESGO'!H13</f>
        <v>1</v>
      </c>
      <c r="K40" s="109">
        <f>'[9]MAPA DE RIESGO'!I13</f>
        <v>2</v>
      </c>
      <c r="L40" s="109">
        <f>'[9]MAPA DE RIESGO'!J13</f>
        <v>8</v>
      </c>
      <c r="M40" s="106" t="s">
        <v>540</v>
      </c>
      <c r="N40" s="156" t="str">
        <f>'[9]MAPA DE RIESGO'!L13</f>
        <v>REDUCIR EL RIESGO</v>
      </c>
      <c r="O40" s="157" t="str">
        <f>'[9]MAPA DE RIESGO'!M13</f>
        <v xml:space="preserve">el segumiento mensual a la base de datos </v>
      </c>
      <c r="P40" s="110" t="s">
        <v>492</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111"/>
      <c r="BM40" s="111"/>
    </row>
    <row r="41" spans="1:65" s="130" customFormat="1" ht="137.25" customHeight="1" thickBot="1" x14ac:dyDescent="0.25">
      <c r="A41" s="121" t="s">
        <v>491</v>
      </c>
      <c r="B41" s="123" t="s">
        <v>452</v>
      </c>
      <c r="C41" s="123" t="s">
        <v>608</v>
      </c>
      <c r="D41" s="124" t="s">
        <v>598</v>
      </c>
      <c r="E41" s="140">
        <v>1</v>
      </c>
      <c r="F41" s="140">
        <v>3</v>
      </c>
      <c r="G41" s="126" t="s">
        <v>526</v>
      </c>
      <c r="H41" s="162" t="s">
        <v>569</v>
      </c>
      <c r="I41" s="123" t="s">
        <v>441</v>
      </c>
      <c r="J41" s="140">
        <v>1</v>
      </c>
      <c r="K41" s="140">
        <v>3</v>
      </c>
      <c r="L41" s="140">
        <v>12</v>
      </c>
      <c r="M41" s="126" t="s">
        <v>526</v>
      </c>
      <c r="N41" s="123" t="s">
        <v>466</v>
      </c>
      <c r="O41" s="123" t="s">
        <v>493</v>
      </c>
      <c r="P41" s="128" t="s">
        <v>492</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129"/>
      <c r="BM41" s="129"/>
    </row>
    <row r="42" spans="1:65" s="131" customFormat="1" ht="7.5" customHeight="1" thickBot="1" x14ac:dyDescent="0.25">
      <c r="A42" s="375"/>
      <c r="B42" s="376"/>
      <c r="C42" s="376"/>
      <c r="D42" s="376"/>
      <c r="E42" s="376"/>
      <c r="F42" s="376"/>
      <c r="G42" s="376"/>
      <c r="H42" s="376"/>
      <c r="I42" s="376"/>
      <c r="J42" s="376"/>
      <c r="K42" s="376"/>
      <c r="L42" s="376"/>
      <c r="M42" s="376"/>
      <c r="N42" s="376"/>
      <c r="O42" s="376"/>
      <c r="P42" s="377"/>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row>
    <row r="43" spans="1:65" s="112" customFormat="1" ht="130.5" customHeight="1" x14ac:dyDescent="0.2">
      <c r="A43" s="132" t="s">
        <v>494</v>
      </c>
      <c r="B43" s="107" t="s">
        <v>448</v>
      </c>
      <c r="C43" s="107" t="s">
        <v>609</v>
      </c>
      <c r="D43" s="134" t="s">
        <v>596</v>
      </c>
      <c r="E43" s="109">
        <f>'[10]MAPA DE RIESGO'!C13</f>
        <v>3</v>
      </c>
      <c r="F43" s="109">
        <f>'[10]MAPA DE RIESGO'!D13</f>
        <v>3</v>
      </c>
      <c r="G43" s="106" t="s">
        <v>530</v>
      </c>
      <c r="H43" s="107" t="s">
        <v>610</v>
      </c>
      <c r="I43" s="107" t="str">
        <f>'[10]MAPA DE RIESGO'!G13</f>
        <v>PROBABILIDAD</v>
      </c>
      <c r="J43" s="109">
        <f>'[10]MAPA DE RIESGO'!H13</f>
        <v>3</v>
      </c>
      <c r="K43" s="109">
        <f>'[10]MAPA DE RIESGO'!I13</f>
        <v>3</v>
      </c>
      <c r="L43" s="109">
        <f>'[10]MAPA DE RIESGO'!J13</f>
        <v>36</v>
      </c>
      <c r="M43" s="106" t="s">
        <v>530</v>
      </c>
      <c r="N43" s="107" t="str">
        <f>'[10]MAPA DE RIESGO'!L13</f>
        <v>REDUCIR EL RIESGO</v>
      </c>
      <c r="O43" s="107" t="s">
        <v>570</v>
      </c>
      <c r="P43" s="110" t="s">
        <v>571</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111"/>
      <c r="BM43" s="111"/>
    </row>
    <row r="44" spans="1:65" s="112" customFormat="1" ht="140.25" customHeight="1" x14ac:dyDescent="0.2">
      <c r="A44" s="136" t="s">
        <v>494</v>
      </c>
      <c r="B44" s="115" t="str">
        <f>'[11]MAPA DE RIESGO'!A14</f>
        <v>R2</v>
      </c>
      <c r="C44" s="115" t="s">
        <v>572</v>
      </c>
      <c r="D44" s="137" t="s">
        <v>596</v>
      </c>
      <c r="E44" s="119">
        <f>'[10]MAPA DE RIESGO'!C14</f>
        <v>3</v>
      </c>
      <c r="F44" s="119">
        <v>5</v>
      </c>
      <c r="G44" s="117" t="s">
        <v>533</v>
      </c>
      <c r="H44" s="115" t="s">
        <v>573</v>
      </c>
      <c r="I44" s="115" t="str">
        <f>'[10]MAPA DE RIESGO'!G14</f>
        <v>PROBABILIDAD</v>
      </c>
      <c r="J44" s="119">
        <f>'[10]MAPA DE RIESGO'!H14</f>
        <v>3</v>
      </c>
      <c r="K44" s="119">
        <v>5</v>
      </c>
      <c r="L44" s="119">
        <v>60</v>
      </c>
      <c r="M44" s="117" t="s">
        <v>533</v>
      </c>
      <c r="N44" s="115" t="s">
        <v>574</v>
      </c>
      <c r="O44" s="115" t="s">
        <v>575</v>
      </c>
      <c r="P44" s="120" t="s">
        <v>571</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111"/>
      <c r="BM44" s="111"/>
    </row>
    <row r="45" spans="1:65" s="112" customFormat="1" ht="127.5" customHeight="1" thickBot="1" x14ac:dyDescent="0.25">
      <c r="A45" s="163" t="s">
        <v>494</v>
      </c>
      <c r="B45" s="164" t="str">
        <f>'[11]MAPA DE RIESGO'!A15</f>
        <v>R3</v>
      </c>
      <c r="C45" s="164" t="s">
        <v>576</v>
      </c>
      <c r="D45" s="165" t="s">
        <v>596</v>
      </c>
      <c r="E45" s="166">
        <f>'[10]MAPA DE RIESGO'!C15</f>
        <v>2</v>
      </c>
      <c r="F45" s="166">
        <f>'[10]MAPA DE RIESGO'!D15</f>
        <v>3</v>
      </c>
      <c r="G45" s="167" t="s">
        <v>526</v>
      </c>
      <c r="H45" s="164" t="s">
        <v>577</v>
      </c>
      <c r="I45" s="164" t="str">
        <f>'[10]MAPA DE RIESGO'!G15</f>
        <v>PROBABILIDAD</v>
      </c>
      <c r="J45" s="166">
        <f>'[10]MAPA DE RIESGO'!H15</f>
        <v>2</v>
      </c>
      <c r="K45" s="166">
        <f>'[10]MAPA DE RIESGO'!I15</f>
        <v>3</v>
      </c>
      <c r="L45" s="166">
        <f>'[10]MAPA DE RIESGO'!J15</f>
        <v>24</v>
      </c>
      <c r="M45" s="167" t="s">
        <v>526</v>
      </c>
      <c r="N45" s="164" t="str">
        <f>'[10]MAPA DE RIESGO'!L15</f>
        <v>ASUMIR EL RIESGO</v>
      </c>
      <c r="O45" s="164" t="s">
        <v>578</v>
      </c>
      <c r="P45" s="168" t="str">
        <f>'[11]MAPA DE RIESGO'!N15</f>
        <v>SUBDIRECCION FINANCIERA</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111"/>
      <c r="BM45" s="111"/>
    </row>
    <row r="46" spans="1:65" s="131" customFormat="1" ht="6.75" customHeight="1" thickBot="1" x14ac:dyDescent="0.25">
      <c r="A46" s="375"/>
      <c r="B46" s="376"/>
      <c r="C46" s="376"/>
      <c r="D46" s="376"/>
      <c r="E46" s="376"/>
      <c r="F46" s="376"/>
      <c r="G46" s="376"/>
      <c r="H46" s="376"/>
      <c r="I46" s="376"/>
      <c r="J46" s="376"/>
      <c r="K46" s="376"/>
      <c r="L46" s="376"/>
      <c r="M46" s="376"/>
      <c r="N46" s="376"/>
      <c r="O46" s="376"/>
      <c r="P46" s="377"/>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row>
    <row r="47" spans="1:65" s="112" customFormat="1" ht="146.25" customHeight="1" x14ac:dyDescent="0.2">
      <c r="A47" s="132" t="s">
        <v>495</v>
      </c>
      <c r="B47" s="107" t="str">
        <f>'[12]MAPA DE RIESGO'!A13</f>
        <v>R1</v>
      </c>
      <c r="C47" s="107" t="str">
        <f>'[12]MAPA DE RIESGO'!B13</f>
        <v>Incumplimiento en la planeaciòn y ejecuciòn de la Evaluación del desempeño Laboral (EDL) por parte de los evaluadores y evaluados</v>
      </c>
      <c r="D47" s="134" t="s">
        <v>596</v>
      </c>
      <c r="E47" s="109">
        <f>'[12]MAPA DE RIESGO'!C13</f>
        <v>4</v>
      </c>
      <c r="F47" s="109">
        <f>'[12]MAPA DE RIESGO'!D13</f>
        <v>3</v>
      </c>
      <c r="G47" s="106" t="s">
        <v>530</v>
      </c>
      <c r="H47" s="107"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107" t="str">
        <f>'[12]MAPA DE RIESGO'!G13</f>
        <v>PROBABILIDAD</v>
      </c>
      <c r="J47" s="109">
        <f>'[12]MAPA DE RIESGO'!H13</f>
        <v>2</v>
      </c>
      <c r="K47" s="109">
        <f>'[12]MAPA DE RIESGO'!I13</f>
        <v>3</v>
      </c>
      <c r="L47" s="109">
        <f>'[12]MAPA DE RIESGO'!J13</f>
        <v>24</v>
      </c>
      <c r="M47" s="106" t="s">
        <v>526</v>
      </c>
      <c r="N47" s="107" t="str">
        <f>'[12]MAPA DE RIESGO'!L13</f>
        <v>REDUCIR EL RIESGO</v>
      </c>
      <c r="O47" s="107" t="str">
        <f>'[12]MAPA DE RIESGO'!M13</f>
        <v>Realizar campañas de sensibilización Tema: Entregas oportunas de las EDL, asi como el diligenciamiento de los formatos y la importancia del cumplimiento en la entrega de la EDL.</v>
      </c>
      <c r="P47" s="110" t="str">
        <f>'[12]MAPA DE RIESGO'!N13</f>
        <v>DIRECCION DE GESTION CORPORATIVA</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111"/>
      <c r="BM47" s="111"/>
    </row>
    <row r="48" spans="1:65" s="112" customFormat="1" ht="63" customHeight="1" x14ac:dyDescent="0.2">
      <c r="A48" s="136" t="s">
        <v>495</v>
      </c>
      <c r="B48" s="115" t="s">
        <v>452</v>
      </c>
      <c r="C48" s="115" t="s">
        <v>579</v>
      </c>
      <c r="D48" s="137" t="s">
        <v>596</v>
      </c>
      <c r="E48" s="119">
        <v>3</v>
      </c>
      <c r="F48" s="119">
        <v>4</v>
      </c>
      <c r="G48" s="117" t="s">
        <v>533</v>
      </c>
      <c r="H48" s="115" t="s">
        <v>611</v>
      </c>
      <c r="I48" s="115" t="s">
        <v>441</v>
      </c>
      <c r="J48" s="119">
        <v>3</v>
      </c>
      <c r="K48" s="119">
        <v>4</v>
      </c>
      <c r="L48" s="119">
        <v>48</v>
      </c>
      <c r="M48" s="117" t="s">
        <v>533</v>
      </c>
      <c r="N48" s="115" t="s">
        <v>466</v>
      </c>
      <c r="O48" s="115" t="s">
        <v>498</v>
      </c>
      <c r="P48" s="120" t="s">
        <v>467</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111"/>
      <c r="BM48" s="111"/>
    </row>
    <row r="49" spans="1:65" s="130" customFormat="1" ht="92.25" customHeight="1" thickBot="1" x14ac:dyDescent="0.25">
      <c r="A49" s="121" t="s">
        <v>495</v>
      </c>
      <c r="B49" s="123" t="s">
        <v>454</v>
      </c>
      <c r="C49" s="123" t="str">
        <f>[12]ANALISIS!B12</f>
        <v xml:space="preserve">Manipulación en la vinculación de personal 
</v>
      </c>
      <c r="D49" s="124" t="s">
        <v>598</v>
      </c>
      <c r="E49" s="140">
        <f>[12]ANALISIS!C12</f>
        <v>1</v>
      </c>
      <c r="F49" s="140">
        <f>[12]ANALISIS!D12</f>
        <v>5</v>
      </c>
      <c r="G49" s="126" t="s">
        <v>530</v>
      </c>
      <c r="H49" s="123" t="s">
        <v>496</v>
      </c>
      <c r="I49" s="123" t="s">
        <v>441</v>
      </c>
      <c r="J49" s="140">
        <v>1</v>
      </c>
      <c r="K49" s="140">
        <v>5</v>
      </c>
      <c r="L49" s="140">
        <v>20</v>
      </c>
      <c r="M49" s="126" t="s">
        <v>530</v>
      </c>
      <c r="N49" s="123" t="s">
        <v>471</v>
      </c>
      <c r="O49" s="123" t="s">
        <v>497</v>
      </c>
      <c r="P49" s="128" t="s">
        <v>467</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129"/>
      <c r="BM49" s="129"/>
    </row>
    <row r="50" spans="1:65" s="131" customFormat="1" ht="6.75" customHeight="1" thickBot="1" x14ac:dyDescent="0.25">
      <c r="A50" s="384"/>
      <c r="B50" s="385"/>
      <c r="C50" s="385"/>
      <c r="D50" s="385"/>
      <c r="E50" s="385"/>
      <c r="F50" s="385"/>
      <c r="G50" s="385"/>
      <c r="H50" s="385"/>
      <c r="I50" s="385"/>
      <c r="J50" s="385"/>
      <c r="K50" s="385"/>
      <c r="L50" s="385"/>
      <c r="M50" s="385"/>
      <c r="N50" s="385"/>
      <c r="O50" s="385"/>
      <c r="P50" s="386"/>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row>
    <row r="51" spans="1:65" s="111" customFormat="1" ht="201" customHeight="1" x14ac:dyDescent="0.2">
      <c r="A51" s="132" t="s">
        <v>499</v>
      </c>
      <c r="B51" s="169" t="s">
        <v>448</v>
      </c>
      <c r="C51" s="107" t="s">
        <v>504</v>
      </c>
      <c r="D51" s="134" t="s">
        <v>596</v>
      </c>
      <c r="E51" s="105">
        <v>4</v>
      </c>
      <c r="F51" s="105">
        <v>4</v>
      </c>
      <c r="G51" s="106" t="s">
        <v>533</v>
      </c>
      <c r="H51" s="107" t="s">
        <v>580</v>
      </c>
      <c r="I51" s="107" t="s">
        <v>441</v>
      </c>
      <c r="J51" s="109">
        <v>2</v>
      </c>
      <c r="K51" s="109">
        <v>4</v>
      </c>
      <c r="L51" s="109">
        <v>32</v>
      </c>
      <c r="M51" s="106" t="s">
        <v>530</v>
      </c>
      <c r="N51" s="107" t="s">
        <v>466</v>
      </c>
      <c r="O51" s="107" t="s">
        <v>612</v>
      </c>
      <c r="P51" s="170" t="s">
        <v>581</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row>
    <row r="52" spans="1:65" s="130" customFormat="1" ht="201.75" customHeight="1" x14ac:dyDescent="0.2">
      <c r="A52" s="171" t="s">
        <v>499</v>
      </c>
      <c r="B52" s="172" t="s">
        <v>452</v>
      </c>
      <c r="C52" s="172" t="s">
        <v>500</v>
      </c>
      <c r="D52" s="173" t="s">
        <v>598</v>
      </c>
      <c r="E52" s="174">
        <v>3</v>
      </c>
      <c r="F52" s="174">
        <v>4</v>
      </c>
      <c r="G52" s="175" t="s">
        <v>533</v>
      </c>
      <c r="H52" s="176" t="s">
        <v>501</v>
      </c>
      <c r="I52" s="176" t="s">
        <v>441</v>
      </c>
      <c r="J52" s="174">
        <f>'[13]MAPA DE RIESGO'!H13</f>
        <v>1</v>
      </c>
      <c r="K52" s="174">
        <f>'[13]MAPA DE RIESGO'!I13</f>
        <v>4</v>
      </c>
      <c r="L52" s="174">
        <f>'[13]MAPA DE RIESGO'!J13</f>
        <v>16</v>
      </c>
      <c r="M52" s="175" t="s">
        <v>530</v>
      </c>
      <c r="N52" s="176" t="str">
        <f>'[13]MAPA DE RIESGO'!L13</f>
        <v>EVITAR EL RIESGO</v>
      </c>
      <c r="O52" s="176" t="s">
        <v>613</v>
      </c>
      <c r="P52" s="177" t="s">
        <v>581</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129"/>
      <c r="BM52" s="129"/>
    </row>
    <row r="53" spans="1:65" s="130" customFormat="1" ht="237.75" customHeight="1" thickBot="1" x14ac:dyDescent="0.25">
      <c r="A53" s="121" t="s">
        <v>499</v>
      </c>
      <c r="B53" s="123" t="s">
        <v>454</v>
      </c>
      <c r="C53" s="123" t="s">
        <v>503</v>
      </c>
      <c r="D53" s="124" t="s">
        <v>598</v>
      </c>
      <c r="E53" s="140">
        <v>2</v>
      </c>
      <c r="F53" s="140">
        <f>'[14]MAPA DE RIESGO'!D14</f>
        <v>4</v>
      </c>
      <c r="G53" s="126" t="s">
        <v>530</v>
      </c>
      <c r="H53" s="123" t="s">
        <v>582</v>
      </c>
      <c r="I53" s="123" t="s">
        <v>441</v>
      </c>
      <c r="J53" s="140">
        <v>1</v>
      </c>
      <c r="K53" s="140">
        <v>4</v>
      </c>
      <c r="L53" s="140">
        <f>(K53*J53)*4</f>
        <v>16</v>
      </c>
      <c r="M53" s="126" t="s">
        <v>530</v>
      </c>
      <c r="N53" s="123" t="s">
        <v>471</v>
      </c>
      <c r="O53" s="123" t="s">
        <v>614</v>
      </c>
      <c r="P53" s="178" t="s">
        <v>581</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129"/>
      <c r="BM53" s="129"/>
    </row>
    <row r="54" spans="1:65" s="131" customFormat="1" ht="7.5" customHeight="1" thickBot="1" x14ac:dyDescent="0.25">
      <c r="A54" s="387"/>
      <c r="B54" s="388"/>
      <c r="C54" s="388"/>
      <c r="D54" s="388"/>
      <c r="E54" s="388"/>
      <c r="F54" s="388"/>
      <c r="G54" s="388"/>
      <c r="H54" s="388"/>
      <c r="I54" s="388"/>
      <c r="J54" s="388"/>
      <c r="K54" s="388"/>
      <c r="L54" s="388"/>
      <c r="M54" s="388"/>
      <c r="N54" s="388"/>
      <c r="O54" s="388"/>
      <c r="P54" s="389"/>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row>
    <row r="55" spans="1:65" s="112" customFormat="1" ht="171.75" customHeight="1" x14ac:dyDescent="0.2">
      <c r="A55" s="132" t="s">
        <v>505</v>
      </c>
      <c r="B55" s="107" t="s">
        <v>448</v>
      </c>
      <c r="C55" s="107" t="s">
        <v>506</v>
      </c>
      <c r="D55" s="134" t="s">
        <v>596</v>
      </c>
      <c r="E55" s="109">
        <f>'[15]MAPA DE RIESGO'!C14</f>
        <v>1</v>
      </c>
      <c r="F55" s="109">
        <f>'[15]MAPA DE RIESGO'!D14</f>
        <v>3</v>
      </c>
      <c r="G55" s="106" t="s">
        <v>526</v>
      </c>
      <c r="H55" s="107" t="s">
        <v>583</v>
      </c>
      <c r="I55" s="107" t="str">
        <f>'[15]MAPA DE RIESGO'!G14</f>
        <v>IMPACTO</v>
      </c>
      <c r="J55" s="109">
        <f>'[15]MAPA DE RIESGO'!H14</f>
        <v>1</v>
      </c>
      <c r="K55" s="109">
        <v>1</v>
      </c>
      <c r="L55" s="109">
        <v>4</v>
      </c>
      <c r="M55" s="106" t="s">
        <v>540</v>
      </c>
      <c r="N55" s="107" t="str">
        <f>'[15]MAPA DE RIESGO'!L14</f>
        <v>REDUCIR EL RIESGO</v>
      </c>
      <c r="O55" s="107" t="s">
        <v>615</v>
      </c>
      <c r="P55" s="179" t="s">
        <v>502</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111"/>
      <c r="BM55" s="111"/>
    </row>
    <row r="56" spans="1:65" s="112" customFormat="1" ht="170.25" customHeight="1" x14ac:dyDescent="0.2">
      <c r="A56" s="136" t="s">
        <v>505</v>
      </c>
      <c r="B56" s="115" t="s">
        <v>452</v>
      </c>
      <c r="C56" s="115" t="s">
        <v>616</v>
      </c>
      <c r="D56" s="137" t="s">
        <v>596</v>
      </c>
      <c r="E56" s="119">
        <f>'[15]MAPA DE RIESGO'!C15</f>
        <v>2</v>
      </c>
      <c r="F56" s="119">
        <f>'[15]MAPA DE RIESGO'!D15</f>
        <v>3</v>
      </c>
      <c r="G56" s="117" t="s">
        <v>526</v>
      </c>
      <c r="H56" s="115" t="s">
        <v>584</v>
      </c>
      <c r="I56" s="115" t="s">
        <v>441</v>
      </c>
      <c r="J56" s="119">
        <v>1</v>
      </c>
      <c r="K56" s="119">
        <f>'[15]MAPA DE RIESGO'!I15</f>
        <v>3</v>
      </c>
      <c r="L56" s="119">
        <v>12</v>
      </c>
      <c r="M56" s="117" t="s">
        <v>526</v>
      </c>
      <c r="N56" s="115" t="str">
        <f>'[15]MAPA DE RIESGO'!L15</f>
        <v>REDUCIR EL RIESGO</v>
      </c>
      <c r="O56" s="180" t="s">
        <v>617</v>
      </c>
      <c r="P56" s="181" t="s">
        <v>502</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111"/>
      <c r="BM56" s="111"/>
    </row>
    <row r="57" spans="1:65" s="130" customFormat="1" ht="175.5" customHeight="1" thickBot="1" x14ac:dyDescent="0.25">
      <c r="A57" s="121" t="s">
        <v>505</v>
      </c>
      <c r="B57" s="123" t="s">
        <v>454</v>
      </c>
      <c r="C57" s="123" t="s">
        <v>585</v>
      </c>
      <c r="D57" s="124" t="s">
        <v>598</v>
      </c>
      <c r="E57" s="140">
        <v>2</v>
      </c>
      <c r="F57" s="140">
        <v>4</v>
      </c>
      <c r="G57" s="126" t="s">
        <v>530</v>
      </c>
      <c r="H57" s="123" t="s">
        <v>586</v>
      </c>
      <c r="I57" s="123" t="s">
        <v>441</v>
      </c>
      <c r="J57" s="140">
        <v>2</v>
      </c>
      <c r="K57" s="140">
        <v>4</v>
      </c>
      <c r="L57" s="140">
        <v>32</v>
      </c>
      <c r="M57" s="126" t="s">
        <v>530</v>
      </c>
      <c r="N57" s="123" t="s">
        <v>466</v>
      </c>
      <c r="O57" s="140" t="s">
        <v>587</v>
      </c>
      <c r="P57" s="182" t="s">
        <v>502</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129"/>
      <c r="BM57" s="129"/>
    </row>
    <row r="58" spans="1:65" s="131" customFormat="1" ht="9" customHeight="1" thickBot="1" x14ac:dyDescent="0.25">
      <c r="A58" s="372"/>
      <c r="B58" s="373"/>
      <c r="C58" s="373"/>
      <c r="D58" s="373"/>
      <c r="E58" s="373"/>
      <c r="F58" s="373"/>
      <c r="G58" s="373"/>
      <c r="H58" s="373"/>
      <c r="I58" s="373"/>
      <c r="J58" s="373"/>
      <c r="K58" s="373"/>
      <c r="L58" s="373"/>
      <c r="M58" s="373"/>
      <c r="N58" s="373"/>
      <c r="O58" s="373"/>
      <c r="P58" s="374"/>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row>
    <row r="59" spans="1:65" s="112" customFormat="1" ht="202.5" customHeight="1" thickBot="1" x14ac:dyDescent="0.25">
      <c r="A59" s="142" t="s">
        <v>507</v>
      </c>
      <c r="B59" s="143" t="s">
        <v>454</v>
      </c>
      <c r="C59" s="143" t="s">
        <v>618</v>
      </c>
      <c r="D59" s="145" t="s">
        <v>596</v>
      </c>
      <c r="E59" s="146">
        <v>2</v>
      </c>
      <c r="F59" s="146">
        <v>5</v>
      </c>
      <c r="G59" s="147" t="s">
        <v>533</v>
      </c>
      <c r="H59" s="143" t="s">
        <v>619</v>
      </c>
      <c r="I59" s="143" t="s">
        <v>441</v>
      </c>
      <c r="J59" s="146">
        <v>1</v>
      </c>
      <c r="K59" s="146">
        <v>4</v>
      </c>
      <c r="L59" s="146">
        <v>16</v>
      </c>
      <c r="M59" s="117" t="s">
        <v>526</v>
      </c>
      <c r="N59" s="143" t="str">
        <f>'[16]MAPA DE RIESGO'!L15</f>
        <v>REDUCIR EL RIESGO</v>
      </c>
      <c r="O59" s="143" t="s">
        <v>620</v>
      </c>
      <c r="P59" s="150" t="str">
        <f>'[16]MAPA DE RIESGO'!N15</f>
        <v>SUBSECRETARIA GENERAL Y DE CONTROL DISCIPLINARIO</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111"/>
      <c r="BM59" s="111"/>
    </row>
    <row r="60" spans="1:65" s="131" customFormat="1" ht="7.5" customHeight="1" thickBot="1" x14ac:dyDescent="0.3">
      <c r="A60" s="369"/>
      <c r="B60" s="370"/>
      <c r="C60" s="370"/>
      <c r="D60" s="370"/>
      <c r="E60" s="370"/>
      <c r="F60" s="370"/>
      <c r="G60" s="370"/>
      <c r="H60" s="370"/>
      <c r="I60" s="370"/>
      <c r="J60" s="370"/>
      <c r="K60" s="370"/>
      <c r="L60" s="370"/>
      <c r="M60" s="370"/>
      <c r="N60" s="370"/>
      <c r="O60" s="370"/>
      <c r="P60" s="371"/>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row>
    <row r="61" spans="1:65" s="112" customFormat="1" ht="226.5" customHeight="1" x14ac:dyDescent="0.2">
      <c r="A61" s="132" t="s">
        <v>588</v>
      </c>
      <c r="B61" s="107" t="s">
        <v>448</v>
      </c>
      <c r="C61" s="107" t="s">
        <v>621</v>
      </c>
      <c r="D61" s="134" t="s">
        <v>596</v>
      </c>
      <c r="E61" s="109">
        <f>'[17]MAPA DE RIESGO'!C14</f>
        <v>4</v>
      </c>
      <c r="F61" s="109">
        <f>'[17]MAPA DE RIESGO'!D14</f>
        <v>2</v>
      </c>
      <c r="G61" s="106" t="s">
        <v>530</v>
      </c>
      <c r="H61" s="152" t="s">
        <v>622</v>
      </c>
      <c r="I61" s="107" t="str">
        <f>'[17]MAPA DE RIESGO'!G14</f>
        <v>PROBABILIDAD</v>
      </c>
      <c r="J61" s="109">
        <f>'[17]MAPA DE RIESGO'!H14</f>
        <v>4</v>
      </c>
      <c r="K61" s="109">
        <f>'[17]MAPA DE RIESGO'!I14</f>
        <v>2</v>
      </c>
      <c r="L61" s="109">
        <f>'[17]MAPA DE RIESGO'!J14</f>
        <v>32</v>
      </c>
      <c r="M61" s="106" t="s">
        <v>530</v>
      </c>
      <c r="N61" s="107" t="str">
        <f>'[17]MAPA DE RIESGO'!L14</f>
        <v>EVITAR EL RIESGO</v>
      </c>
      <c r="O61" s="109" t="s">
        <v>623</v>
      </c>
      <c r="P61" s="110" t="str">
        <f>'[17]MAPA DE RIESGO'!N14</f>
        <v>SUBSECRETARIA GENERAL Y DE CONTROL DISCIPLINARIO</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111"/>
      <c r="BM61" s="111"/>
    </row>
    <row r="62" spans="1:65" s="112" customFormat="1" ht="212.25" customHeight="1" x14ac:dyDescent="0.2">
      <c r="A62" s="136" t="s">
        <v>588</v>
      </c>
      <c r="B62" s="115" t="s">
        <v>452</v>
      </c>
      <c r="C62" s="115" t="s">
        <v>624</v>
      </c>
      <c r="D62" s="137" t="s">
        <v>596</v>
      </c>
      <c r="E62" s="119">
        <f>'[17]MAPA DE RIESGO'!C15</f>
        <v>4</v>
      </c>
      <c r="F62" s="119">
        <f>'[17]MAPA DE RIESGO'!D15</f>
        <v>3</v>
      </c>
      <c r="G62" s="117" t="s">
        <v>530</v>
      </c>
      <c r="H62" s="183" t="s">
        <v>625</v>
      </c>
      <c r="I62" s="115" t="str">
        <f>'[17]MAPA DE RIESGO'!G15</f>
        <v>PROBABILIDAD</v>
      </c>
      <c r="J62" s="119">
        <f>'[17]MAPA DE RIESGO'!H15</f>
        <v>4</v>
      </c>
      <c r="K62" s="119">
        <f>'[17]MAPA DE RIESGO'!I15</f>
        <v>3</v>
      </c>
      <c r="L62" s="119">
        <f>'[17]MAPA DE RIESGO'!J15</f>
        <v>48</v>
      </c>
      <c r="M62" s="117" t="s">
        <v>530</v>
      </c>
      <c r="N62" s="115" t="str">
        <f>'[17]MAPA DE RIESGO'!L15</f>
        <v>REDUCIR EL RIESGO</v>
      </c>
      <c r="O62" s="115" t="s">
        <v>626</v>
      </c>
      <c r="P62" s="120" t="str">
        <f>'[17]MAPA DE RIESGO'!N15</f>
        <v>SUBSECRETARIA GENERAL Y DE CONTROL DISCIPLINARIO</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111"/>
      <c r="BM62" s="111"/>
    </row>
    <row r="63" spans="1:65" s="130" customFormat="1" ht="172.5" customHeight="1" thickBot="1" x14ac:dyDescent="0.25">
      <c r="A63" s="121" t="s">
        <v>588</v>
      </c>
      <c r="B63" s="123" t="s">
        <v>454</v>
      </c>
      <c r="C63" s="123" t="s">
        <v>627</v>
      </c>
      <c r="D63" s="124" t="s">
        <v>598</v>
      </c>
      <c r="E63" s="140">
        <v>5</v>
      </c>
      <c r="F63" s="140">
        <v>3</v>
      </c>
      <c r="G63" s="126" t="s">
        <v>533</v>
      </c>
      <c r="H63" s="155" t="s">
        <v>628</v>
      </c>
      <c r="I63" s="123" t="s">
        <v>441</v>
      </c>
      <c r="J63" s="123">
        <v>4</v>
      </c>
      <c r="K63" s="123">
        <v>3</v>
      </c>
      <c r="L63" s="123">
        <v>48</v>
      </c>
      <c r="M63" s="126" t="s">
        <v>530</v>
      </c>
      <c r="N63" s="123" t="s">
        <v>466</v>
      </c>
      <c r="O63" s="123" t="s">
        <v>629</v>
      </c>
      <c r="P63" s="182" t="s">
        <v>492</v>
      </c>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129"/>
      <c r="BM63" s="129"/>
    </row>
    <row r="64" spans="1:65" ht="6.75" customHeight="1" thickBot="1" x14ac:dyDescent="0.25">
      <c r="A64" s="372"/>
      <c r="B64" s="373"/>
      <c r="C64" s="373"/>
      <c r="D64" s="373"/>
      <c r="E64" s="373"/>
      <c r="F64" s="373"/>
      <c r="G64" s="373"/>
      <c r="H64" s="373"/>
      <c r="I64" s="373"/>
      <c r="J64" s="373"/>
      <c r="K64" s="373"/>
      <c r="L64" s="373"/>
      <c r="M64" s="373"/>
      <c r="N64" s="373"/>
      <c r="O64" s="373"/>
      <c r="P64" s="374"/>
    </row>
    <row r="65" spans="1:65" s="112" customFormat="1" ht="170.25" customHeight="1" thickBot="1" x14ac:dyDescent="0.25">
      <c r="A65" s="142" t="s">
        <v>508</v>
      </c>
      <c r="B65" s="143" t="s">
        <v>448</v>
      </c>
      <c r="C65" s="143" t="s">
        <v>509</v>
      </c>
      <c r="D65" s="145" t="s">
        <v>596</v>
      </c>
      <c r="E65" s="146">
        <f>'[18]MAPA DE RIESGO'!C13</f>
        <v>1</v>
      </c>
      <c r="F65" s="146">
        <f>'[18]MAPA DE RIESGO'!D13</f>
        <v>3</v>
      </c>
      <c r="G65" s="147" t="s">
        <v>526</v>
      </c>
      <c r="H65" s="143" t="s">
        <v>630</v>
      </c>
      <c r="I65" s="143" t="str">
        <f>'[18]MAPA DE RIESGO'!G13</f>
        <v>PROBABILIDAD</v>
      </c>
      <c r="J65" s="146">
        <f>'[18]MAPA DE RIESGO'!H13</f>
        <v>1</v>
      </c>
      <c r="K65" s="146">
        <f>'[18]MAPA DE RIESGO'!I13</f>
        <v>3</v>
      </c>
      <c r="L65" s="146">
        <f>'[18]MAPA DE RIESGO'!J13</f>
        <v>12</v>
      </c>
      <c r="M65" s="147" t="s">
        <v>526</v>
      </c>
      <c r="N65" s="143" t="str">
        <f>'[18]MAPA DE RIESGO'!L13</f>
        <v>REDUCIR EL RIESGO</v>
      </c>
      <c r="O65" s="143" t="s">
        <v>589</v>
      </c>
      <c r="P65" s="150" t="s">
        <v>510</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111"/>
      <c r="BM65" s="111"/>
    </row>
    <row r="68" spans="1:65" x14ac:dyDescent="0.25">
      <c r="A68" s="393" t="s">
        <v>634</v>
      </c>
      <c r="B68" s="394"/>
      <c r="C68" s="394"/>
      <c r="D68" s="394"/>
      <c r="E68" s="394"/>
      <c r="F68" s="394"/>
      <c r="G68" s="394"/>
    </row>
    <row r="69" spans="1:65" ht="32.25" customHeight="1" x14ac:dyDescent="0.25">
      <c r="A69" s="91" t="s">
        <v>590</v>
      </c>
      <c r="B69" s="302" t="s">
        <v>591</v>
      </c>
      <c r="C69" s="302"/>
      <c r="D69" s="302"/>
      <c r="E69" s="302"/>
      <c r="F69" s="391" t="s">
        <v>592</v>
      </c>
      <c r="G69" s="392"/>
    </row>
    <row r="70" spans="1:65" ht="42.75" customHeight="1" x14ac:dyDescent="0.25">
      <c r="A70" s="89">
        <v>1</v>
      </c>
      <c r="B70" s="274" t="s">
        <v>524</v>
      </c>
      <c r="C70" s="274"/>
      <c r="D70" s="274"/>
      <c r="E70" s="274"/>
      <c r="F70" s="390" t="s">
        <v>593</v>
      </c>
      <c r="G70" s="390"/>
    </row>
    <row r="71" spans="1:65" ht="42.75" customHeight="1" x14ac:dyDescent="0.25">
      <c r="A71" s="89">
        <v>2</v>
      </c>
      <c r="B71" s="274" t="s">
        <v>523</v>
      </c>
      <c r="C71" s="274"/>
      <c r="D71" s="274"/>
      <c r="E71" s="274"/>
      <c r="F71" s="390" t="s">
        <v>594</v>
      </c>
      <c r="G71" s="390"/>
    </row>
    <row r="72" spans="1:65" ht="28.5" customHeight="1" x14ac:dyDescent="0.25">
      <c r="A72" s="89">
        <v>3</v>
      </c>
      <c r="B72" s="274" t="s">
        <v>632</v>
      </c>
      <c r="C72" s="274"/>
      <c r="D72" s="274"/>
      <c r="E72" s="274"/>
      <c r="F72" s="390" t="s">
        <v>633</v>
      </c>
      <c r="G72" s="390"/>
    </row>
  </sheetData>
  <mergeCells count="40">
    <mergeCell ref="A50:P50"/>
    <mergeCell ref="A54:P54"/>
    <mergeCell ref="A60:P60"/>
    <mergeCell ref="A64:P64"/>
    <mergeCell ref="B72:E72"/>
    <mergeCell ref="F72:G72"/>
    <mergeCell ref="A58:P58"/>
    <mergeCell ref="B69:E69"/>
    <mergeCell ref="B70:E70"/>
    <mergeCell ref="B71:E71"/>
    <mergeCell ref="F69:G69"/>
    <mergeCell ref="F70:G70"/>
    <mergeCell ref="F71:G71"/>
    <mergeCell ref="A68:G68"/>
    <mergeCell ref="A36:P36"/>
    <mergeCell ref="A39:P39"/>
    <mergeCell ref="A42:P42"/>
    <mergeCell ref="A46:P46"/>
    <mergeCell ref="A7:P7"/>
    <mergeCell ref="A19:P19"/>
    <mergeCell ref="A29:P29"/>
    <mergeCell ref="A14:P14"/>
    <mergeCell ref="A17:P17"/>
    <mergeCell ref="A23:P23"/>
    <mergeCell ref="A27:P27"/>
    <mergeCell ref="A33:P33"/>
    <mergeCell ref="A1:P1"/>
    <mergeCell ref="A2:A3"/>
    <mergeCell ref="B2:B3"/>
    <mergeCell ref="C2:C3"/>
    <mergeCell ref="D2:D3"/>
    <mergeCell ref="E2:F2"/>
    <mergeCell ref="G2:G3"/>
    <mergeCell ref="H2:H3"/>
    <mergeCell ref="I2:I3"/>
    <mergeCell ref="J2:L2"/>
    <mergeCell ref="M2:M3"/>
    <mergeCell ref="N2:N3"/>
    <mergeCell ref="O2:O3"/>
    <mergeCell ref="P2:P3"/>
  </mergeCells>
  <conditionalFormatting sqref="G4 G8:G13 G6 G15:G16 M4:M6 M28 M30 M41 G41 G45 M45 M47:M48 G18 G51 M51">
    <cfRule type="cellIs" dxfId="659" priority="658" stopIfTrue="1" operator="equal">
      <formula>"INACEPTABLE"</formula>
    </cfRule>
    <cfRule type="cellIs" dxfId="658" priority="659" stopIfTrue="1" operator="equal">
      <formula>"IMPORTANTE"</formula>
    </cfRule>
    <cfRule type="cellIs" dxfId="657" priority="660" stopIfTrue="1" operator="equal">
      <formula>"MODERADO"</formula>
    </cfRule>
  </conditionalFormatting>
  <conditionalFormatting sqref="G4 G8:G13 G6 G15:G16 M4:M6 M28 M30 M41 G41 G45 M45 M47:M48 G18 G51 M51">
    <cfRule type="cellIs" dxfId="656" priority="657" stopIfTrue="1" operator="equal">
      <formula>"TOLERABLE"</formula>
    </cfRule>
  </conditionalFormatting>
  <conditionalFormatting sqref="G4 G8:G13 G6 G15:G16 M4:M6 M28 M30 M41 G41 G45 M45 M47:M48 G18 G51 M51">
    <cfRule type="cellIs" dxfId="655" priority="655" stopIfTrue="1" operator="equal">
      <formula>"ZONA RIESGO ALTA"</formula>
    </cfRule>
    <cfRule type="cellIs" dxfId="654" priority="656" stopIfTrue="1" operator="equal">
      <formula>"ZONA RIESGO EXTREMA"</formula>
    </cfRule>
  </conditionalFormatting>
  <conditionalFormatting sqref="G4 G8:G13 G6 G15:G16 M4:M6 M28 M30 M41 G41 G45 M45 M47:M48 G18 G51 M51">
    <cfRule type="cellIs" dxfId="653" priority="653" stopIfTrue="1" operator="equal">
      <formula>"ZONA RIESGO BAJA"</formula>
    </cfRule>
    <cfRule type="cellIs" dxfId="652" priority="654" stopIfTrue="1" operator="equal">
      <formula>"ZONA RIESGO MODERADA"</formula>
    </cfRule>
  </conditionalFormatting>
  <conditionalFormatting sqref="G4 G8:G13 G6 G15:G16 M4:M6 M28 M30 M41 G41 G45 M45 M47:M48 G18 G51 M51">
    <cfRule type="cellIs" dxfId="651" priority="651" stopIfTrue="1" operator="equal">
      <formula>"ZONA RIESGO MODERADA"</formula>
    </cfRule>
    <cfRule type="cellIs" dxfId="650" priority="652" stopIfTrue="1" operator="equal">
      <formula>"ZONA RIESGO ALTA"</formula>
    </cfRule>
  </conditionalFormatting>
  <conditionalFormatting sqref="M8 M12:M13">
    <cfRule type="cellIs" dxfId="649" priority="641" stopIfTrue="1" operator="equal">
      <formula>"ZONA RIESGO MODERADA"</formula>
    </cfRule>
    <cfRule type="cellIs" dxfId="648" priority="642" stopIfTrue="1" operator="equal">
      <formula>"ZONA RIESGO ALTA"</formula>
    </cfRule>
  </conditionalFormatting>
  <conditionalFormatting sqref="M8 M12:M13">
    <cfRule type="cellIs" dxfId="647" priority="648" stopIfTrue="1" operator="equal">
      <formula>"INACEPTABLE"</formula>
    </cfRule>
    <cfRule type="cellIs" dxfId="646" priority="649" stopIfTrue="1" operator="equal">
      <formula>"IMPORTANTE"</formula>
    </cfRule>
    <cfRule type="cellIs" dxfId="645" priority="650" stopIfTrue="1" operator="equal">
      <formula>"MODERADO"</formula>
    </cfRule>
  </conditionalFormatting>
  <conditionalFormatting sqref="M8 M12:M13">
    <cfRule type="cellIs" dxfId="644" priority="647" stopIfTrue="1" operator="equal">
      <formula>"TOLERABLE"</formula>
    </cfRule>
  </conditionalFormatting>
  <conditionalFormatting sqref="M8 M12:M13">
    <cfRule type="cellIs" dxfId="643" priority="645" stopIfTrue="1" operator="equal">
      <formula>"ZONA RIESGO ALTA"</formula>
    </cfRule>
    <cfRule type="cellIs" dxfId="642" priority="646" stopIfTrue="1" operator="equal">
      <formula>"ZONA RIESGO EXTREMA"</formula>
    </cfRule>
  </conditionalFormatting>
  <conditionalFormatting sqref="M8 M12:M13">
    <cfRule type="cellIs" dxfId="641" priority="643" stopIfTrue="1" operator="equal">
      <formula>"ZONA RIESGO BAJA"</formula>
    </cfRule>
    <cfRule type="cellIs" dxfId="640" priority="644" stopIfTrue="1" operator="equal">
      <formula>"ZONA RIESGO MODERADA"</formula>
    </cfRule>
  </conditionalFormatting>
  <conditionalFormatting sqref="G48">
    <cfRule type="cellIs" dxfId="639" priority="188" stopIfTrue="1" operator="equal">
      <formula>"INACEPTABLE"</formula>
    </cfRule>
    <cfRule type="cellIs" dxfId="638" priority="189" stopIfTrue="1" operator="equal">
      <formula>"IMPORTANTE"</formula>
    </cfRule>
    <cfRule type="cellIs" dxfId="637" priority="190" stopIfTrue="1" operator="equal">
      <formula>"MODERADO"</formula>
    </cfRule>
  </conditionalFormatting>
  <conditionalFormatting sqref="G48">
    <cfRule type="cellIs" dxfId="636" priority="187" stopIfTrue="1" operator="equal">
      <formula>"TOLERABLE"</formula>
    </cfRule>
  </conditionalFormatting>
  <conditionalFormatting sqref="G48">
    <cfRule type="cellIs" dxfId="635" priority="185" stopIfTrue="1" operator="equal">
      <formula>"ZONA RIESGO ALTA"</formula>
    </cfRule>
    <cfRule type="cellIs" dxfId="634" priority="186" stopIfTrue="1" operator="equal">
      <formula>"ZONA RIESGO EXTREMA"</formula>
    </cfRule>
  </conditionalFormatting>
  <conditionalFormatting sqref="G48">
    <cfRule type="cellIs" dxfId="633" priority="183" stopIfTrue="1" operator="equal">
      <formula>"ZONA RIESGO BAJA"</formula>
    </cfRule>
    <cfRule type="cellIs" dxfId="632" priority="184" stopIfTrue="1" operator="equal">
      <formula>"ZONA RIESGO MODERADA"</formula>
    </cfRule>
  </conditionalFormatting>
  <conditionalFormatting sqref="G48">
    <cfRule type="cellIs" dxfId="631" priority="181" stopIfTrue="1" operator="equal">
      <formula>"ZONA RIESGO MODERADA"</formula>
    </cfRule>
    <cfRule type="cellIs" dxfId="630" priority="182" stopIfTrue="1" operator="equal">
      <formula>"ZONA RIESGO ALTA"</formula>
    </cfRule>
  </conditionalFormatting>
  <conditionalFormatting sqref="G5">
    <cfRule type="cellIs" dxfId="629" priority="638" stopIfTrue="1" operator="equal">
      <formula>"INACEPTABLE"</formula>
    </cfRule>
    <cfRule type="cellIs" dxfId="628" priority="639" stopIfTrue="1" operator="equal">
      <formula>"IMPORTANTE"</formula>
    </cfRule>
    <cfRule type="cellIs" dxfId="627" priority="640" stopIfTrue="1" operator="equal">
      <formula>"MODERADO"</formula>
    </cfRule>
  </conditionalFormatting>
  <conditionalFormatting sqref="G5">
    <cfRule type="cellIs" dxfId="626" priority="637" stopIfTrue="1" operator="equal">
      <formula>"TOLERABLE"</formula>
    </cfRule>
  </conditionalFormatting>
  <conditionalFormatting sqref="G5">
    <cfRule type="cellIs" dxfId="625" priority="635" stopIfTrue="1" operator="equal">
      <formula>"ZONA RIESGO ALTA"</formula>
    </cfRule>
    <cfRule type="cellIs" dxfId="624" priority="636" stopIfTrue="1" operator="equal">
      <formula>"ZONA RIESGO EXTREMA"</formula>
    </cfRule>
  </conditionalFormatting>
  <conditionalFormatting sqref="G5">
    <cfRule type="cellIs" dxfId="623" priority="633" stopIfTrue="1" operator="equal">
      <formula>"ZONA RIESGO BAJA"</formula>
    </cfRule>
    <cfRule type="cellIs" dxfId="622" priority="634" stopIfTrue="1" operator="equal">
      <formula>"ZONA RIESGO MODERADA"</formula>
    </cfRule>
  </conditionalFormatting>
  <conditionalFormatting sqref="G5">
    <cfRule type="cellIs" dxfId="621" priority="631" stopIfTrue="1" operator="equal">
      <formula>"ZONA RIESGO MODERADA"</formula>
    </cfRule>
    <cfRule type="cellIs" dxfId="620" priority="632" stopIfTrue="1" operator="equal">
      <formula>"ZONA RIESGO ALTA"</formula>
    </cfRule>
  </conditionalFormatting>
  <conditionalFormatting sqref="G30">
    <cfRule type="cellIs" dxfId="619" priority="248" stopIfTrue="1" operator="equal">
      <formula>"INACEPTABLE"</formula>
    </cfRule>
    <cfRule type="cellIs" dxfId="618" priority="249" stopIfTrue="1" operator="equal">
      <formula>"IMPORTANTE"</formula>
    </cfRule>
    <cfRule type="cellIs" dxfId="617" priority="250" stopIfTrue="1" operator="equal">
      <formula>"MODERADO"</formula>
    </cfRule>
  </conditionalFormatting>
  <conditionalFormatting sqref="G30">
    <cfRule type="cellIs" dxfId="616" priority="247" stopIfTrue="1" operator="equal">
      <formula>"TOLERABLE"</formula>
    </cfRule>
  </conditionalFormatting>
  <conditionalFormatting sqref="G30">
    <cfRule type="cellIs" dxfId="615" priority="245" stopIfTrue="1" operator="equal">
      <formula>"ZONA RIESGO ALTA"</formula>
    </cfRule>
    <cfRule type="cellIs" dxfId="614" priority="246" stopIfTrue="1" operator="equal">
      <formula>"ZONA RIESGO EXTREMA"</formula>
    </cfRule>
  </conditionalFormatting>
  <conditionalFormatting sqref="G30">
    <cfRule type="cellIs" dxfId="613" priority="243" stopIfTrue="1" operator="equal">
      <formula>"ZONA RIESGO BAJA"</formula>
    </cfRule>
    <cfRule type="cellIs" dxfId="612" priority="244" stopIfTrue="1" operator="equal">
      <formula>"ZONA RIESGO MODERADA"</formula>
    </cfRule>
  </conditionalFormatting>
  <conditionalFormatting sqref="G30">
    <cfRule type="cellIs" dxfId="611" priority="241" stopIfTrue="1" operator="equal">
      <formula>"ZONA RIESGO MODERADA"</formula>
    </cfRule>
    <cfRule type="cellIs" dxfId="610" priority="242" stopIfTrue="1" operator="equal">
      <formula>"ZONA RIESGO ALTA"</formula>
    </cfRule>
  </conditionalFormatting>
  <conditionalFormatting sqref="M15">
    <cfRule type="cellIs" dxfId="609" priority="131" stopIfTrue="1" operator="equal">
      <formula>"ZONA RIESGO MODERADA"</formula>
    </cfRule>
    <cfRule type="cellIs" dxfId="608" priority="132" stopIfTrue="1" operator="equal">
      <formula>"ZONA RIESGO ALTA"</formula>
    </cfRule>
  </conditionalFormatting>
  <conditionalFormatting sqref="M15">
    <cfRule type="cellIs" dxfId="607" priority="138" stopIfTrue="1" operator="equal">
      <formula>"INACEPTABLE"</formula>
    </cfRule>
    <cfRule type="cellIs" dxfId="606" priority="139" stopIfTrue="1" operator="equal">
      <formula>"IMPORTANTE"</formula>
    </cfRule>
    <cfRule type="cellIs" dxfId="605" priority="140" stopIfTrue="1" operator="equal">
      <formula>"MODERADO"</formula>
    </cfRule>
  </conditionalFormatting>
  <conditionalFormatting sqref="M15">
    <cfRule type="cellIs" dxfId="604" priority="137" stopIfTrue="1" operator="equal">
      <formula>"TOLERABLE"</formula>
    </cfRule>
  </conditionalFormatting>
  <conditionalFormatting sqref="M15">
    <cfRule type="cellIs" dxfId="603" priority="135" stopIfTrue="1" operator="equal">
      <formula>"ZONA RIESGO ALTA"</formula>
    </cfRule>
    <cfRule type="cellIs" dxfId="602" priority="136" stopIfTrue="1" operator="equal">
      <formula>"ZONA RIESGO EXTREMA"</formula>
    </cfRule>
  </conditionalFormatting>
  <conditionalFormatting sqref="M15">
    <cfRule type="cellIs" dxfId="601" priority="133" stopIfTrue="1" operator="equal">
      <formula>"ZONA RIESGO BAJA"</formula>
    </cfRule>
    <cfRule type="cellIs" dxfId="600" priority="134" stopIfTrue="1" operator="equal">
      <formula>"ZONA RIESGO MODERADA"</formula>
    </cfRule>
  </conditionalFormatting>
  <conditionalFormatting sqref="M20">
    <cfRule type="cellIs" dxfId="599" priority="531" stopIfTrue="1" operator="equal">
      <formula>"ZONA RIESGO MODERADA"</formula>
    </cfRule>
    <cfRule type="cellIs" dxfId="598" priority="532" stopIfTrue="1" operator="equal">
      <formula>"ZONA RIESGO ALTA"</formula>
    </cfRule>
  </conditionalFormatting>
  <conditionalFormatting sqref="M20">
    <cfRule type="cellIs" dxfId="597" priority="538" stopIfTrue="1" operator="equal">
      <formula>"INACEPTABLE"</formula>
    </cfRule>
    <cfRule type="cellIs" dxfId="596" priority="539" stopIfTrue="1" operator="equal">
      <formula>"IMPORTANTE"</formula>
    </cfRule>
    <cfRule type="cellIs" dxfId="595" priority="540" stopIfTrue="1" operator="equal">
      <formula>"MODERADO"</formula>
    </cfRule>
  </conditionalFormatting>
  <conditionalFormatting sqref="M20">
    <cfRule type="cellIs" dxfId="594" priority="537" stopIfTrue="1" operator="equal">
      <formula>"TOLERABLE"</formula>
    </cfRule>
  </conditionalFormatting>
  <conditionalFormatting sqref="M20">
    <cfRule type="cellIs" dxfId="593" priority="535" stopIfTrue="1" operator="equal">
      <formula>"ZONA RIESGO ALTA"</formula>
    </cfRule>
    <cfRule type="cellIs" dxfId="592" priority="536" stopIfTrue="1" operator="equal">
      <formula>"ZONA RIESGO EXTREMA"</formula>
    </cfRule>
  </conditionalFormatting>
  <conditionalFormatting sqref="M20">
    <cfRule type="cellIs" dxfId="591" priority="533" stopIfTrue="1" operator="equal">
      <formula>"ZONA RIESGO BAJA"</formula>
    </cfRule>
    <cfRule type="cellIs" dxfId="590" priority="534" stopIfTrue="1" operator="equal">
      <formula>"ZONA RIESGO MODERADA"</formula>
    </cfRule>
  </conditionalFormatting>
  <conditionalFormatting sqref="M18">
    <cfRule type="cellIs" dxfId="589" priority="541" stopIfTrue="1" operator="equal">
      <formula>"ZONA RIESGO MODERADA"</formula>
    </cfRule>
    <cfRule type="cellIs" dxfId="588" priority="542" stopIfTrue="1" operator="equal">
      <formula>"ZONA RIESGO ALTA"</formula>
    </cfRule>
  </conditionalFormatting>
  <conditionalFormatting sqref="M18">
    <cfRule type="cellIs" dxfId="587" priority="548" stopIfTrue="1" operator="equal">
      <formula>"INACEPTABLE"</formula>
    </cfRule>
    <cfRule type="cellIs" dxfId="586" priority="549" stopIfTrue="1" operator="equal">
      <formula>"IMPORTANTE"</formula>
    </cfRule>
    <cfRule type="cellIs" dxfId="585" priority="550" stopIfTrue="1" operator="equal">
      <formula>"MODERADO"</formula>
    </cfRule>
  </conditionalFormatting>
  <conditionalFormatting sqref="M18">
    <cfRule type="cellIs" dxfId="584" priority="547" stopIfTrue="1" operator="equal">
      <formula>"TOLERABLE"</formula>
    </cfRule>
  </conditionalFormatting>
  <conditionalFormatting sqref="M18">
    <cfRule type="cellIs" dxfId="583" priority="545" stopIfTrue="1" operator="equal">
      <formula>"ZONA RIESGO ALTA"</formula>
    </cfRule>
    <cfRule type="cellIs" dxfId="582" priority="546" stopIfTrue="1" operator="equal">
      <formula>"ZONA RIESGO EXTREMA"</formula>
    </cfRule>
  </conditionalFormatting>
  <conditionalFormatting sqref="M18">
    <cfRule type="cellIs" dxfId="581" priority="543" stopIfTrue="1" operator="equal">
      <formula>"ZONA RIESGO BAJA"</formula>
    </cfRule>
    <cfRule type="cellIs" dxfId="580" priority="544" stopIfTrue="1" operator="equal">
      <formula>"ZONA RIESGO MODERADA"</formula>
    </cfRule>
  </conditionalFormatting>
  <conditionalFormatting sqref="M57">
    <cfRule type="cellIs" dxfId="579" priority="341" stopIfTrue="1" operator="equal">
      <formula>"ZONA RIESGO MODERADA"</formula>
    </cfRule>
    <cfRule type="cellIs" dxfId="578" priority="342" stopIfTrue="1" operator="equal">
      <formula>"ZONA RIESGO ALTA"</formula>
    </cfRule>
  </conditionalFormatting>
  <conditionalFormatting sqref="M57">
    <cfRule type="cellIs" dxfId="577" priority="348" stopIfTrue="1" operator="equal">
      <formula>"INACEPTABLE"</formula>
    </cfRule>
    <cfRule type="cellIs" dxfId="576" priority="349" stopIfTrue="1" operator="equal">
      <formula>"IMPORTANTE"</formula>
    </cfRule>
    <cfRule type="cellIs" dxfId="575" priority="350" stopIfTrue="1" operator="equal">
      <formula>"MODERADO"</formula>
    </cfRule>
  </conditionalFormatting>
  <conditionalFormatting sqref="M57">
    <cfRule type="cellIs" dxfId="574" priority="347" stopIfTrue="1" operator="equal">
      <formula>"TOLERABLE"</formula>
    </cfRule>
  </conditionalFormatting>
  <conditionalFormatting sqref="M57">
    <cfRule type="cellIs" dxfId="573" priority="345" stopIfTrue="1" operator="equal">
      <formula>"ZONA RIESGO ALTA"</formula>
    </cfRule>
    <cfRule type="cellIs" dxfId="572" priority="346" stopIfTrue="1" operator="equal">
      <formula>"ZONA RIESGO EXTREMA"</formula>
    </cfRule>
  </conditionalFormatting>
  <conditionalFormatting sqref="M57">
    <cfRule type="cellIs" dxfId="571" priority="343" stopIfTrue="1" operator="equal">
      <formula>"ZONA RIESGO BAJA"</formula>
    </cfRule>
    <cfRule type="cellIs" dxfId="570" priority="344" stopIfTrue="1" operator="equal">
      <formula>"ZONA RIESGO MODERADA"</formula>
    </cfRule>
  </conditionalFormatting>
  <conditionalFormatting sqref="M63">
    <cfRule type="cellIs" dxfId="569" priority="331" stopIfTrue="1" operator="equal">
      <formula>"ZONA RIESGO MODERADA"</formula>
    </cfRule>
    <cfRule type="cellIs" dxfId="568" priority="332" stopIfTrue="1" operator="equal">
      <formula>"ZONA RIESGO ALTA"</formula>
    </cfRule>
  </conditionalFormatting>
  <conditionalFormatting sqref="M63">
    <cfRule type="cellIs" dxfId="567" priority="338" stopIfTrue="1" operator="equal">
      <formula>"INACEPTABLE"</formula>
    </cfRule>
    <cfRule type="cellIs" dxfId="566" priority="339" stopIfTrue="1" operator="equal">
      <formula>"IMPORTANTE"</formula>
    </cfRule>
    <cfRule type="cellIs" dxfId="565" priority="340" stopIfTrue="1" operator="equal">
      <formula>"MODERADO"</formula>
    </cfRule>
  </conditionalFormatting>
  <conditionalFormatting sqref="M63">
    <cfRule type="cellIs" dxfId="564" priority="337" stopIfTrue="1" operator="equal">
      <formula>"TOLERABLE"</formula>
    </cfRule>
  </conditionalFormatting>
  <conditionalFormatting sqref="M63">
    <cfRule type="cellIs" dxfId="563" priority="335" stopIfTrue="1" operator="equal">
      <formula>"ZONA RIESGO ALTA"</formula>
    </cfRule>
    <cfRule type="cellIs" dxfId="562" priority="336" stopIfTrue="1" operator="equal">
      <formula>"ZONA RIESGO EXTREMA"</formula>
    </cfRule>
  </conditionalFormatting>
  <conditionalFormatting sqref="M63">
    <cfRule type="cellIs" dxfId="561" priority="333" stopIfTrue="1" operator="equal">
      <formula>"ZONA RIESGO BAJA"</formula>
    </cfRule>
    <cfRule type="cellIs" dxfId="560" priority="334" stopIfTrue="1" operator="equal">
      <formula>"ZONA RIESGO MODERADA"</formula>
    </cfRule>
  </conditionalFormatting>
  <conditionalFormatting sqref="G62:G63">
    <cfRule type="cellIs" dxfId="559" priority="301" stopIfTrue="1" operator="equal">
      <formula>"ZONA RIESGO MODERADA"</formula>
    </cfRule>
    <cfRule type="cellIs" dxfId="558" priority="302" stopIfTrue="1" operator="equal">
      <formula>"ZONA RIESGO ALTA"</formula>
    </cfRule>
  </conditionalFormatting>
  <conditionalFormatting sqref="G62:G63">
    <cfRule type="cellIs" dxfId="557" priority="308" stopIfTrue="1" operator="equal">
      <formula>"INACEPTABLE"</formula>
    </cfRule>
    <cfRule type="cellIs" dxfId="556" priority="309" stopIfTrue="1" operator="equal">
      <formula>"IMPORTANTE"</formula>
    </cfRule>
    <cfRule type="cellIs" dxfId="555" priority="310" stopIfTrue="1" operator="equal">
      <formula>"MODERADO"</formula>
    </cfRule>
  </conditionalFormatting>
  <conditionalFormatting sqref="G62:G63">
    <cfRule type="cellIs" dxfId="554" priority="307" stopIfTrue="1" operator="equal">
      <formula>"TOLERABLE"</formula>
    </cfRule>
  </conditionalFormatting>
  <conditionalFormatting sqref="G62:G63">
    <cfRule type="cellIs" dxfId="553" priority="305" stopIfTrue="1" operator="equal">
      <formula>"ZONA RIESGO ALTA"</formula>
    </cfRule>
    <cfRule type="cellIs" dxfId="552" priority="306" stopIfTrue="1" operator="equal">
      <formula>"ZONA RIESGO EXTREMA"</formula>
    </cfRule>
  </conditionalFormatting>
  <conditionalFormatting sqref="G62:G63">
    <cfRule type="cellIs" dxfId="551" priority="303" stopIfTrue="1" operator="equal">
      <formula>"ZONA RIESGO BAJA"</formula>
    </cfRule>
    <cfRule type="cellIs" dxfId="550" priority="304" stopIfTrue="1" operator="equal">
      <formula>"ZONA RIESGO MODERADA"</formula>
    </cfRule>
  </conditionalFormatting>
  <conditionalFormatting sqref="M10">
    <cfRule type="cellIs" dxfId="549" priority="628" stopIfTrue="1" operator="equal">
      <formula>"INACEPTABLE"</formula>
    </cfRule>
    <cfRule type="cellIs" dxfId="548" priority="629" stopIfTrue="1" operator="equal">
      <formula>"IMPORTANTE"</formula>
    </cfRule>
    <cfRule type="cellIs" dxfId="547" priority="630" stopIfTrue="1" operator="equal">
      <formula>"MODERADO"</formula>
    </cfRule>
  </conditionalFormatting>
  <conditionalFormatting sqref="M10">
    <cfRule type="cellIs" dxfId="546" priority="627" stopIfTrue="1" operator="equal">
      <formula>"TOLERABLE"</formula>
    </cfRule>
  </conditionalFormatting>
  <conditionalFormatting sqref="M10">
    <cfRule type="cellIs" dxfId="545" priority="625" stopIfTrue="1" operator="equal">
      <formula>"ZONA RIESGO ALTA"</formula>
    </cfRule>
    <cfRule type="cellIs" dxfId="544" priority="626" stopIfTrue="1" operator="equal">
      <formula>"ZONA RIESGO EXTREMA"</formula>
    </cfRule>
  </conditionalFormatting>
  <conditionalFormatting sqref="M10">
    <cfRule type="cellIs" dxfId="543" priority="623" stopIfTrue="1" operator="equal">
      <formula>"ZONA RIESGO BAJA"</formula>
    </cfRule>
    <cfRule type="cellIs" dxfId="542" priority="624" stopIfTrue="1" operator="equal">
      <formula>"ZONA RIESGO MODERADA"</formula>
    </cfRule>
  </conditionalFormatting>
  <conditionalFormatting sqref="M10">
    <cfRule type="cellIs" dxfId="541" priority="621" stopIfTrue="1" operator="equal">
      <formula>"ZONA RIESGO MODERADA"</formula>
    </cfRule>
    <cfRule type="cellIs" dxfId="540" priority="622" stopIfTrue="1" operator="equal">
      <formula>"ZONA RIESGO ALTA"</formula>
    </cfRule>
  </conditionalFormatting>
  <conditionalFormatting sqref="M11">
    <cfRule type="cellIs" dxfId="539" priority="618" stopIfTrue="1" operator="equal">
      <formula>"INACEPTABLE"</formula>
    </cfRule>
    <cfRule type="cellIs" dxfId="538" priority="619" stopIfTrue="1" operator="equal">
      <formula>"IMPORTANTE"</formula>
    </cfRule>
    <cfRule type="cellIs" dxfId="537" priority="620" stopIfTrue="1" operator="equal">
      <formula>"MODERADO"</formula>
    </cfRule>
  </conditionalFormatting>
  <conditionalFormatting sqref="M11">
    <cfRule type="cellIs" dxfId="536" priority="617" stopIfTrue="1" operator="equal">
      <formula>"TOLERABLE"</formula>
    </cfRule>
  </conditionalFormatting>
  <conditionalFormatting sqref="M11">
    <cfRule type="cellIs" dxfId="535" priority="615" stopIfTrue="1" operator="equal">
      <formula>"ZONA RIESGO ALTA"</formula>
    </cfRule>
    <cfRule type="cellIs" dxfId="534" priority="616" stopIfTrue="1" operator="equal">
      <formula>"ZONA RIESGO EXTREMA"</formula>
    </cfRule>
  </conditionalFormatting>
  <conditionalFormatting sqref="M11">
    <cfRule type="cellIs" dxfId="533" priority="613" stopIfTrue="1" operator="equal">
      <formula>"ZONA RIESGO BAJA"</formula>
    </cfRule>
    <cfRule type="cellIs" dxfId="532" priority="614" stopIfTrue="1" operator="equal">
      <formula>"ZONA RIESGO MODERADA"</formula>
    </cfRule>
  </conditionalFormatting>
  <conditionalFormatting sqref="M11">
    <cfRule type="cellIs" dxfId="531" priority="611" stopIfTrue="1" operator="equal">
      <formula>"ZONA RIESGO MODERADA"</formula>
    </cfRule>
    <cfRule type="cellIs" dxfId="530" priority="612" stopIfTrue="1" operator="equal">
      <formula>"ZONA RIESGO ALTA"</formula>
    </cfRule>
  </conditionalFormatting>
  <conditionalFormatting sqref="M56:M57">
    <cfRule type="cellIs" dxfId="529" priority="608" stopIfTrue="1" operator="equal">
      <formula>"INACEPTABLE"</formula>
    </cfRule>
    <cfRule type="cellIs" dxfId="528" priority="609" stopIfTrue="1" operator="equal">
      <formula>"IMPORTANTE"</formula>
    </cfRule>
    <cfRule type="cellIs" dxfId="527" priority="610" stopIfTrue="1" operator="equal">
      <formula>"MODERADO"</formula>
    </cfRule>
  </conditionalFormatting>
  <conditionalFormatting sqref="M56:M57">
    <cfRule type="cellIs" dxfId="526" priority="607" stopIfTrue="1" operator="equal">
      <formula>"TOLERABLE"</formula>
    </cfRule>
  </conditionalFormatting>
  <conditionalFormatting sqref="M56:M57">
    <cfRule type="cellIs" dxfId="525" priority="605" stopIfTrue="1" operator="equal">
      <formula>"ZONA RIESGO ALTA"</formula>
    </cfRule>
    <cfRule type="cellIs" dxfId="524" priority="606" stopIfTrue="1" operator="equal">
      <formula>"ZONA RIESGO EXTREMA"</formula>
    </cfRule>
  </conditionalFormatting>
  <conditionalFormatting sqref="M56:M57">
    <cfRule type="cellIs" dxfId="523" priority="603" stopIfTrue="1" operator="equal">
      <formula>"ZONA RIESGO BAJA"</formula>
    </cfRule>
    <cfRule type="cellIs" dxfId="522" priority="604" stopIfTrue="1" operator="equal">
      <formula>"ZONA RIESGO MODERADA"</formula>
    </cfRule>
  </conditionalFormatting>
  <conditionalFormatting sqref="M56:M57">
    <cfRule type="cellIs" dxfId="521" priority="601" stopIfTrue="1" operator="equal">
      <formula>"ZONA RIESGO MODERADA"</formula>
    </cfRule>
    <cfRule type="cellIs" dxfId="520" priority="602" stopIfTrue="1" operator="equal">
      <formula>"ZONA RIESGO ALTA"</formula>
    </cfRule>
  </conditionalFormatting>
  <conditionalFormatting sqref="G56:G57">
    <cfRule type="cellIs" dxfId="519" priority="598" stopIfTrue="1" operator="equal">
      <formula>"INACEPTABLE"</formula>
    </cfRule>
    <cfRule type="cellIs" dxfId="518" priority="599" stopIfTrue="1" operator="equal">
      <formula>"IMPORTANTE"</formula>
    </cfRule>
    <cfRule type="cellIs" dxfId="517" priority="600" stopIfTrue="1" operator="equal">
      <formula>"MODERADO"</formula>
    </cfRule>
  </conditionalFormatting>
  <conditionalFormatting sqref="G56:G57">
    <cfRule type="cellIs" dxfId="516" priority="597" stopIfTrue="1" operator="equal">
      <formula>"TOLERABLE"</formula>
    </cfRule>
  </conditionalFormatting>
  <conditionalFormatting sqref="G56:G57">
    <cfRule type="cellIs" dxfId="515" priority="595" stopIfTrue="1" operator="equal">
      <formula>"ZONA RIESGO ALTA"</formula>
    </cfRule>
    <cfRule type="cellIs" dxfId="514" priority="596" stopIfTrue="1" operator="equal">
      <formula>"ZONA RIESGO EXTREMA"</formula>
    </cfRule>
  </conditionalFormatting>
  <conditionalFormatting sqref="G56:G57">
    <cfRule type="cellIs" dxfId="513" priority="593" stopIfTrue="1" operator="equal">
      <formula>"ZONA RIESGO BAJA"</formula>
    </cfRule>
    <cfRule type="cellIs" dxfId="512" priority="594" stopIfTrue="1" operator="equal">
      <formula>"ZONA RIESGO MODERADA"</formula>
    </cfRule>
  </conditionalFormatting>
  <conditionalFormatting sqref="G56:G57">
    <cfRule type="cellIs" dxfId="511" priority="591" stopIfTrue="1" operator="equal">
      <formula>"ZONA RIESGO MODERADA"</formula>
    </cfRule>
    <cfRule type="cellIs" dxfId="510" priority="592" stopIfTrue="1" operator="equal">
      <formula>"ZONA RIESGO ALTA"</formula>
    </cfRule>
  </conditionalFormatting>
  <conditionalFormatting sqref="G55">
    <cfRule type="cellIs" dxfId="509" priority="588" stopIfTrue="1" operator="equal">
      <formula>"INACEPTABLE"</formula>
    </cfRule>
    <cfRule type="cellIs" dxfId="508" priority="589" stopIfTrue="1" operator="equal">
      <formula>"IMPORTANTE"</formula>
    </cfRule>
    <cfRule type="cellIs" dxfId="507" priority="590" stopIfTrue="1" operator="equal">
      <formula>"MODERADO"</formula>
    </cfRule>
  </conditionalFormatting>
  <conditionalFormatting sqref="G55">
    <cfRule type="cellIs" dxfId="506" priority="587" stopIfTrue="1" operator="equal">
      <formula>"TOLERABLE"</formula>
    </cfRule>
  </conditionalFormatting>
  <conditionalFormatting sqref="G55">
    <cfRule type="cellIs" dxfId="505" priority="585" stopIfTrue="1" operator="equal">
      <formula>"ZONA RIESGO ALTA"</formula>
    </cfRule>
    <cfRule type="cellIs" dxfId="504" priority="586" stopIfTrue="1" operator="equal">
      <formula>"ZONA RIESGO EXTREMA"</formula>
    </cfRule>
  </conditionalFormatting>
  <conditionalFormatting sqref="G55">
    <cfRule type="cellIs" dxfId="503" priority="583" stopIfTrue="1" operator="equal">
      <formula>"ZONA RIESGO BAJA"</formula>
    </cfRule>
    <cfRule type="cellIs" dxfId="502" priority="584" stopIfTrue="1" operator="equal">
      <formula>"ZONA RIESGO MODERADA"</formula>
    </cfRule>
  </conditionalFormatting>
  <conditionalFormatting sqref="G55">
    <cfRule type="cellIs" dxfId="501" priority="581" stopIfTrue="1" operator="equal">
      <formula>"ZONA RIESGO MODERADA"</formula>
    </cfRule>
    <cfRule type="cellIs" dxfId="500" priority="582" stopIfTrue="1" operator="equal">
      <formula>"ZONA RIESGO ALTA"</formula>
    </cfRule>
  </conditionalFormatting>
  <conditionalFormatting sqref="M65">
    <cfRule type="cellIs" dxfId="499" priority="578" stopIfTrue="1" operator="equal">
      <formula>"INACEPTABLE"</formula>
    </cfRule>
    <cfRule type="cellIs" dxfId="498" priority="579" stopIfTrue="1" operator="equal">
      <formula>"IMPORTANTE"</formula>
    </cfRule>
    <cfRule type="cellIs" dxfId="497" priority="580" stopIfTrue="1" operator="equal">
      <formula>"MODERADO"</formula>
    </cfRule>
  </conditionalFormatting>
  <conditionalFormatting sqref="M65">
    <cfRule type="cellIs" dxfId="496" priority="577" stopIfTrue="1" operator="equal">
      <formula>"TOLERABLE"</formula>
    </cfRule>
  </conditionalFormatting>
  <conditionalFormatting sqref="M65">
    <cfRule type="cellIs" dxfId="495" priority="575" stopIfTrue="1" operator="equal">
      <formula>"ZONA RIESGO ALTA"</formula>
    </cfRule>
    <cfRule type="cellIs" dxfId="494" priority="576" stopIfTrue="1" operator="equal">
      <formula>"ZONA RIESGO EXTREMA"</formula>
    </cfRule>
  </conditionalFormatting>
  <conditionalFormatting sqref="M65">
    <cfRule type="cellIs" dxfId="493" priority="573" stopIfTrue="1" operator="equal">
      <formula>"ZONA RIESGO BAJA"</formula>
    </cfRule>
    <cfRule type="cellIs" dxfId="492" priority="574" stopIfTrue="1" operator="equal">
      <formula>"ZONA RIESGO MODERADA"</formula>
    </cfRule>
  </conditionalFormatting>
  <conditionalFormatting sqref="M65">
    <cfRule type="cellIs" dxfId="491" priority="571" stopIfTrue="1" operator="equal">
      <formula>"ZONA RIESGO MODERADA"</formula>
    </cfRule>
    <cfRule type="cellIs" dxfId="490" priority="572" stopIfTrue="1" operator="equal">
      <formula>"ZONA RIESGO ALTA"</formula>
    </cfRule>
  </conditionalFormatting>
  <conditionalFormatting sqref="G65">
    <cfRule type="cellIs" dxfId="489" priority="568" stopIfTrue="1" operator="equal">
      <formula>"INACEPTABLE"</formula>
    </cfRule>
    <cfRule type="cellIs" dxfId="488" priority="569" stopIfTrue="1" operator="equal">
      <formula>"IMPORTANTE"</formula>
    </cfRule>
    <cfRule type="cellIs" dxfId="487" priority="570" stopIfTrue="1" operator="equal">
      <formula>"MODERADO"</formula>
    </cfRule>
  </conditionalFormatting>
  <conditionalFormatting sqref="G65">
    <cfRule type="cellIs" dxfId="486" priority="567" stopIfTrue="1" operator="equal">
      <formula>"TOLERABLE"</formula>
    </cfRule>
  </conditionalFormatting>
  <conditionalFormatting sqref="G65">
    <cfRule type="cellIs" dxfId="485" priority="565" stopIfTrue="1" operator="equal">
      <formula>"ZONA RIESGO ALTA"</formula>
    </cfRule>
    <cfRule type="cellIs" dxfId="484" priority="566" stopIfTrue="1" operator="equal">
      <formula>"ZONA RIESGO EXTREMA"</formula>
    </cfRule>
  </conditionalFormatting>
  <conditionalFormatting sqref="G65">
    <cfRule type="cellIs" dxfId="483" priority="563" stopIfTrue="1" operator="equal">
      <formula>"ZONA RIESGO BAJA"</formula>
    </cfRule>
    <cfRule type="cellIs" dxfId="482" priority="564" stopIfTrue="1" operator="equal">
      <formula>"ZONA RIESGO MODERADA"</formula>
    </cfRule>
  </conditionalFormatting>
  <conditionalFormatting sqref="G65">
    <cfRule type="cellIs" dxfId="481" priority="561" stopIfTrue="1" operator="equal">
      <formula>"ZONA RIESGO MODERADA"</formula>
    </cfRule>
    <cfRule type="cellIs" dxfId="480" priority="562" stopIfTrue="1" operator="equal">
      <formula>"ZONA RIESGO ALTA"</formula>
    </cfRule>
  </conditionalFormatting>
  <conditionalFormatting sqref="M9">
    <cfRule type="cellIs" dxfId="479" priority="551" stopIfTrue="1" operator="equal">
      <formula>"ZONA RIESGO MODERADA"</formula>
    </cfRule>
    <cfRule type="cellIs" dxfId="478" priority="552" stopIfTrue="1" operator="equal">
      <formula>"ZONA RIESGO ALTA"</formula>
    </cfRule>
  </conditionalFormatting>
  <conditionalFormatting sqref="M9">
    <cfRule type="cellIs" dxfId="477" priority="558" stopIfTrue="1" operator="equal">
      <formula>"INACEPTABLE"</formula>
    </cfRule>
    <cfRule type="cellIs" dxfId="476" priority="559" stopIfTrue="1" operator="equal">
      <formula>"IMPORTANTE"</formula>
    </cfRule>
    <cfRule type="cellIs" dxfId="475" priority="560" stopIfTrue="1" operator="equal">
      <formula>"MODERADO"</formula>
    </cfRule>
  </conditionalFormatting>
  <conditionalFormatting sqref="M9">
    <cfRule type="cellIs" dxfId="474" priority="557" stopIfTrue="1" operator="equal">
      <formula>"TOLERABLE"</formula>
    </cfRule>
  </conditionalFormatting>
  <conditionalFormatting sqref="M9">
    <cfRule type="cellIs" dxfId="473" priority="555" stopIfTrue="1" operator="equal">
      <formula>"ZONA RIESGO ALTA"</formula>
    </cfRule>
    <cfRule type="cellIs" dxfId="472" priority="556" stopIfTrue="1" operator="equal">
      <formula>"ZONA RIESGO EXTREMA"</formula>
    </cfRule>
  </conditionalFormatting>
  <conditionalFormatting sqref="M9">
    <cfRule type="cellIs" dxfId="471" priority="553" stopIfTrue="1" operator="equal">
      <formula>"ZONA RIESGO BAJA"</formula>
    </cfRule>
    <cfRule type="cellIs" dxfId="470" priority="554" stopIfTrue="1" operator="equal">
      <formula>"ZONA RIESGO MODERADA"</formula>
    </cfRule>
  </conditionalFormatting>
  <conditionalFormatting sqref="G24">
    <cfRule type="cellIs" dxfId="469" priority="521" stopIfTrue="1" operator="equal">
      <formula>"ZONA RIESGO MODERADA"</formula>
    </cfRule>
    <cfRule type="cellIs" dxfId="468" priority="522" stopIfTrue="1" operator="equal">
      <formula>"ZONA RIESGO ALTA"</formula>
    </cfRule>
  </conditionalFormatting>
  <conditionalFormatting sqref="G24">
    <cfRule type="cellIs" dxfId="467" priority="528" stopIfTrue="1" operator="equal">
      <formula>"INACEPTABLE"</formula>
    </cfRule>
    <cfRule type="cellIs" dxfId="466" priority="529" stopIfTrue="1" operator="equal">
      <formula>"IMPORTANTE"</formula>
    </cfRule>
    <cfRule type="cellIs" dxfId="465" priority="530" stopIfTrue="1" operator="equal">
      <formula>"MODERADO"</formula>
    </cfRule>
  </conditionalFormatting>
  <conditionalFormatting sqref="G24">
    <cfRule type="cellIs" dxfId="464" priority="527" stopIfTrue="1" operator="equal">
      <formula>"TOLERABLE"</formula>
    </cfRule>
  </conditionalFormatting>
  <conditionalFormatting sqref="G24">
    <cfRule type="cellIs" dxfId="463" priority="525" stopIfTrue="1" operator="equal">
      <formula>"ZONA RIESGO ALTA"</formula>
    </cfRule>
    <cfRule type="cellIs" dxfId="462" priority="526" stopIfTrue="1" operator="equal">
      <formula>"ZONA RIESGO EXTREMA"</formula>
    </cfRule>
  </conditionalFormatting>
  <conditionalFormatting sqref="G24">
    <cfRule type="cellIs" dxfId="461" priority="523" stopIfTrue="1" operator="equal">
      <formula>"ZONA RIESGO BAJA"</formula>
    </cfRule>
    <cfRule type="cellIs" dxfId="460" priority="524" stopIfTrue="1" operator="equal">
      <formula>"ZONA RIESGO MODERADA"</formula>
    </cfRule>
  </conditionalFormatting>
  <conditionalFormatting sqref="G25">
    <cfRule type="cellIs" dxfId="459" priority="511" stopIfTrue="1" operator="equal">
      <formula>"ZONA RIESGO MODERADA"</formula>
    </cfRule>
    <cfRule type="cellIs" dxfId="458" priority="512" stopIfTrue="1" operator="equal">
      <formula>"ZONA RIESGO ALTA"</formula>
    </cfRule>
  </conditionalFormatting>
  <conditionalFormatting sqref="G25">
    <cfRule type="cellIs" dxfId="457" priority="518" stopIfTrue="1" operator="equal">
      <formula>"INACEPTABLE"</formula>
    </cfRule>
    <cfRule type="cellIs" dxfId="456" priority="519" stopIfTrue="1" operator="equal">
      <formula>"IMPORTANTE"</formula>
    </cfRule>
    <cfRule type="cellIs" dxfId="455" priority="520" stopIfTrue="1" operator="equal">
      <formula>"MODERADO"</formula>
    </cfRule>
  </conditionalFormatting>
  <conditionalFormatting sqref="G25">
    <cfRule type="cellIs" dxfId="454" priority="517" stopIfTrue="1" operator="equal">
      <formula>"TOLERABLE"</formula>
    </cfRule>
  </conditionalFormatting>
  <conditionalFormatting sqref="G25">
    <cfRule type="cellIs" dxfId="453" priority="515" stopIfTrue="1" operator="equal">
      <formula>"ZONA RIESGO ALTA"</formula>
    </cfRule>
    <cfRule type="cellIs" dxfId="452" priority="516" stopIfTrue="1" operator="equal">
      <formula>"ZONA RIESGO EXTREMA"</formula>
    </cfRule>
  </conditionalFormatting>
  <conditionalFormatting sqref="G25">
    <cfRule type="cellIs" dxfId="451" priority="513" stopIfTrue="1" operator="equal">
      <formula>"ZONA RIESGO BAJA"</formula>
    </cfRule>
    <cfRule type="cellIs" dxfId="450" priority="514" stopIfTrue="1" operator="equal">
      <formula>"ZONA RIESGO MODERADA"</formula>
    </cfRule>
  </conditionalFormatting>
  <conditionalFormatting sqref="G28">
    <cfRule type="cellIs" dxfId="449" priority="501" stopIfTrue="1" operator="equal">
      <formula>"ZONA RIESGO MODERADA"</formula>
    </cfRule>
    <cfRule type="cellIs" dxfId="448" priority="502" stopIfTrue="1" operator="equal">
      <formula>"ZONA RIESGO ALTA"</formula>
    </cfRule>
  </conditionalFormatting>
  <conditionalFormatting sqref="G28">
    <cfRule type="cellIs" dxfId="447" priority="508" stopIfTrue="1" operator="equal">
      <formula>"INACEPTABLE"</formula>
    </cfRule>
    <cfRule type="cellIs" dxfId="446" priority="509" stopIfTrue="1" operator="equal">
      <formula>"IMPORTANTE"</formula>
    </cfRule>
    <cfRule type="cellIs" dxfId="445" priority="510" stopIfTrue="1" operator="equal">
      <formula>"MODERADO"</formula>
    </cfRule>
  </conditionalFormatting>
  <conditionalFormatting sqref="G28">
    <cfRule type="cellIs" dxfId="444" priority="507" stopIfTrue="1" operator="equal">
      <formula>"TOLERABLE"</formula>
    </cfRule>
  </conditionalFormatting>
  <conditionalFormatting sqref="G28">
    <cfRule type="cellIs" dxfId="443" priority="505" stopIfTrue="1" operator="equal">
      <formula>"ZONA RIESGO ALTA"</formula>
    </cfRule>
    <cfRule type="cellIs" dxfId="442" priority="506" stopIfTrue="1" operator="equal">
      <formula>"ZONA RIESGO EXTREMA"</formula>
    </cfRule>
  </conditionalFormatting>
  <conditionalFormatting sqref="G28">
    <cfRule type="cellIs" dxfId="441" priority="503" stopIfTrue="1" operator="equal">
      <formula>"ZONA RIESGO BAJA"</formula>
    </cfRule>
    <cfRule type="cellIs" dxfId="440" priority="504" stopIfTrue="1" operator="equal">
      <formula>"ZONA RIESGO MODERADA"</formula>
    </cfRule>
  </conditionalFormatting>
  <conditionalFormatting sqref="G31">
    <cfRule type="cellIs" dxfId="439" priority="491" stopIfTrue="1" operator="equal">
      <formula>"ZONA RIESGO MODERADA"</formula>
    </cfRule>
    <cfRule type="cellIs" dxfId="438" priority="492" stopIfTrue="1" operator="equal">
      <formula>"ZONA RIESGO ALTA"</formula>
    </cfRule>
  </conditionalFormatting>
  <conditionalFormatting sqref="G31">
    <cfRule type="cellIs" dxfId="437" priority="498" stopIfTrue="1" operator="equal">
      <formula>"INACEPTABLE"</formula>
    </cfRule>
    <cfRule type="cellIs" dxfId="436" priority="499" stopIfTrue="1" operator="equal">
      <formula>"IMPORTANTE"</formula>
    </cfRule>
    <cfRule type="cellIs" dxfId="435" priority="500" stopIfTrue="1" operator="equal">
      <formula>"MODERADO"</formula>
    </cfRule>
  </conditionalFormatting>
  <conditionalFormatting sqref="G31">
    <cfRule type="cellIs" dxfId="434" priority="497" stopIfTrue="1" operator="equal">
      <formula>"TOLERABLE"</formula>
    </cfRule>
  </conditionalFormatting>
  <conditionalFormatting sqref="G31">
    <cfRule type="cellIs" dxfId="433" priority="495" stopIfTrue="1" operator="equal">
      <formula>"ZONA RIESGO ALTA"</formula>
    </cfRule>
    <cfRule type="cellIs" dxfId="432" priority="496" stopIfTrue="1" operator="equal">
      <formula>"ZONA RIESGO EXTREMA"</formula>
    </cfRule>
  </conditionalFormatting>
  <conditionalFormatting sqref="G31">
    <cfRule type="cellIs" dxfId="431" priority="493" stopIfTrue="1" operator="equal">
      <formula>"ZONA RIESGO BAJA"</formula>
    </cfRule>
    <cfRule type="cellIs" dxfId="430" priority="494" stopIfTrue="1" operator="equal">
      <formula>"ZONA RIESGO MODERADA"</formula>
    </cfRule>
  </conditionalFormatting>
  <conditionalFormatting sqref="G32">
    <cfRule type="cellIs" dxfId="429" priority="481" stopIfTrue="1" operator="equal">
      <formula>"ZONA RIESGO MODERADA"</formula>
    </cfRule>
    <cfRule type="cellIs" dxfId="428" priority="482" stopIfTrue="1" operator="equal">
      <formula>"ZONA RIESGO ALTA"</formula>
    </cfRule>
  </conditionalFormatting>
  <conditionalFormatting sqref="G32">
    <cfRule type="cellIs" dxfId="427" priority="488" stopIfTrue="1" operator="equal">
      <formula>"INACEPTABLE"</formula>
    </cfRule>
    <cfRule type="cellIs" dxfId="426" priority="489" stopIfTrue="1" operator="equal">
      <formula>"IMPORTANTE"</formula>
    </cfRule>
    <cfRule type="cellIs" dxfId="425" priority="490" stopIfTrue="1" operator="equal">
      <formula>"MODERADO"</formula>
    </cfRule>
  </conditionalFormatting>
  <conditionalFormatting sqref="G32">
    <cfRule type="cellIs" dxfId="424" priority="487" stopIfTrue="1" operator="equal">
      <formula>"TOLERABLE"</formula>
    </cfRule>
  </conditionalFormatting>
  <conditionalFormatting sqref="G32">
    <cfRule type="cellIs" dxfId="423" priority="485" stopIfTrue="1" operator="equal">
      <formula>"ZONA RIESGO ALTA"</formula>
    </cfRule>
    <cfRule type="cellIs" dxfId="422" priority="486" stopIfTrue="1" operator="equal">
      <formula>"ZONA RIESGO EXTREMA"</formula>
    </cfRule>
  </conditionalFormatting>
  <conditionalFormatting sqref="G32">
    <cfRule type="cellIs" dxfId="421" priority="483" stopIfTrue="1" operator="equal">
      <formula>"ZONA RIESGO BAJA"</formula>
    </cfRule>
    <cfRule type="cellIs" dxfId="420" priority="484" stopIfTrue="1" operator="equal">
      <formula>"ZONA RIESGO MODERADA"</formula>
    </cfRule>
  </conditionalFormatting>
  <conditionalFormatting sqref="M32">
    <cfRule type="cellIs" dxfId="419" priority="471" stopIfTrue="1" operator="equal">
      <formula>"ZONA RIESGO MODERADA"</formula>
    </cfRule>
    <cfRule type="cellIs" dxfId="418" priority="472" stopIfTrue="1" operator="equal">
      <formula>"ZONA RIESGO ALTA"</formula>
    </cfRule>
  </conditionalFormatting>
  <conditionalFormatting sqref="M32">
    <cfRule type="cellIs" dxfId="417" priority="478" stopIfTrue="1" operator="equal">
      <formula>"INACEPTABLE"</formula>
    </cfRule>
    <cfRule type="cellIs" dxfId="416" priority="479" stopIfTrue="1" operator="equal">
      <formula>"IMPORTANTE"</formula>
    </cfRule>
    <cfRule type="cellIs" dxfId="415" priority="480" stopIfTrue="1" operator="equal">
      <formula>"MODERADO"</formula>
    </cfRule>
  </conditionalFormatting>
  <conditionalFormatting sqref="M32">
    <cfRule type="cellIs" dxfId="414" priority="477" stopIfTrue="1" operator="equal">
      <formula>"TOLERABLE"</formula>
    </cfRule>
  </conditionalFormatting>
  <conditionalFormatting sqref="M32">
    <cfRule type="cellIs" dxfId="413" priority="475" stopIfTrue="1" operator="equal">
      <formula>"ZONA RIESGO ALTA"</formula>
    </cfRule>
    <cfRule type="cellIs" dxfId="412" priority="476" stopIfTrue="1" operator="equal">
      <formula>"ZONA RIESGO EXTREMA"</formula>
    </cfRule>
  </conditionalFormatting>
  <conditionalFormatting sqref="M32">
    <cfRule type="cellIs" dxfId="411" priority="473" stopIfTrue="1" operator="equal">
      <formula>"ZONA RIESGO BAJA"</formula>
    </cfRule>
    <cfRule type="cellIs" dxfId="410" priority="474" stopIfTrue="1" operator="equal">
      <formula>"ZONA RIESGO MODERADA"</formula>
    </cfRule>
  </conditionalFormatting>
  <conditionalFormatting sqref="M34">
    <cfRule type="cellIs" dxfId="409" priority="461" stopIfTrue="1" operator="equal">
      <formula>"ZONA RIESGO MODERADA"</formula>
    </cfRule>
    <cfRule type="cellIs" dxfId="408" priority="462" stopIfTrue="1" operator="equal">
      <formula>"ZONA RIESGO ALTA"</formula>
    </cfRule>
  </conditionalFormatting>
  <conditionalFormatting sqref="M34">
    <cfRule type="cellIs" dxfId="407" priority="468" stopIfTrue="1" operator="equal">
      <formula>"INACEPTABLE"</formula>
    </cfRule>
    <cfRule type="cellIs" dxfId="406" priority="469" stopIfTrue="1" operator="equal">
      <formula>"IMPORTANTE"</formula>
    </cfRule>
    <cfRule type="cellIs" dxfId="405" priority="470" stopIfTrue="1" operator="equal">
      <formula>"MODERADO"</formula>
    </cfRule>
  </conditionalFormatting>
  <conditionalFormatting sqref="M34">
    <cfRule type="cellIs" dxfId="404" priority="467" stopIfTrue="1" operator="equal">
      <formula>"TOLERABLE"</formula>
    </cfRule>
  </conditionalFormatting>
  <conditionalFormatting sqref="M34">
    <cfRule type="cellIs" dxfId="403" priority="465" stopIfTrue="1" operator="equal">
      <formula>"ZONA RIESGO ALTA"</formula>
    </cfRule>
    <cfRule type="cellIs" dxfId="402" priority="466" stopIfTrue="1" operator="equal">
      <formula>"ZONA RIESGO EXTREMA"</formula>
    </cfRule>
  </conditionalFormatting>
  <conditionalFormatting sqref="M34">
    <cfRule type="cellIs" dxfId="401" priority="463" stopIfTrue="1" operator="equal">
      <formula>"ZONA RIESGO BAJA"</formula>
    </cfRule>
    <cfRule type="cellIs" dxfId="400" priority="464" stopIfTrue="1" operator="equal">
      <formula>"ZONA RIESGO MODERADA"</formula>
    </cfRule>
  </conditionalFormatting>
  <conditionalFormatting sqref="M35">
    <cfRule type="cellIs" dxfId="399" priority="451" stopIfTrue="1" operator="equal">
      <formula>"ZONA RIESGO MODERADA"</formula>
    </cfRule>
    <cfRule type="cellIs" dxfId="398" priority="452" stopIfTrue="1" operator="equal">
      <formula>"ZONA RIESGO ALTA"</formula>
    </cfRule>
  </conditionalFormatting>
  <conditionalFormatting sqref="M35">
    <cfRule type="cellIs" dxfId="397" priority="458" stopIfTrue="1" operator="equal">
      <formula>"INACEPTABLE"</formula>
    </cfRule>
    <cfRule type="cellIs" dxfId="396" priority="459" stopIfTrue="1" operator="equal">
      <formula>"IMPORTANTE"</formula>
    </cfRule>
    <cfRule type="cellIs" dxfId="395" priority="460" stopIfTrue="1" operator="equal">
      <formula>"MODERADO"</formula>
    </cfRule>
  </conditionalFormatting>
  <conditionalFormatting sqref="M35">
    <cfRule type="cellIs" dxfId="394" priority="457" stopIfTrue="1" operator="equal">
      <formula>"TOLERABLE"</formula>
    </cfRule>
  </conditionalFormatting>
  <conditionalFormatting sqref="M35">
    <cfRule type="cellIs" dxfId="393" priority="455" stopIfTrue="1" operator="equal">
      <formula>"ZONA RIESGO ALTA"</formula>
    </cfRule>
    <cfRule type="cellIs" dxfId="392" priority="456" stopIfTrue="1" operator="equal">
      <formula>"ZONA RIESGO EXTREMA"</formula>
    </cfRule>
  </conditionalFormatting>
  <conditionalFormatting sqref="M35">
    <cfRule type="cellIs" dxfId="391" priority="453" stopIfTrue="1" operator="equal">
      <formula>"ZONA RIESGO BAJA"</formula>
    </cfRule>
    <cfRule type="cellIs" dxfId="390" priority="454" stopIfTrue="1" operator="equal">
      <formula>"ZONA RIESGO MODERADA"</formula>
    </cfRule>
  </conditionalFormatting>
  <conditionalFormatting sqref="M38">
    <cfRule type="cellIs" dxfId="389" priority="441" stopIfTrue="1" operator="equal">
      <formula>"ZONA RIESGO MODERADA"</formula>
    </cfRule>
    <cfRule type="cellIs" dxfId="388" priority="442" stopIfTrue="1" operator="equal">
      <formula>"ZONA RIESGO ALTA"</formula>
    </cfRule>
  </conditionalFormatting>
  <conditionalFormatting sqref="M38">
    <cfRule type="cellIs" dxfId="387" priority="448" stopIfTrue="1" operator="equal">
      <formula>"INACEPTABLE"</formula>
    </cfRule>
    <cfRule type="cellIs" dxfId="386" priority="449" stopIfTrue="1" operator="equal">
      <formula>"IMPORTANTE"</formula>
    </cfRule>
    <cfRule type="cellIs" dxfId="385" priority="450" stopIfTrue="1" operator="equal">
      <formula>"MODERADO"</formula>
    </cfRule>
  </conditionalFormatting>
  <conditionalFormatting sqref="M38">
    <cfRule type="cellIs" dxfId="384" priority="447" stopIfTrue="1" operator="equal">
      <formula>"TOLERABLE"</formula>
    </cfRule>
  </conditionalFormatting>
  <conditionalFormatting sqref="M38">
    <cfRule type="cellIs" dxfId="383" priority="445" stopIfTrue="1" operator="equal">
      <formula>"ZONA RIESGO ALTA"</formula>
    </cfRule>
    <cfRule type="cellIs" dxfId="382" priority="446" stopIfTrue="1" operator="equal">
      <formula>"ZONA RIESGO EXTREMA"</formula>
    </cfRule>
  </conditionalFormatting>
  <conditionalFormatting sqref="M38">
    <cfRule type="cellIs" dxfId="381" priority="443" stopIfTrue="1" operator="equal">
      <formula>"ZONA RIESGO BAJA"</formula>
    </cfRule>
    <cfRule type="cellIs" dxfId="380" priority="444" stopIfTrue="1" operator="equal">
      <formula>"ZONA RIESGO MODERADA"</formula>
    </cfRule>
  </conditionalFormatting>
  <conditionalFormatting sqref="M43">
    <cfRule type="cellIs" dxfId="379" priority="431" stopIfTrue="1" operator="equal">
      <formula>"ZONA RIESGO MODERADA"</formula>
    </cfRule>
    <cfRule type="cellIs" dxfId="378" priority="432" stopIfTrue="1" operator="equal">
      <formula>"ZONA RIESGO ALTA"</formula>
    </cfRule>
  </conditionalFormatting>
  <conditionalFormatting sqref="M43">
    <cfRule type="cellIs" dxfId="377" priority="438" stopIfTrue="1" operator="equal">
      <formula>"INACEPTABLE"</formula>
    </cfRule>
    <cfRule type="cellIs" dxfId="376" priority="439" stopIfTrue="1" operator="equal">
      <formula>"IMPORTANTE"</formula>
    </cfRule>
    <cfRule type="cellIs" dxfId="375" priority="440" stopIfTrue="1" operator="equal">
      <formula>"MODERADO"</formula>
    </cfRule>
  </conditionalFormatting>
  <conditionalFormatting sqref="M43">
    <cfRule type="cellIs" dxfId="374" priority="437" stopIfTrue="1" operator="equal">
      <formula>"TOLERABLE"</formula>
    </cfRule>
  </conditionalFormatting>
  <conditionalFormatting sqref="M43">
    <cfRule type="cellIs" dxfId="373" priority="435" stopIfTrue="1" operator="equal">
      <formula>"ZONA RIESGO ALTA"</formula>
    </cfRule>
    <cfRule type="cellIs" dxfId="372" priority="436" stopIfTrue="1" operator="equal">
      <formula>"ZONA RIESGO EXTREMA"</formula>
    </cfRule>
  </conditionalFormatting>
  <conditionalFormatting sqref="M43">
    <cfRule type="cellIs" dxfId="371" priority="433" stopIfTrue="1" operator="equal">
      <formula>"ZONA RIESGO BAJA"</formula>
    </cfRule>
    <cfRule type="cellIs" dxfId="370" priority="434" stopIfTrue="1" operator="equal">
      <formula>"ZONA RIESGO MODERADA"</formula>
    </cfRule>
  </conditionalFormatting>
  <conditionalFormatting sqref="G43">
    <cfRule type="cellIs" dxfId="369" priority="421" stopIfTrue="1" operator="equal">
      <formula>"ZONA RIESGO MODERADA"</formula>
    </cfRule>
    <cfRule type="cellIs" dxfId="368" priority="422" stopIfTrue="1" operator="equal">
      <formula>"ZONA RIESGO ALTA"</formula>
    </cfRule>
  </conditionalFormatting>
  <conditionalFormatting sqref="G43">
    <cfRule type="cellIs" dxfId="367" priority="428" stopIfTrue="1" operator="equal">
      <formula>"INACEPTABLE"</formula>
    </cfRule>
    <cfRule type="cellIs" dxfId="366" priority="429" stopIfTrue="1" operator="equal">
      <formula>"IMPORTANTE"</formula>
    </cfRule>
    <cfRule type="cellIs" dxfId="365" priority="430" stopIfTrue="1" operator="equal">
      <formula>"MODERADO"</formula>
    </cfRule>
  </conditionalFormatting>
  <conditionalFormatting sqref="G43">
    <cfRule type="cellIs" dxfId="364" priority="427" stopIfTrue="1" operator="equal">
      <formula>"TOLERABLE"</formula>
    </cfRule>
  </conditionalFormatting>
  <conditionalFormatting sqref="G43">
    <cfRule type="cellIs" dxfId="363" priority="425" stopIfTrue="1" operator="equal">
      <formula>"ZONA RIESGO ALTA"</formula>
    </cfRule>
    <cfRule type="cellIs" dxfId="362" priority="426" stopIfTrue="1" operator="equal">
      <formula>"ZONA RIESGO EXTREMA"</formula>
    </cfRule>
  </conditionalFormatting>
  <conditionalFormatting sqref="G43">
    <cfRule type="cellIs" dxfId="361" priority="423" stopIfTrue="1" operator="equal">
      <formula>"ZONA RIESGO BAJA"</formula>
    </cfRule>
    <cfRule type="cellIs" dxfId="360" priority="424" stopIfTrue="1" operator="equal">
      <formula>"ZONA RIESGO MODERADA"</formula>
    </cfRule>
  </conditionalFormatting>
  <conditionalFormatting sqref="G47:G48">
    <cfRule type="cellIs" dxfId="359" priority="411" stopIfTrue="1" operator="equal">
      <formula>"ZONA RIESGO MODERADA"</formula>
    </cfRule>
    <cfRule type="cellIs" dxfId="358" priority="412" stopIfTrue="1" operator="equal">
      <formula>"ZONA RIESGO ALTA"</formula>
    </cfRule>
  </conditionalFormatting>
  <conditionalFormatting sqref="G47:G48">
    <cfRule type="cellIs" dxfId="357" priority="418" stopIfTrue="1" operator="equal">
      <formula>"INACEPTABLE"</formula>
    </cfRule>
    <cfRule type="cellIs" dxfId="356" priority="419" stopIfTrue="1" operator="equal">
      <formula>"IMPORTANTE"</formula>
    </cfRule>
    <cfRule type="cellIs" dxfId="355" priority="420" stopIfTrue="1" operator="equal">
      <formula>"MODERADO"</formula>
    </cfRule>
  </conditionalFormatting>
  <conditionalFormatting sqref="G47:G48">
    <cfRule type="cellIs" dxfId="354" priority="417" stopIfTrue="1" operator="equal">
      <formula>"TOLERABLE"</formula>
    </cfRule>
  </conditionalFormatting>
  <conditionalFormatting sqref="G47:G48">
    <cfRule type="cellIs" dxfId="353" priority="415" stopIfTrue="1" operator="equal">
      <formula>"ZONA RIESGO ALTA"</formula>
    </cfRule>
    <cfRule type="cellIs" dxfId="352" priority="416" stopIfTrue="1" operator="equal">
      <formula>"ZONA RIESGO EXTREMA"</formula>
    </cfRule>
  </conditionalFormatting>
  <conditionalFormatting sqref="G47:G48">
    <cfRule type="cellIs" dxfId="351" priority="413" stopIfTrue="1" operator="equal">
      <formula>"ZONA RIESGO BAJA"</formula>
    </cfRule>
    <cfRule type="cellIs" dxfId="350" priority="414" stopIfTrue="1" operator="equal">
      <formula>"ZONA RIESGO MODERADA"</formula>
    </cfRule>
  </conditionalFormatting>
  <conditionalFormatting sqref="G49">
    <cfRule type="cellIs" dxfId="349" priority="401" stopIfTrue="1" operator="equal">
      <formula>"ZONA RIESGO MODERADA"</formula>
    </cfRule>
    <cfRule type="cellIs" dxfId="348" priority="402" stopIfTrue="1" operator="equal">
      <formula>"ZONA RIESGO ALTA"</formula>
    </cfRule>
  </conditionalFormatting>
  <conditionalFormatting sqref="G49">
    <cfRule type="cellIs" dxfId="347" priority="408" stopIfTrue="1" operator="equal">
      <formula>"INACEPTABLE"</formula>
    </cfRule>
    <cfRule type="cellIs" dxfId="346" priority="409" stopIfTrue="1" operator="equal">
      <formula>"IMPORTANTE"</formula>
    </cfRule>
    <cfRule type="cellIs" dxfId="345" priority="410" stopIfTrue="1" operator="equal">
      <formula>"MODERADO"</formula>
    </cfRule>
  </conditionalFormatting>
  <conditionalFormatting sqref="G49">
    <cfRule type="cellIs" dxfId="344" priority="407" stopIfTrue="1" operator="equal">
      <formula>"TOLERABLE"</formula>
    </cfRule>
  </conditionalFormatting>
  <conditionalFormatting sqref="G49">
    <cfRule type="cellIs" dxfId="343" priority="405" stopIfTrue="1" operator="equal">
      <formula>"ZONA RIESGO ALTA"</formula>
    </cfRule>
    <cfRule type="cellIs" dxfId="342" priority="406" stopIfTrue="1" operator="equal">
      <formula>"ZONA RIESGO EXTREMA"</formula>
    </cfRule>
  </conditionalFormatting>
  <conditionalFormatting sqref="G49">
    <cfRule type="cellIs" dxfId="341" priority="403" stopIfTrue="1" operator="equal">
      <formula>"ZONA RIESGO BAJA"</formula>
    </cfRule>
    <cfRule type="cellIs" dxfId="340" priority="404" stopIfTrue="1" operator="equal">
      <formula>"ZONA RIESGO MODERADA"</formula>
    </cfRule>
  </conditionalFormatting>
  <conditionalFormatting sqref="M49">
    <cfRule type="cellIs" dxfId="339" priority="391" stopIfTrue="1" operator="equal">
      <formula>"ZONA RIESGO MODERADA"</formula>
    </cfRule>
    <cfRule type="cellIs" dxfId="338" priority="392" stopIfTrue="1" operator="equal">
      <formula>"ZONA RIESGO ALTA"</formula>
    </cfRule>
  </conditionalFormatting>
  <conditionalFormatting sqref="M49">
    <cfRule type="cellIs" dxfId="337" priority="398" stopIfTrue="1" operator="equal">
      <formula>"INACEPTABLE"</formula>
    </cfRule>
    <cfRule type="cellIs" dxfId="336" priority="399" stopIfTrue="1" operator="equal">
      <formula>"IMPORTANTE"</formula>
    </cfRule>
    <cfRule type="cellIs" dxfId="335" priority="400" stopIfTrue="1" operator="equal">
      <formula>"MODERADO"</formula>
    </cfRule>
  </conditionalFormatting>
  <conditionalFormatting sqref="M49">
    <cfRule type="cellIs" dxfId="334" priority="397" stopIfTrue="1" operator="equal">
      <formula>"TOLERABLE"</formula>
    </cfRule>
  </conditionalFormatting>
  <conditionalFormatting sqref="M49">
    <cfRule type="cellIs" dxfId="333" priority="395" stopIfTrue="1" operator="equal">
      <formula>"ZONA RIESGO ALTA"</formula>
    </cfRule>
    <cfRule type="cellIs" dxfId="332" priority="396" stopIfTrue="1" operator="equal">
      <formula>"ZONA RIESGO EXTREMA"</formula>
    </cfRule>
  </conditionalFormatting>
  <conditionalFormatting sqref="M49">
    <cfRule type="cellIs" dxfId="331" priority="393" stopIfTrue="1" operator="equal">
      <formula>"ZONA RIESGO BAJA"</formula>
    </cfRule>
    <cfRule type="cellIs" dxfId="330" priority="394" stopIfTrue="1" operator="equal">
      <formula>"ZONA RIESGO MODERADA"</formula>
    </cfRule>
  </conditionalFormatting>
  <conditionalFormatting sqref="M52">
    <cfRule type="cellIs" dxfId="329" priority="381" stopIfTrue="1" operator="equal">
      <formula>"ZONA RIESGO MODERADA"</formula>
    </cfRule>
    <cfRule type="cellIs" dxfId="328" priority="382" stopIfTrue="1" operator="equal">
      <formula>"ZONA RIESGO ALTA"</formula>
    </cfRule>
  </conditionalFormatting>
  <conditionalFormatting sqref="M52">
    <cfRule type="cellIs" dxfId="327" priority="388" stopIfTrue="1" operator="equal">
      <formula>"INACEPTABLE"</formula>
    </cfRule>
    <cfRule type="cellIs" dxfId="326" priority="389" stopIfTrue="1" operator="equal">
      <formula>"IMPORTANTE"</formula>
    </cfRule>
    <cfRule type="cellIs" dxfId="325" priority="390" stopIfTrue="1" operator="equal">
      <formula>"MODERADO"</formula>
    </cfRule>
  </conditionalFormatting>
  <conditionalFormatting sqref="M52">
    <cfRule type="cellIs" dxfId="324" priority="387" stopIfTrue="1" operator="equal">
      <formula>"TOLERABLE"</formula>
    </cfRule>
  </conditionalFormatting>
  <conditionalFormatting sqref="M52">
    <cfRule type="cellIs" dxfId="323" priority="385" stopIfTrue="1" operator="equal">
      <formula>"ZONA RIESGO ALTA"</formula>
    </cfRule>
    <cfRule type="cellIs" dxfId="322" priority="386" stopIfTrue="1" operator="equal">
      <formula>"ZONA RIESGO EXTREMA"</formula>
    </cfRule>
  </conditionalFormatting>
  <conditionalFormatting sqref="M52">
    <cfRule type="cellIs" dxfId="321" priority="383" stopIfTrue="1" operator="equal">
      <formula>"ZONA RIESGO BAJA"</formula>
    </cfRule>
    <cfRule type="cellIs" dxfId="320" priority="384" stopIfTrue="1" operator="equal">
      <formula>"ZONA RIESGO MODERADA"</formula>
    </cfRule>
  </conditionalFormatting>
  <conditionalFormatting sqref="M53">
    <cfRule type="cellIs" dxfId="319" priority="371" stopIfTrue="1" operator="equal">
      <formula>"ZONA RIESGO MODERADA"</formula>
    </cfRule>
    <cfRule type="cellIs" dxfId="318" priority="372" stopIfTrue="1" operator="equal">
      <formula>"ZONA RIESGO ALTA"</formula>
    </cfRule>
  </conditionalFormatting>
  <conditionalFormatting sqref="M53">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53">
    <cfRule type="cellIs" dxfId="314" priority="377" stopIfTrue="1" operator="equal">
      <formula>"TOLERABLE"</formula>
    </cfRule>
  </conditionalFormatting>
  <conditionalFormatting sqref="M53">
    <cfRule type="cellIs" dxfId="313" priority="375" stopIfTrue="1" operator="equal">
      <formula>"ZONA RIESGO ALTA"</formula>
    </cfRule>
    <cfRule type="cellIs" dxfId="312" priority="376" stopIfTrue="1" operator="equal">
      <formula>"ZONA RIESGO EXTREMA"</formula>
    </cfRule>
  </conditionalFormatting>
  <conditionalFormatting sqref="M53">
    <cfRule type="cellIs" dxfId="311" priority="373" stopIfTrue="1" operator="equal">
      <formula>"ZONA RIESGO BAJA"</formula>
    </cfRule>
    <cfRule type="cellIs" dxfId="310" priority="374" stopIfTrue="1" operator="equal">
      <formula>"ZONA RIESGO MODERADA"</formula>
    </cfRule>
  </conditionalFormatting>
  <conditionalFormatting sqref="G53">
    <cfRule type="cellIs" dxfId="309" priority="361" stopIfTrue="1" operator="equal">
      <formula>"ZONA RIESGO MODERADA"</formula>
    </cfRule>
    <cfRule type="cellIs" dxfId="308" priority="362" stopIfTrue="1" operator="equal">
      <formula>"ZONA RIESGO ALTA"</formula>
    </cfRule>
  </conditionalFormatting>
  <conditionalFormatting sqref="G53">
    <cfRule type="cellIs" dxfId="307" priority="368" stopIfTrue="1" operator="equal">
      <formula>"INACEPTABLE"</formula>
    </cfRule>
    <cfRule type="cellIs" dxfId="306" priority="369" stopIfTrue="1" operator="equal">
      <formula>"IMPORTANTE"</formula>
    </cfRule>
    <cfRule type="cellIs" dxfId="305" priority="370" stopIfTrue="1" operator="equal">
      <formula>"MODERADO"</formula>
    </cfRule>
  </conditionalFormatting>
  <conditionalFormatting sqref="G53">
    <cfRule type="cellIs" dxfId="304" priority="367" stopIfTrue="1" operator="equal">
      <formula>"TOLERABLE"</formula>
    </cfRule>
  </conditionalFormatting>
  <conditionalFormatting sqref="G53">
    <cfRule type="cellIs" dxfId="303" priority="365" stopIfTrue="1" operator="equal">
      <formula>"ZONA RIESGO ALTA"</formula>
    </cfRule>
    <cfRule type="cellIs" dxfId="302" priority="366" stopIfTrue="1" operator="equal">
      <formula>"ZONA RIESGO EXTREMA"</formula>
    </cfRule>
  </conditionalFormatting>
  <conditionalFormatting sqref="G53">
    <cfRule type="cellIs" dxfId="301" priority="363" stopIfTrue="1" operator="equal">
      <formula>"ZONA RIESGO BAJA"</formula>
    </cfRule>
    <cfRule type="cellIs" dxfId="300" priority="364" stopIfTrue="1" operator="equal">
      <formula>"ZONA RIESGO MODERADA"</formula>
    </cfRule>
  </conditionalFormatting>
  <conditionalFormatting sqref="G57">
    <cfRule type="cellIs" dxfId="299" priority="351" stopIfTrue="1" operator="equal">
      <formula>"ZONA RIESGO MODERADA"</formula>
    </cfRule>
    <cfRule type="cellIs" dxfId="298" priority="352" stopIfTrue="1" operator="equal">
      <formula>"ZONA RIESGO ALTA"</formula>
    </cfRule>
  </conditionalFormatting>
  <conditionalFormatting sqref="G57">
    <cfRule type="cellIs" dxfId="297" priority="358" stopIfTrue="1" operator="equal">
      <formula>"INACEPTABLE"</formula>
    </cfRule>
    <cfRule type="cellIs" dxfId="296" priority="359" stopIfTrue="1" operator="equal">
      <formula>"IMPORTANTE"</formula>
    </cfRule>
    <cfRule type="cellIs" dxfId="295" priority="360" stopIfTrue="1" operator="equal">
      <formula>"MODERADO"</formula>
    </cfRule>
  </conditionalFormatting>
  <conditionalFormatting sqref="G57">
    <cfRule type="cellIs" dxfId="294" priority="357" stopIfTrue="1" operator="equal">
      <formula>"TOLERABLE"</formula>
    </cfRule>
  </conditionalFormatting>
  <conditionalFormatting sqref="G57">
    <cfRule type="cellIs" dxfId="293" priority="355" stopIfTrue="1" operator="equal">
      <formula>"ZONA RIESGO ALTA"</formula>
    </cfRule>
    <cfRule type="cellIs" dxfId="292" priority="356" stopIfTrue="1" operator="equal">
      <formula>"ZONA RIESGO EXTREMA"</formula>
    </cfRule>
  </conditionalFormatting>
  <conditionalFormatting sqref="G57">
    <cfRule type="cellIs" dxfId="291" priority="353" stopIfTrue="1" operator="equal">
      <formula>"ZONA RIESGO BAJA"</formula>
    </cfRule>
    <cfRule type="cellIs" dxfId="290" priority="354" stopIfTrue="1" operator="equal">
      <formula>"ZONA RIESGO MODERADA"</formula>
    </cfRule>
  </conditionalFormatting>
  <conditionalFormatting sqref="M61">
    <cfRule type="cellIs" dxfId="289" priority="321" stopIfTrue="1" operator="equal">
      <formula>"ZONA RIESGO MODERADA"</formula>
    </cfRule>
    <cfRule type="cellIs" dxfId="288" priority="322" stopIfTrue="1" operator="equal">
      <formula>"ZONA RIESGO ALTA"</formula>
    </cfRule>
  </conditionalFormatting>
  <conditionalFormatting sqref="M61">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M61">
    <cfRule type="cellIs" dxfId="284" priority="327" stopIfTrue="1" operator="equal">
      <formula>"TOLERABLE"</formula>
    </cfRule>
  </conditionalFormatting>
  <conditionalFormatting sqref="M61">
    <cfRule type="cellIs" dxfId="283" priority="325" stopIfTrue="1" operator="equal">
      <formula>"ZONA RIESGO ALTA"</formula>
    </cfRule>
    <cfRule type="cellIs" dxfId="282" priority="326" stopIfTrue="1" operator="equal">
      <formula>"ZONA RIESGO EXTREMA"</formula>
    </cfRule>
  </conditionalFormatting>
  <conditionalFormatting sqref="M61">
    <cfRule type="cellIs" dxfId="281" priority="323" stopIfTrue="1" operator="equal">
      <formula>"ZONA RIESGO BAJA"</formula>
    </cfRule>
    <cfRule type="cellIs" dxfId="280" priority="324" stopIfTrue="1" operator="equal">
      <formula>"ZONA RIESGO MODERADA"</formula>
    </cfRule>
  </conditionalFormatting>
  <conditionalFormatting sqref="M62:M63">
    <cfRule type="cellIs" dxfId="279" priority="311" stopIfTrue="1" operator="equal">
      <formula>"ZONA RIESGO MODERADA"</formula>
    </cfRule>
    <cfRule type="cellIs" dxfId="278" priority="312" stopIfTrue="1" operator="equal">
      <formula>"ZONA RIESGO ALTA"</formula>
    </cfRule>
  </conditionalFormatting>
  <conditionalFormatting sqref="M62:M63">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M62:M63">
    <cfRule type="cellIs" dxfId="274" priority="317" stopIfTrue="1" operator="equal">
      <formula>"TOLERABLE"</formula>
    </cfRule>
  </conditionalFormatting>
  <conditionalFormatting sqref="M62:M63">
    <cfRule type="cellIs" dxfId="273" priority="315" stopIfTrue="1" operator="equal">
      <formula>"ZONA RIESGO ALTA"</formula>
    </cfRule>
    <cfRule type="cellIs" dxfId="272" priority="316" stopIfTrue="1" operator="equal">
      <formula>"ZONA RIESGO EXTREMA"</formula>
    </cfRule>
  </conditionalFormatting>
  <conditionalFormatting sqref="M62:M63">
    <cfRule type="cellIs" dxfId="271" priority="313" stopIfTrue="1" operator="equal">
      <formula>"ZONA RIESGO BAJA"</formula>
    </cfRule>
    <cfRule type="cellIs" dxfId="270" priority="314" stopIfTrue="1" operator="equal">
      <formula>"ZONA RIESGO MODERADA"</formula>
    </cfRule>
  </conditionalFormatting>
  <conditionalFormatting sqref="G61">
    <cfRule type="cellIs" dxfId="269" priority="291" stopIfTrue="1" operator="equal">
      <formula>"ZONA RIESGO MODERADA"</formula>
    </cfRule>
    <cfRule type="cellIs" dxfId="268" priority="292" stopIfTrue="1" operator="equal">
      <formula>"ZONA RIESGO ALTA"</formula>
    </cfRule>
  </conditionalFormatting>
  <conditionalFormatting sqref="G61">
    <cfRule type="cellIs" dxfId="267" priority="298" stopIfTrue="1" operator="equal">
      <formula>"INACEPTABLE"</formula>
    </cfRule>
    <cfRule type="cellIs" dxfId="266" priority="299" stopIfTrue="1" operator="equal">
      <formula>"IMPORTANTE"</formula>
    </cfRule>
    <cfRule type="cellIs" dxfId="265" priority="300" stopIfTrue="1" operator="equal">
      <formula>"MODERADO"</formula>
    </cfRule>
  </conditionalFormatting>
  <conditionalFormatting sqref="G61">
    <cfRule type="cellIs" dxfId="264" priority="297" stopIfTrue="1" operator="equal">
      <formula>"TOLERABLE"</formula>
    </cfRule>
  </conditionalFormatting>
  <conditionalFormatting sqref="G61">
    <cfRule type="cellIs" dxfId="263" priority="295" stopIfTrue="1" operator="equal">
      <formula>"ZONA RIESGO ALTA"</formula>
    </cfRule>
    <cfRule type="cellIs" dxfId="262" priority="296" stopIfTrue="1" operator="equal">
      <formula>"ZONA RIESGO EXTREMA"</formula>
    </cfRule>
  </conditionalFormatting>
  <conditionalFormatting sqref="G61">
    <cfRule type="cellIs" dxfId="261" priority="293" stopIfTrue="1" operator="equal">
      <formula>"ZONA RIESGO BAJA"</formula>
    </cfRule>
    <cfRule type="cellIs" dxfId="260" priority="294" stopIfTrue="1" operator="equal">
      <formula>"ZONA RIESGO MODERADA"</formula>
    </cfRule>
  </conditionalFormatting>
  <conditionalFormatting sqref="G20">
    <cfRule type="cellIs" dxfId="259" priority="281" stopIfTrue="1" operator="equal">
      <formula>"ZONA RIESGO MODERADA"</formula>
    </cfRule>
    <cfRule type="cellIs" dxfId="258" priority="282" stopIfTrue="1" operator="equal">
      <formula>"ZONA RIESGO ALTA"</formula>
    </cfRule>
  </conditionalFormatting>
  <conditionalFormatting sqref="G20">
    <cfRule type="cellIs" dxfId="257" priority="288" stopIfTrue="1" operator="equal">
      <formula>"INACEPTABLE"</formula>
    </cfRule>
    <cfRule type="cellIs" dxfId="256" priority="289" stopIfTrue="1" operator="equal">
      <formula>"IMPORTANTE"</formula>
    </cfRule>
    <cfRule type="cellIs" dxfId="255" priority="290" stopIfTrue="1" operator="equal">
      <formula>"MODERADO"</formula>
    </cfRule>
  </conditionalFormatting>
  <conditionalFormatting sqref="G20">
    <cfRule type="cellIs" dxfId="254" priority="287" stopIfTrue="1" operator="equal">
      <formula>"TOLERABLE"</formula>
    </cfRule>
  </conditionalFormatting>
  <conditionalFormatting sqref="G20">
    <cfRule type="cellIs" dxfId="253" priority="285" stopIfTrue="1" operator="equal">
      <formula>"ZONA RIESGO ALTA"</formula>
    </cfRule>
    <cfRule type="cellIs" dxfId="252" priority="286" stopIfTrue="1" operator="equal">
      <formula>"ZONA RIESGO EXTREMA"</formula>
    </cfRule>
  </conditionalFormatting>
  <conditionalFormatting sqref="G20">
    <cfRule type="cellIs" dxfId="251" priority="283" stopIfTrue="1" operator="equal">
      <formula>"ZONA RIESGO BAJA"</formula>
    </cfRule>
    <cfRule type="cellIs" dxfId="250" priority="284" stopIfTrue="1" operator="equal">
      <formula>"ZONA RIESGO MODERADA"</formula>
    </cfRule>
  </conditionalFormatting>
  <conditionalFormatting sqref="G21">
    <cfRule type="cellIs" dxfId="249" priority="271" stopIfTrue="1" operator="equal">
      <formula>"ZONA RIESGO MODERADA"</formula>
    </cfRule>
    <cfRule type="cellIs" dxfId="248" priority="272" stopIfTrue="1" operator="equal">
      <formula>"ZONA RIESGO ALTA"</formula>
    </cfRule>
  </conditionalFormatting>
  <conditionalFormatting sqref="G21">
    <cfRule type="cellIs" dxfId="247" priority="278" stopIfTrue="1" operator="equal">
      <formula>"INACEPTABLE"</formula>
    </cfRule>
    <cfRule type="cellIs" dxfId="246" priority="279" stopIfTrue="1" operator="equal">
      <formula>"IMPORTANTE"</formula>
    </cfRule>
    <cfRule type="cellIs" dxfId="245" priority="280" stopIfTrue="1" operator="equal">
      <formula>"MODERADO"</formula>
    </cfRule>
  </conditionalFormatting>
  <conditionalFormatting sqref="G21">
    <cfRule type="cellIs" dxfId="244" priority="277" stopIfTrue="1" operator="equal">
      <formula>"TOLERABLE"</formula>
    </cfRule>
  </conditionalFormatting>
  <conditionalFormatting sqref="G21">
    <cfRule type="cellIs" dxfId="243" priority="275" stopIfTrue="1" operator="equal">
      <formula>"ZONA RIESGO ALTA"</formula>
    </cfRule>
    <cfRule type="cellIs" dxfId="242" priority="276" stopIfTrue="1" operator="equal">
      <formula>"ZONA RIESGO EXTREMA"</formula>
    </cfRule>
  </conditionalFormatting>
  <conditionalFormatting sqref="G21">
    <cfRule type="cellIs" dxfId="241" priority="273" stopIfTrue="1" operator="equal">
      <formula>"ZONA RIESGO BAJA"</formula>
    </cfRule>
    <cfRule type="cellIs" dxfId="240" priority="274" stopIfTrue="1" operator="equal">
      <formula>"ZONA RIESGO MODERADA"</formula>
    </cfRule>
  </conditionalFormatting>
  <conditionalFormatting sqref="G22">
    <cfRule type="cellIs" dxfId="239" priority="261" stopIfTrue="1" operator="equal">
      <formula>"ZONA RIESGO MODERADA"</formula>
    </cfRule>
    <cfRule type="cellIs" dxfId="238" priority="262" stopIfTrue="1" operator="equal">
      <formula>"ZONA RIESGO ALTA"</formula>
    </cfRule>
  </conditionalFormatting>
  <conditionalFormatting sqref="G22">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22">
    <cfRule type="cellIs" dxfId="234" priority="267" stopIfTrue="1" operator="equal">
      <formula>"TOLERABLE"</formula>
    </cfRule>
  </conditionalFormatting>
  <conditionalFormatting sqref="G22">
    <cfRule type="cellIs" dxfId="233" priority="265" stopIfTrue="1" operator="equal">
      <formula>"ZONA RIESGO ALTA"</formula>
    </cfRule>
    <cfRule type="cellIs" dxfId="232" priority="266" stopIfTrue="1" operator="equal">
      <formula>"ZONA RIESGO EXTREMA"</formula>
    </cfRule>
  </conditionalFormatting>
  <conditionalFormatting sqref="G22">
    <cfRule type="cellIs" dxfId="231" priority="263" stopIfTrue="1" operator="equal">
      <formula>"ZONA RIESGO BAJA"</formula>
    </cfRule>
    <cfRule type="cellIs" dxfId="230" priority="264" stopIfTrue="1" operator="equal">
      <formula>"ZONA RIESGO MODERADA"</formula>
    </cfRule>
  </conditionalFormatting>
  <conditionalFormatting sqref="G26">
    <cfRule type="cellIs" dxfId="229" priority="251" stopIfTrue="1" operator="equal">
      <formula>"ZONA RIESGO MODERADA"</formula>
    </cfRule>
    <cfRule type="cellIs" dxfId="228" priority="252" stopIfTrue="1" operator="equal">
      <formula>"ZONA RIESGO ALTA"</formula>
    </cfRule>
  </conditionalFormatting>
  <conditionalFormatting sqref="G26">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26">
    <cfRule type="cellIs" dxfId="224" priority="257" stopIfTrue="1" operator="equal">
      <formula>"TOLERABLE"</formula>
    </cfRule>
  </conditionalFormatting>
  <conditionalFormatting sqref="G26">
    <cfRule type="cellIs" dxfId="223" priority="255" stopIfTrue="1" operator="equal">
      <formula>"ZONA RIESGO ALTA"</formula>
    </cfRule>
    <cfRule type="cellIs" dxfId="222" priority="256" stopIfTrue="1" operator="equal">
      <formula>"ZONA RIESGO EXTREMA"</formula>
    </cfRule>
  </conditionalFormatting>
  <conditionalFormatting sqref="G26">
    <cfRule type="cellIs" dxfId="221" priority="253" stopIfTrue="1" operator="equal">
      <formula>"ZONA RIESGO BAJA"</formula>
    </cfRule>
    <cfRule type="cellIs" dxfId="220" priority="254" stopIfTrue="1" operator="equal">
      <formula>"ZONA RIESGO MODERADA"</formula>
    </cfRule>
  </conditionalFormatting>
  <conditionalFormatting sqref="G34">
    <cfRule type="cellIs" dxfId="219" priority="231" stopIfTrue="1" operator="equal">
      <formula>"ZONA RIESGO MODERADA"</formula>
    </cfRule>
    <cfRule type="cellIs" dxfId="218" priority="232" stopIfTrue="1" operator="equal">
      <formula>"ZONA RIESGO ALTA"</formula>
    </cfRule>
  </conditionalFormatting>
  <conditionalFormatting sqref="G34">
    <cfRule type="cellIs" dxfId="217" priority="238" stopIfTrue="1" operator="equal">
      <formula>"INACEPTABLE"</formula>
    </cfRule>
    <cfRule type="cellIs" dxfId="216" priority="239" stopIfTrue="1" operator="equal">
      <formula>"IMPORTANTE"</formula>
    </cfRule>
    <cfRule type="cellIs" dxfId="215" priority="240" stopIfTrue="1" operator="equal">
      <formula>"MODERADO"</formula>
    </cfRule>
  </conditionalFormatting>
  <conditionalFormatting sqref="G34">
    <cfRule type="cellIs" dxfId="214" priority="237" stopIfTrue="1" operator="equal">
      <formula>"TOLERABLE"</formula>
    </cfRule>
  </conditionalFormatting>
  <conditionalFormatting sqref="G34">
    <cfRule type="cellIs" dxfId="213" priority="235" stopIfTrue="1" operator="equal">
      <formula>"ZONA RIESGO ALTA"</formula>
    </cfRule>
    <cfRule type="cellIs" dxfId="212" priority="236" stopIfTrue="1" operator="equal">
      <formula>"ZONA RIESGO EXTREMA"</formula>
    </cfRule>
  </conditionalFormatting>
  <conditionalFormatting sqref="G34">
    <cfRule type="cellIs" dxfId="211" priority="233" stopIfTrue="1" operator="equal">
      <formula>"ZONA RIESGO BAJA"</formula>
    </cfRule>
    <cfRule type="cellIs" dxfId="210" priority="234" stopIfTrue="1" operator="equal">
      <formula>"ZONA RIESGO MODERADA"</formula>
    </cfRule>
  </conditionalFormatting>
  <conditionalFormatting sqref="G35">
    <cfRule type="cellIs" dxfId="209" priority="221" stopIfTrue="1" operator="equal">
      <formula>"ZONA RIESGO MODERADA"</formula>
    </cfRule>
    <cfRule type="cellIs" dxfId="208" priority="222" stopIfTrue="1" operator="equal">
      <formula>"ZONA RIESGO ALTA"</formula>
    </cfRule>
  </conditionalFormatting>
  <conditionalFormatting sqref="G35">
    <cfRule type="cellIs" dxfId="207" priority="228" stopIfTrue="1" operator="equal">
      <formula>"INACEPTABLE"</formula>
    </cfRule>
    <cfRule type="cellIs" dxfId="206" priority="229" stopIfTrue="1" operator="equal">
      <formula>"IMPORTANTE"</formula>
    </cfRule>
    <cfRule type="cellIs" dxfId="205" priority="230" stopIfTrue="1" operator="equal">
      <formula>"MODERADO"</formula>
    </cfRule>
  </conditionalFormatting>
  <conditionalFormatting sqref="G35">
    <cfRule type="cellIs" dxfId="204" priority="227" stopIfTrue="1" operator="equal">
      <formula>"TOLERABLE"</formula>
    </cfRule>
  </conditionalFormatting>
  <conditionalFormatting sqref="G35">
    <cfRule type="cellIs" dxfId="203" priority="225" stopIfTrue="1" operator="equal">
      <formula>"ZONA RIESGO ALTA"</formula>
    </cfRule>
    <cfRule type="cellIs" dxfId="202" priority="226" stopIfTrue="1" operator="equal">
      <formula>"ZONA RIESGO EXTREMA"</formula>
    </cfRule>
  </conditionalFormatting>
  <conditionalFormatting sqref="G35">
    <cfRule type="cellIs" dxfId="201" priority="223" stopIfTrue="1" operator="equal">
      <formula>"ZONA RIESGO BAJA"</formula>
    </cfRule>
    <cfRule type="cellIs" dxfId="200" priority="224" stopIfTrue="1" operator="equal">
      <formula>"ZONA RIESGO MODERADA"</formula>
    </cfRule>
  </conditionalFormatting>
  <conditionalFormatting sqref="G37">
    <cfRule type="cellIs" dxfId="199" priority="211" stopIfTrue="1" operator="equal">
      <formula>"ZONA RIESGO MODERADA"</formula>
    </cfRule>
    <cfRule type="cellIs" dxfId="198" priority="212" stopIfTrue="1" operator="equal">
      <formula>"ZONA RIESGO ALTA"</formula>
    </cfRule>
  </conditionalFormatting>
  <conditionalFormatting sqref="G37">
    <cfRule type="cellIs" dxfId="197" priority="218" stopIfTrue="1" operator="equal">
      <formula>"INACEPTABLE"</formula>
    </cfRule>
    <cfRule type="cellIs" dxfId="196" priority="219" stopIfTrue="1" operator="equal">
      <formula>"IMPORTANTE"</formula>
    </cfRule>
    <cfRule type="cellIs" dxfId="195" priority="220" stopIfTrue="1" operator="equal">
      <formula>"MODERADO"</formula>
    </cfRule>
  </conditionalFormatting>
  <conditionalFormatting sqref="G37">
    <cfRule type="cellIs" dxfId="194" priority="217" stopIfTrue="1" operator="equal">
      <formula>"TOLERABLE"</formula>
    </cfRule>
  </conditionalFormatting>
  <conditionalFormatting sqref="G37">
    <cfRule type="cellIs" dxfId="193" priority="215" stopIfTrue="1" operator="equal">
      <formula>"ZONA RIESGO ALTA"</formula>
    </cfRule>
    <cfRule type="cellIs" dxfId="192" priority="216" stopIfTrue="1" operator="equal">
      <formula>"ZONA RIESGO EXTREMA"</formula>
    </cfRule>
  </conditionalFormatting>
  <conditionalFormatting sqref="G37">
    <cfRule type="cellIs" dxfId="191" priority="213" stopIfTrue="1" operator="equal">
      <formula>"ZONA RIESGO BAJA"</formula>
    </cfRule>
    <cfRule type="cellIs" dxfId="190" priority="214" stopIfTrue="1" operator="equal">
      <formula>"ZONA RIESGO MODERADA"</formula>
    </cfRule>
  </conditionalFormatting>
  <conditionalFormatting sqref="M37">
    <cfRule type="cellIs" dxfId="189" priority="201" stopIfTrue="1" operator="equal">
      <formula>"ZONA RIESGO MODERADA"</formula>
    </cfRule>
    <cfRule type="cellIs" dxfId="188" priority="202" stopIfTrue="1" operator="equal">
      <formula>"ZONA RIESGO ALTA"</formula>
    </cfRule>
  </conditionalFormatting>
  <conditionalFormatting sqref="M37">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37">
    <cfRule type="cellIs" dxfId="184" priority="207" stopIfTrue="1" operator="equal">
      <formula>"TOLERABLE"</formula>
    </cfRule>
  </conditionalFormatting>
  <conditionalFormatting sqref="M37">
    <cfRule type="cellIs" dxfId="183" priority="205" stopIfTrue="1" operator="equal">
      <formula>"ZONA RIESGO ALTA"</formula>
    </cfRule>
    <cfRule type="cellIs" dxfId="182" priority="206" stopIfTrue="1" operator="equal">
      <formula>"ZONA RIESGO EXTREMA"</formula>
    </cfRule>
  </conditionalFormatting>
  <conditionalFormatting sqref="M37">
    <cfRule type="cellIs" dxfId="181" priority="203" stopIfTrue="1" operator="equal">
      <formula>"ZONA RIESGO BAJA"</formula>
    </cfRule>
    <cfRule type="cellIs" dxfId="180" priority="204" stopIfTrue="1" operator="equal">
      <formula>"ZONA RIESGO MODERADA"</formula>
    </cfRule>
  </conditionalFormatting>
  <conditionalFormatting sqref="G38">
    <cfRule type="cellIs" dxfId="179" priority="191" stopIfTrue="1" operator="equal">
      <formula>"ZONA RIESGO MODERADA"</formula>
    </cfRule>
    <cfRule type="cellIs" dxfId="178" priority="192" stopIfTrue="1" operator="equal">
      <formula>"ZONA RIESGO ALTA"</formula>
    </cfRule>
  </conditionalFormatting>
  <conditionalFormatting sqref="G38">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38">
    <cfRule type="cellIs" dxfId="174" priority="197" stopIfTrue="1" operator="equal">
      <formula>"TOLERABLE"</formula>
    </cfRule>
  </conditionalFormatting>
  <conditionalFormatting sqref="G38">
    <cfRule type="cellIs" dxfId="173" priority="195" stopIfTrue="1" operator="equal">
      <formula>"ZONA RIESGO ALTA"</formula>
    </cfRule>
    <cfRule type="cellIs" dxfId="172" priority="196" stopIfTrue="1" operator="equal">
      <formula>"ZONA RIESGO EXTREMA"</formula>
    </cfRule>
  </conditionalFormatting>
  <conditionalFormatting sqref="G38">
    <cfRule type="cellIs" dxfId="171" priority="193" stopIfTrue="1" operator="equal">
      <formula>"ZONA RIESGO BAJA"</formula>
    </cfRule>
    <cfRule type="cellIs" dxfId="170" priority="194" stopIfTrue="1" operator="equal">
      <formula>"ZONA RIESGO MODERADA"</formula>
    </cfRule>
  </conditionalFormatting>
  <conditionalFormatting sqref="M48">
    <cfRule type="cellIs" dxfId="169" priority="171" stopIfTrue="1" operator="equal">
      <formula>"ZONA RIESGO MODERADA"</formula>
    </cfRule>
    <cfRule type="cellIs" dxfId="168" priority="172" stopIfTrue="1" operator="equal">
      <formula>"ZONA RIESGO ALTA"</formula>
    </cfRule>
  </conditionalFormatting>
  <conditionalFormatting sqref="M48">
    <cfRule type="cellIs" dxfId="167" priority="178" stopIfTrue="1" operator="equal">
      <formula>"INACEPTABLE"</formula>
    </cfRule>
    <cfRule type="cellIs" dxfId="166" priority="179" stopIfTrue="1" operator="equal">
      <formula>"IMPORTANTE"</formula>
    </cfRule>
    <cfRule type="cellIs" dxfId="165" priority="180" stopIfTrue="1" operator="equal">
      <formula>"MODERADO"</formula>
    </cfRule>
  </conditionalFormatting>
  <conditionalFormatting sqref="M48">
    <cfRule type="cellIs" dxfId="164" priority="177" stopIfTrue="1" operator="equal">
      <formula>"TOLERABLE"</formula>
    </cfRule>
  </conditionalFormatting>
  <conditionalFormatting sqref="M48">
    <cfRule type="cellIs" dxfId="163" priority="175" stopIfTrue="1" operator="equal">
      <formula>"ZONA RIESGO ALTA"</formula>
    </cfRule>
    <cfRule type="cellIs" dxfId="162" priority="176" stopIfTrue="1" operator="equal">
      <formula>"ZONA RIESGO EXTREMA"</formula>
    </cfRule>
  </conditionalFormatting>
  <conditionalFormatting sqref="M48">
    <cfRule type="cellIs" dxfId="161" priority="173" stopIfTrue="1" operator="equal">
      <formula>"ZONA RIESGO BAJA"</formula>
    </cfRule>
    <cfRule type="cellIs" dxfId="160" priority="174" stopIfTrue="1" operator="equal">
      <formula>"ZONA RIESGO MODERADA"</formula>
    </cfRule>
  </conditionalFormatting>
  <conditionalFormatting sqref="G52">
    <cfRule type="cellIs" dxfId="159" priority="161" stopIfTrue="1" operator="equal">
      <formula>"ZONA RIESGO MODERADA"</formula>
    </cfRule>
    <cfRule type="cellIs" dxfId="158" priority="162" stopIfTrue="1" operator="equal">
      <formula>"ZONA RIESGO ALTA"</formula>
    </cfRule>
  </conditionalFormatting>
  <conditionalFormatting sqref="G52">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G52">
    <cfRule type="cellIs" dxfId="154" priority="167" stopIfTrue="1" operator="equal">
      <formula>"TOLERABLE"</formula>
    </cfRule>
  </conditionalFormatting>
  <conditionalFormatting sqref="G52">
    <cfRule type="cellIs" dxfId="153" priority="165" stopIfTrue="1" operator="equal">
      <formula>"ZONA RIESGO ALTA"</formula>
    </cfRule>
    <cfRule type="cellIs" dxfId="152" priority="166" stopIfTrue="1" operator="equal">
      <formula>"ZONA RIESGO EXTREMA"</formula>
    </cfRule>
  </conditionalFormatting>
  <conditionalFormatting sqref="G52">
    <cfRule type="cellIs" dxfId="151" priority="163" stopIfTrue="1" operator="equal">
      <formula>"ZONA RIESGO BAJA"</formula>
    </cfRule>
    <cfRule type="cellIs" dxfId="150" priority="164" stopIfTrue="1" operator="equal">
      <formula>"ZONA RIESGO MODERADA"</formula>
    </cfRule>
  </conditionalFormatting>
  <conditionalFormatting sqref="G59">
    <cfRule type="cellIs" dxfId="149" priority="151" stopIfTrue="1" operator="equal">
      <formula>"ZONA RIESGO MODERADA"</formula>
    </cfRule>
    <cfRule type="cellIs" dxfId="148" priority="152" stopIfTrue="1" operator="equal">
      <formula>"ZONA RIESGO ALTA"</formula>
    </cfRule>
  </conditionalFormatting>
  <conditionalFormatting sqref="G59">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59">
    <cfRule type="cellIs" dxfId="144" priority="157" stopIfTrue="1" operator="equal">
      <formula>"TOLERABLE"</formula>
    </cfRule>
  </conditionalFormatting>
  <conditionalFormatting sqref="G59">
    <cfRule type="cellIs" dxfId="143" priority="155" stopIfTrue="1" operator="equal">
      <formula>"ZONA RIESGO ALTA"</formula>
    </cfRule>
    <cfRule type="cellIs" dxfId="142" priority="156" stopIfTrue="1" operator="equal">
      <formula>"ZONA RIESGO EXTREMA"</formula>
    </cfRule>
  </conditionalFormatting>
  <conditionalFormatting sqref="G59">
    <cfRule type="cellIs" dxfId="141" priority="153" stopIfTrue="1" operator="equal">
      <formula>"ZONA RIESGO BAJA"</formula>
    </cfRule>
    <cfRule type="cellIs" dxfId="140" priority="154" stopIfTrue="1" operator="equal">
      <formula>"ZONA RIESGO MODERADA"</formula>
    </cfRule>
  </conditionalFormatting>
  <conditionalFormatting sqref="G63">
    <cfRule type="cellIs" dxfId="139" priority="141" stopIfTrue="1" operator="equal">
      <formula>"ZONA RIESGO MODERADA"</formula>
    </cfRule>
    <cfRule type="cellIs" dxfId="138" priority="142" stopIfTrue="1" operator="equal">
      <formula>"ZONA RIESGO ALTA"</formula>
    </cfRule>
  </conditionalFormatting>
  <conditionalFormatting sqref="G63">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63">
    <cfRule type="cellIs" dxfId="134" priority="147" stopIfTrue="1" operator="equal">
      <formula>"TOLERABLE"</formula>
    </cfRule>
  </conditionalFormatting>
  <conditionalFormatting sqref="G63">
    <cfRule type="cellIs" dxfId="133" priority="145" stopIfTrue="1" operator="equal">
      <formula>"ZONA RIESGO ALTA"</formula>
    </cfRule>
    <cfRule type="cellIs" dxfId="132" priority="146" stopIfTrue="1" operator="equal">
      <formula>"ZONA RIESGO EXTREMA"</formula>
    </cfRule>
  </conditionalFormatting>
  <conditionalFormatting sqref="G63">
    <cfRule type="cellIs" dxfId="131" priority="143" stopIfTrue="1" operator="equal">
      <formula>"ZONA RIESGO BAJA"</formula>
    </cfRule>
    <cfRule type="cellIs" dxfId="130" priority="144" stopIfTrue="1" operator="equal">
      <formula>"ZONA RIESGO MODERADA"</formula>
    </cfRule>
  </conditionalFormatting>
  <conditionalFormatting sqref="M16">
    <cfRule type="cellIs" dxfId="129" priority="121" stopIfTrue="1" operator="equal">
      <formula>"ZONA RIESGO MODERADA"</formula>
    </cfRule>
    <cfRule type="cellIs" dxfId="128" priority="122" stopIfTrue="1" operator="equal">
      <formula>"ZONA RIESGO ALTA"</formula>
    </cfRule>
  </conditionalFormatting>
  <conditionalFormatting sqref="M16">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6">
    <cfRule type="cellIs" dxfId="124" priority="127" stopIfTrue="1" operator="equal">
      <formula>"TOLERABLE"</formula>
    </cfRule>
  </conditionalFormatting>
  <conditionalFormatting sqref="M16">
    <cfRule type="cellIs" dxfId="123" priority="125" stopIfTrue="1" operator="equal">
      <formula>"ZONA RIESGO ALTA"</formula>
    </cfRule>
    <cfRule type="cellIs" dxfId="122" priority="126" stopIfTrue="1" operator="equal">
      <formula>"ZONA RIESGO EXTREMA"</formula>
    </cfRule>
  </conditionalFormatting>
  <conditionalFormatting sqref="M16">
    <cfRule type="cellIs" dxfId="121" priority="123" stopIfTrue="1" operator="equal">
      <formula>"ZONA RIESGO BAJA"</formula>
    </cfRule>
    <cfRule type="cellIs" dxfId="120" priority="124" stopIfTrue="1" operator="equal">
      <formula>"ZONA RIESGO MODERADA"</formula>
    </cfRule>
  </conditionalFormatting>
  <conditionalFormatting sqref="M21">
    <cfRule type="cellIs" dxfId="119" priority="111" stopIfTrue="1" operator="equal">
      <formula>"ZONA RIESGO MODERADA"</formula>
    </cfRule>
    <cfRule type="cellIs" dxfId="118" priority="112" stopIfTrue="1" operator="equal">
      <formula>"ZONA RIESGO ALTA"</formula>
    </cfRule>
  </conditionalFormatting>
  <conditionalFormatting sqref="M21">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1">
    <cfRule type="cellIs" dxfId="114" priority="117" stopIfTrue="1" operator="equal">
      <formula>"TOLERABLE"</formula>
    </cfRule>
  </conditionalFormatting>
  <conditionalFormatting sqref="M21">
    <cfRule type="cellIs" dxfId="113" priority="115" stopIfTrue="1" operator="equal">
      <formula>"ZONA RIESGO ALTA"</formula>
    </cfRule>
    <cfRule type="cellIs" dxfId="112" priority="116" stopIfTrue="1" operator="equal">
      <formula>"ZONA RIESGO EXTREMA"</formula>
    </cfRule>
  </conditionalFormatting>
  <conditionalFormatting sqref="M21">
    <cfRule type="cellIs" dxfId="111" priority="113" stopIfTrue="1" operator="equal">
      <formula>"ZONA RIESGO BAJA"</formula>
    </cfRule>
    <cfRule type="cellIs" dxfId="110" priority="114" stopIfTrue="1" operator="equal">
      <formula>"ZONA RIESGO MODERADA"</formula>
    </cfRule>
  </conditionalFormatting>
  <conditionalFormatting sqref="M22">
    <cfRule type="cellIs" dxfId="109" priority="101" stopIfTrue="1" operator="equal">
      <formula>"ZONA RIESGO MODERADA"</formula>
    </cfRule>
    <cfRule type="cellIs" dxfId="108" priority="102" stopIfTrue="1" operator="equal">
      <formula>"ZONA RIESGO ALTA"</formula>
    </cfRule>
  </conditionalFormatting>
  <conditionalFormatting sqref="M22">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2">
    <cfRule type="cellIs" dxfId="104" priority="107" stopIfTrue="1" operator="equal">
      <formula>"TOLERABLE"</formula>
    </cfRule>
  </conditionalFormatting>
  <conditionalFormatting sqref="M22">
    <cfRule type="cellIs" dxfId="103" priority="105" stopIfTrue="1" operator="equal">
      <formula>"ZONA RIESGO ALTA"</formula>
    </cfRule>
    <cfRule type="cellIs" dxfId="102" priority="106" stopIfTrue="1" operator="equal">
      <formula>"ZONA RIESGO EXTREMA"</formula>
    </cfRule>
  </conditionalFormatting>
  <conditionalFormatting sqref="M22">
    <cfRule type="cellIs" dxfId="101" priority="103" stopIfTrue="1" operator="equal">
      <formula>"ZONA RIESGO BAJA"</formula>
    </cfRule>
    <cfRule type="cellIs" dxfId="100" priority="104" stopIfTrue="1" operator="equal">
      <formula>"ZONA RIESGO MODERADA"</formula>
    </cfRule>
  </conditionalFormatting>
  <conditionalFormatting sqref="M24">
    <cfRule type="cellIs" dxfId="99" priority="91" stopIfTrue="1" operator="equal">
      <formula>"ZONA RIESGO MODERADA"</formula>
    </cfRule>
    <cfRule type="cellIs" dxfId="98" priority="92" stopIfTrue="1" operator="equal">
      <formula>"ZONA RIESGO ALTA"</formula>
    </cfRule>
  </conditionalFormatting>
  <conditionalFormatting sqref="M24">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4">
    <cfRule type="cellIs" dxfId="94" priority="97" stopIfTrue="1" operator="equal">
      <formula>"TOLERABLE"</formula>
    </cfRule>
  </conditionalFormatting>
  <conditionalFormatting sqref="M24">
    <cfRule type="cellIs" dxfId="93" priority="95" stopIfTrue="1" operator="equal">
      <formula>"ZONA RIESGO ALTA"</formula>
    </cfRule>
    <cfRule type="cellIs" dxfId="92" priority="96" stopIfTrue="1" operator="equal">
      <formula>"ZONA RIESGO EXTREMA"</formula>
    </cfRule>
  </conditionalFormatting>
  <conditionalFormatting sqref="M24">
    <cfRule type="cellIs" dxfId="91" priority="93" stopIfTrue="1" operator="equal">
      <formula>"ZONA RIESGO BAJA"</formula>
    </cfRule>
    <cfRule type="cellIs" dxfId="90" priority="94" stopIfTrue="1" operator="equal">
      <formula>"ZONA RIESGO MODERADA"</formula>
    </cfRule>
  </conditionalFormatting>
  <conditionalFormatting sqref="M25">
    <cfRule type="cellIs" dxfId="89" priority="81" stopIfTrue="1" operator="equal">
      <formula>"ZONA RIESGO MODERADA"</formula>
    </cfRule>
    <cfRule type="cellIs" dxfId="88" priority="82" stopIfTrue="1" operator="equal">
      <formula>"ZONA RIESGO ALTA"</formula>
    </cfRule>
  </conditionalFormatting>
  <conditionalFormatting sqref="M25">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5">
    <cfRule type="cellIs" dxfId="84" priority="87" stopIfTrue="1" operator="equal">
      <formula>"TOLERABLE"</formula>
    </cfRule>
  </conditionalFormatting>
  <conditionalFormatting sqref="M25">
    <cfRule type="cellIs" dxfId="83" priority="85" stopIfTrue="1" operator="equal">
      <formula>"ZONA RIESGO ALTA"</formula>
    </cfRule>
    <cfRule type="cellIs" dxfId="82" priority="86" stopIfTrue="1" operator="equal">
      <formula>"ZONA RIESGO EXTREMA"</formula>
    </cfRule>
  </conditionalFormatting>
  <conditionalFormatting sqref="M25">
    <cfRule type="cellIs" dxfId="81" priority="83" stopIfTrue="1" operator="equal">
      <formula>"ZONA RIESGO BAJA"</formula>
    </cfRule>
    <cfRule type="cellIs" dxfId="80" priority="84" stopIfTrue="1" operator="equal">
      <formula>"ZONA RIESGO MODERADA"</formula>
    </cfRule>
  </conditionalFormatting>
  <conditionalFormatting sqref="M26">
    <cfRule type="cellIs" dxfId="79" priority="71" stopIfTrue="1" operator="equal">
      <formula>"ZONA RIESGO MODERADA"</formula>
    </cfRule>
    <cfRule type="cellIs" dxfId="78" priority="72" stopIfTrue="1" operator="equal">
      <formula>"ZONA RIESGO ALTA"</formula>
    </cfRule>
  </conditionalFormatting>
  <conditionalFormatting sqref="M26">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6">
    <cfRule type="cellIs" dxfId="74" priority="77" stopIfTrue="1" operator="equal">
      <formula>"TOLERABLE"</formula>
    </cfRule>
  </conditionalFormatting>
  <conditionalFormatting sqref="M26">
    <cfRule type="cellIs" dxfId="73" priority="75" stopIfTrue="1" operator="equal">
      <formula>"ZONA RIESGO ALTA"</formula>
    </cfRule>
    <cfRule type="cellIs" dxfId="72" priority="76" stopIfTrue="1" operator="equal">
      <formula>"ZONA RIESGO EXTREMA"</formula>
    </cfRule>
  </conditionalFormatting>
  <conditionalFormatting sqref="M26">
    <cfRule type="cellIs" dxfId="71" priority="73" stopIfTrue="1" operator="equal">
      <formula>"ZONA RIESGO BAJA"</formula>
    </cfRule>
    <cfRule type="cellIs" dxfId="70" priority="74" stopIfTrue="1" operator="equal">
      <formula>"ZONA RIESGO MODERADA"</formula>
    </cfRule>
  </conditionalFormatting>
  <conditionalFormatting sqref="M31">
    <cfRule type="cellIs" dxfId="69" priority="61" stopIfTrue="1" operator="equal">
      <formula>"ZONA RIESGO MODERADA"</formula>
    </cfRule>
    <cfRule type="cellIs" dxfId="68" priority="62" stopIfTrue="1" operator="equal">
      <formula>"ZONA RIESGO ALTA"</formula>
    </cfRule>
  </conditionalFormatting>
  <conditionalFormatting sqref="M31">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1">
    <cfRule type="cellIs" dxfId="64" priority="67" stopIfTrue="1" operator="equal">
      <formula>"TOLERABLE"</formula>
    </cfRule>
  </conditionalFormatting>
  <conditionalFormatting sqref="M31">
    <cfRule type="cellIs" dxfId="63" priority="65" stopIfTrue="1" operator="equal">
      <formula>"ZONA RIESGO ALTA"</formula>
    </cfRule>
    <cfRule type="cellIs" dxfId="62" priority="66" stopIfTrue="1" operator="equal">
      <formula>"ZONA RIESGO EXTREMA"</formula>
    </cfRule>
  </conditionalFormatting>
  <conditionalFormatting sqref="M31">
    <cfRule type="cellIs" dxfId="61" priority="63" stopIfTrue="1" operator="equal">
      <formula>"ZONA RIESGO BAJA"</formula>
    </cfRule>
    <cfRule type="cellIs" dxfId="60" priority="64" stopIfTrue="1" operator="equal">
      <formula>"ZONA RIESGO MODERADA"</formula>
    </cfRule>
  </conditionalFormatting>
  <conditionalFormatting sqref="M40">
    <cfRule type="cellIs" dxfId="59" priority="51" stopIfTrue="1" operator="equal">
      <formula>"ZONA RIESGO MODERADA"</formula>
    </cfRule>
    <cfRule type="cellIs" dxfId="58" priority="52" stopIfTrue="1" operator="equal">
      <formula>"ZONA RIESGO ALTA"</formula>
    </cfRule>
  </conditionalFormatting>
  <conditionalFormatting sqref="M40">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0">
    <cfRule type="cellIs" dxfId="54" priority="57" stopIfTrue="1" operator="equal">
      <formula>"TOLERABLE"</formula>
    </cfRule>
  </conditionalFormatting>
  <conditionalFormatting sqref="M40">
    <cfRule type="cellIs" dxfId="53" priority="55" stopIfTrue="1" operator="equal">
      <formula>"ZONA RIESGO ALTA"</formula>
    </cfRule>
    <cfRule type="cellIs" dxfId="52" priority="56" stopIfTrue="1" operator="equal">
      <formula>"ZONA RIESGO EXTREMA"</formula>
    </cfRule>
  </conditionalFormatting>
  <conditionalFormatting sqref="M40">
    <cfRule type="cellIs" dxfId="51" priority="53" stopIfTrue="1" operator="equal">
      <formula>"ZONA RIESGO BAJA"</formula>
    </cfRule>
    <cfRule type="cellIs" dxfId="50" priority="54" stopIfTrue="1" operator="equal">
      <formula>"ZONA RIESGO MODERADA"</formula>
    </cfRule>
  </conditionalFormatting>
  <conditionalFormatting sqref="G40">
    <cfRule type="cellIs" dxfId="49" priority="41" stopIfTrue="1" operator="equal">
      <formula>"ZONA RIESGO MODERADA"</formula>
    </cfRule>
    <cfRule type="cellIs" dxfId="48" priority="42" stopIfTrue="1" operator="equal">
      <formula>"ZONA RIESGO ALTA"</formula>
    </cfRule>
  </conditionalFormatting>
  <conditionalFormatting sqref="G40">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0">
    <cfRule type="cellIs" dxfId="44" priority="47" stopIfTrue="1" operator="equal">
      <formula>"TOLERABLE"</formula>
    </cfRule>
  </conditionalFormatting>
  <conditionalFormatting sqref="G40">
    <cfRule type="cellIs" dxfId="43" priority="45" stopIfTrue="1" operator="equal">
      <formula>"ZONA RIESGO ALTA"</formula>
    </cfRule>
    <cfRule type="cellIs" dxfId="42" priority="46" stopIfTrue="1" operator="equal">
      <formula>"ZONA RIESGO EXTREMA"</formula>
    </cfRule>
  </conditionalFormatting>
  <conditionalFormatting sqref="G40">
    <cfRule type="cellIs" dxfId="41" priority="43" stopIfTrue="1" operator="equal">
      <formula>"ZONA RIESGO BAJA"</formula>
    </cfRule>
    <cfRule type="cellIs" dxfId="40" priority="44" stopIfTrue="1" operator="equal">
      <formula>"ZONA RIESGO MODERADA"</formula>
    </cfRule>
  </conditionalFormatting>
  <conditionalFormatting sqref="G44">
    <cfRule type="cellIs" dxfId="39" priority="31" stopIfTrue="1" operator="equal">
      <formula>"ZONA RIESGO MODERADA"</formula>
    </cfRule>
    <cfRule type="cellIs" dxfId="38" priority="32" stopIfTrue="1" operator="equal">
      <formula>"ZONA RIESGO ALTA"</formula>
    </cfRule>
  </conditionalFormatting>
  <conditionalFormatting sqref="G44">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4">
    <cfRule type="cellIs" dxfId="34" priority="37" stopIfTrue="1" operator="equal">
      <formula>"TOLERABLE"</formula>
    </cfRule>
  </conditionalFormatting>
  <conditionalFormatting sqref="G44">
    <cfRule type="cellIs" dxfId="33" priority="35" stopIfTrue="1" operator="equal">
      <formula>"ZONA RIESGO ALTA"</formula>
    </cfRule>
    <cfRule type="cellIs" dxfId="32" priority="36" stopIfTrue="1" operator="equal">
      <formula>"ZONA RIESGO EXTREMA"</formula>
    </cfRule>
  </conditionalFormatting>
  <conditionalFormatting sqref="G44">
    <cfRule type="cellIs" dxfId="31" priority="33" stopIfTrue="1" operator="equal">
      <formula>"ZONA RIESGO BAJA"</formula>
    </cfRule>
    <cfRule type="cellIs" dxfId="30" priority="34" stopIfTrue="1" operator="equal">
      <formula>"ZONA RIESGO MODERADA"</formula>
    </cfRule>
  </conditionalFormatting>
  <conditionalFormatting sqref="M44">
    <cfRule type="cellIs" dxfId="29" priority="21" stopIfTrue="1" operator="equal">
      <formula>"ZONA RIESGO MODERADA"</formula>
    </cfRule>
    <cfRule type="cellIs" dxfId="28" priority="22" stopIfTrue="1" operator="equal">
      <formula>"ZONA RIESGO ALTA"</formula>
    </cfRule>
  </conditionalFormatting>
  <conditionalFormatting sqref="M44">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4">
    <cfRule type="cellIs" dxfId="24" priority="27" stopIfTrue="1" operator="equal">
      <formula>"TOLERABLE"</formula>
    </cfRule>
  </conditionalFormatting>
  <conditionalFormatting sqref="M44">
    <cfRule type="cellIs" dxfId="23" priority="25" stopIfTrue="1" operator="equal">
      <formula>"ZONA RIESGO ALTA"</formula>
    </cfRule>
    <cfRule type="cellIs" dxfId="22" priority="26" stopIfTrue="1" operator="equal">
      <formula>"ZONA RIESGO EXTREMA"</formula>
    </cfRule>
  </conditionalFormatting>
  <conditionalFormatting sqref="M44">
    <cfRule type="cellIs" dxfId="21" priority="23" stopIfTrue="1" operator="equal">
      <formula>"ZONA RIESGO BAJA"</formula>
    </cfRule>
    <cfRule type="cellIs" dxfId="20" priority="24" stopIfTrue="1" operator="equal">
      <formula>"ZONA RIESGO MODERADA"</formula>
    </cfRule>
  </conditionalFormatting>
  <conditionalFormatting sqref="M55">
    <cfRule type="cellIs" dxfId="19" priority="11" stopIfTrue="1" operator="equal">
      <formula>"ZONA RIESGO MODERADA"</formula>
    </cfRule>
    <cfRule type="cellIs" dxfId="18" priority="12" stopIfTrue="1" operator="equal">
      <formula>"ZONA RIESGO ALTA"</formula>
    </cfRule>
  </conditionalFormatting>
  <conditionalFormatting sqref="M55">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5">
    <cfRule type="cellIs" dxfId="14" priority="17" stopIfTrue="1" operator="equal">
      <formula>"TOLERABLE"</formula>
    </cfRule>
  </conditionalFormatting>
  <conditionalFormatting sqref="M55">
    <cfRule type="cellIs" dxfId="13" priority="15" stopIfTrue="1" operator="equal">
      <formula>"ZONA RIESGO ALTA"</formula>
    </cfRule>
    <cfRule type="cellIs" dxfId="12" priority="16" stopIfTrue="1" operator="equal">
      <formula>"ZONA RIESGO EXTREMA"</formula>
    </cfRule>
  </conditionalFormatting>
  <conditionalFormatting sqref="M55">
    <cfRule type="cellIs" dxfId="11" priority="13" stopIfTrue="1" operator="equal">
      <formula>"ZONA RIESGO BAJA"</formula>
    </cfRule>
    <cfRule type="cellIs" dxfId="10" priority="1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4:P6" xr:uid="{00000000-0002-0000-0500-000000000000}">
      <formula1>$H$30:$H$49</formula1>
    </dataValidation>
    <dataValidation type="list" allowBlank="1" showInputMessage="1" showErrorMessage="1" sqref="P8:P13" xr:uid="{00000000-0002-0000-0500-000001000000}">
      <formula1>$H$30:$H$41</formula1>
    </dataValidation>
    <dataValidation allowBlank="1" showInputMessage="1" showErrorMessage="1" prompt="Es la materialización del riesgo y las consecuencias de su aparición. Su escala es: 5 bajo impacto, 10 medio, 20 alto impacto._x000a_" sqref="F3" xr:uid="{00000000-0002-0000-0500-000002000000}"/>
    <dataValidation allowBlank="1" showInputMessage="1" showErrorMessage="1" prompt="La probabilidad se encuentra determinada por una escala de 1 a 3, siendo 1 la menor probabilidad de ocurrencia del riesgo y 3 la mayor probabilidad de  ocurrencia." sqref="E3" xr:uid="{00000000-0002-0000-0500-000003000000}"/>
    <dataValidation type="list" allowBlank="1" showInputMessage="1" showErrorMessage="1" sqref="P40:P41" xr:uid="{00000000-0002-0000-0500-000004000000}">
      <formula1>$G$29:$G$40</formula1>
    </dataValidation>
    <dataValidation type="list" allowBlank="1" showInputMessage="1" showErrorMessage="1" sqref="P65 P55:P57 P62:P63 P59" xr:uid="{00000000-0002-0000-0500-000005000000}">
      <formula1>$G$26:$G$44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2020 Primer Seguimiento</vt:lpstr>
      <vt:lpstr>Primer Segu Plan Integridad</vt:lpstr>
      <vt:lpstr>Hoja2</vt:lpstr>
      <vt:lpstr>PAAC III-2020</vt:lpstr>
      <vt:lpstr>Plan de Integridad III-2020 </vt:lpstr>
      <vt:lpstr>MAPA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2021-08-20T08:09:59Z</dcterms:modified>
</cp:coreProperties>
</file>