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defaultThemeVersion="124226"/>
  <bookViews>
    <workbookView xWindow="65416" yWindow="65416" windowWidth="20730" windowHeight="11160" tabRatio="494" activeTab="3"/>
  </bookViews>
  <sheets>
    <sheet name="GESTIÓN" sheetId="5" r:id="rId1"/>
    <sheet name="INVERSIÓN" sheetId="6" r:id="rId2"/>
    <sheet name="ACTIVIDADES" sheetId="7" r:id="rId3"/>
    <sheet name="TERRITORIALIZACIÓN" sheetId="9" r:id="rId4"/>
  </sheets>
  <externalReferences>
    <externalReference r:id="rId7"/>
  </externalReferences>
  <definedNames>
    <definedName name="_xlnm.Print_Area" localSheetId="2">'ACTIVIDADES'!$A$2:$V$62</definedName>
    <definedName name="_xlnm.Print_Area" localSheetId="0">'GESTIÓN'!$A$1:$AW$22</definedName>
    <definedName name="_xlnm.Print_Area" localSheetId="1">'INVERSIÓN'!$A$2:$AU$60</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iterate="1" iterateCount="1000" iterateDelta="0.001"/>
  <extLst/>
</workbook>
</file>

<file path=xl/comments2.xml><?xml version="1.0" encoding="utf-8"?>
<comments xmlns="http://schemas.openxmlformats.org/spreadsheetml/2006/main">
  <authors>
    <author>PAOLA.MORENO</author>
    <author>Isabella Bislick</author>
  </authors>
  <commentList>
    <comment ref="W12" authorId="0">
      <text>
        <r>
          <rPr>
            <b/>
            <sz val="10"/>
            <rFont val="Tahoma"/>
            <family val="2"/>
          </rPr>
          <t>PAOLA.MORENO:</t>
        </r>
        <r>
          <rPr>
            <sz val="10"/>
            <rFont val="Tahoma"/>
            <family val="2"/>
          </rPr>
          <t xml:space="preserve">
Aumento en el presupuesto asignado, producto de traslado presupuestal, para adelantar adiciones a contratos de prestación de servicios profesionales con el fin de culminar con informes de ley e informes de auditorías - vigencia 2018</t>
        </r>
      </text>
    </comment>
    <comment ref="AB12" authorId="0">
      <text>
        <r>
          <rPr>
            <b/>
            <sz val="12"/>
            <rFont val="Tahoma"/>
            <family val="2"/>
          </rPr>
          <t>PAOLA.MORENO:</t>
        </r>
        <r>
          <rPr>
            <sz val="12"/>
            <rFont val="Tahoma"/>
            <family val="2"/>
          </rPr>
          <t xml:space="preserve">
Se adicionó presupuestalmente esta meta ($45.934.000 - rad. 2019IE191367), con el fin de contar con el personal suficiente y competente para la realización de las actividades programadas para finales de la vigencia 2019 y principios de 2020, que corresponden a informes y seguimientos a corte 31-12-2019.</t>
        </r>
      </text>
    </comment>
    <comment ref="AC12" authorId="1">
      <text>
        <r>
          <rPr>
            <b/>
            <sz val="12"/>
            <rFont val="Tahoma"/>
            <family val="2"/>
          </rPr>
          <t>Isabella Bislick:</t>
        </r>
        <r>
          <rPr>
            <sz val="12"/>
            <rFont val="Tahoma"/>
            <family val="2"/>
          </rPr>
          <t xml:space="preserve">
Se adicionó presupuestalmente esta meta ($19.679.000 - rad. 2019IE27798), con el fin de contar con el personal suficiente, competente y por el tiempo requerido para la realización de las actividades programadas para finales de la vigencia 2019 y principios de 2020, que corresponden a informes y seguimientos a corte 31-12-2019.</t>
        </r>
      </text>
    </comment>
    <comment ref="V18" authorId="0">
      <text>
        <r>
          <rPr>
            <b/>
            <sz val="10"/>
            <rFont val="Tahoma"/>
            <family val="2"/>
          </rPr>
          <t>PAOLA.MORENO:</t>
        </r>
        <r>
          <rPr>
            <sz val="10"/>
            <rFont val="Tahoma"/>
            <family val="2"/>
          </rPr>
          <t xml:space="preserve">
Reducción por el pago de pasivo exigible $455.947</t>
        </r>
      </text>
    </comment>
    <comment ref="W18" authorId="0">
      <text>
        <r>
          <rPr>
            <b/>
            <sz val="10"/>
            <rFont val="Tahoma"/>
            <family val="2"/>
          </rPr>
          <t>PAOLA.MORENO:</t>
        </r>
        <r>
          <rPr>
            <sz val="10"/>
            <rFont val="Tahoma"/>
            <family val="2"/>
          </rPr>
          <t xml:space="preserve">
Aumento en el presupuesto asignado, con el fin de adquirir equipos periféricos - tecnoclógicos para el grupo de Servicio al Ciudadano y Correspondencia con miras a mejorar la atención prestada en los 8 puntos habilitados de atención al ciudadano y/o canales de atención.
Adicionalmente, con el objetivo de adicionar contrato interadministrativo - Canal Capital y poder llevar a cabo ferias de servicio organizadas por la Entidad.
Finalmente, se realiza trámite y pago de pasivo exigible por valor de $720.551</t>
        </r>
      </text>
    </comment>
    <comment ref="AB18" authorId="0">
      <text>
        <r>
          <rPr>
            <b/>
            <sz val="12"/>
            <rFont val="Tahoma"/>
            <family val="2"/>
          </rPr>
          <t>PAOLA.MORENO:</t>
        </r>
        <r>
          <rPr>
            <sz val="12"/>
            <rFont val="Tahoma"/>
            <family val="2"/>
          </rPr>
          <t xml:space="preserve">
Se reduce presupuestalmente esta meta (traslado entre proyectos $1.944.000 con concepto favorable de la SDP - rad. 2-2019-55318 y traslado entre metas $45.934.000 con concepto favorable de la SPCI - rad. 2019IE191367), por saldo producto del tiempo que conllevó cada proceso contractual, la reducción de los plazos a 11, 10, 9, 8 y 7 meses, según cada caso, y la garantía del principio de anualidad.
Por otro lado, se había contemplado la compra de equipos (hardware y software), los cuales fueron adquiridos a finales de 2018, por lo que se dispuso el presupuesto para priorizar otras necesidades del proyecto, relacionadas con la gestión de correspondencia (traslado entre conceptos de gasto - $99.999.999 con concepto favorable de la SPCI - rad. 2019IE191367)</t>
        </r>
      </text>
    </comment>
    <comment ref="AC18" authorId="1">
      <text>
        <r>
          <rPr>
            <b/>
            <sz val="12"/>
            <rFont val="Tahoma"/>
            <family val="2"/>
          </rPr>
          <t>Isabella Bislick:</t>
        </r>
        <r>
          <rPr>
            <sz val="12"/>
            <rFont val="Tahoma"/>
            <family val="2"/>
          </rPr>
          <t xml:space="preserve">
Se reduce presupuestalmente esta meta (traslado entre metas $42.917.000, con concepto favorable de la SPCI - radicados 2019IE27798 y 2019IE295157), una vez definidas adiciones a contratos de prestación de servicios profesionales y de apoyo a la gestión para esta meta con el fin de garantizar continudad en la prestación del servicio en cada uno de los puntos habilitados por la SDA; el saldo es trasladado con el fin de garantizar presupuestalmente adiciones de contratros asociados a otras metas.</t>
        </r>
      </text>
    </comment>
    <comment ref="V20" authorId="0">
      <text>
        <r>
          <rPr>
            <b/>
            <sz val="10"/>
            <rFont val="Tahoma"/>
            <family val="2"/>
          </rPr>
          <t>PAOLA.MORENO:</t>
        </r>
        <r>
          <rPr>
            <sz val="10"/>
            <rFont val="Tahoma"/>
            <family val="2"/>
          </rPr>
          <t xml:space="preserve">
Se tramitó liberación de recursos por fallecimiento del contratista</t>
        </r>
      </text>
    </comment>
    <comment ref="W20" authorId="0">
      <text>
        <r>
          <rPr>
            <b/>
            <sz val="10"/>
            <rFont val="Tahoma"/>
            <family val="2"/>
          </rPr>
          <t>PAOLA.MORENO:</t>
        </r>
        <r>
          <rPr>
            <sz val="10"/>
            <rFont val="Tahoma"/>
            <family val="2"/>
          </rPr>
          <t xml:space="preserve">
Alcance a solicitud de anulación o liberación de saldo por fallecimiento de contratista</t>
        </r>
      </text>
    </comment>
    <comment ref="AB24" authorId="0">
      <text>
        <r>
          <rPr>
            <b/>
            <sz val="12"/>
            <rFont val="Tahoma"/>
            <family val="2"/>
          </rPr>
          <t>PAOLA.MORENO:</t>
        </r>
        <r>
          <rPr>
            <sz val="12"/>
            <rFont val="Tahoma"/>
            <family val="2"/>
          </rPr>
          <t xml:space="preserve">
Se reduce presupuestalmente esta meta (traslado entre proyectos $16.812.000 -  rad. 2019IE191367), por saldo producto del tiempo que conllevó cada proceso contractual, la reducción de los plazos a 11 y 10 meses, según cada caso, y la garantía del principio de anualidad.</t>
        </r>
      </text>
    </comment>
    <comment ref="AC24" authorId="1">
      <text>
        <r>
          <rPr>
            <b/>
            <sz val="12"/>
            <rFont val="Tahoma"/>
            <family val="2"/>
          </rPr>
          <t>Isabella Bislick:</t>
        </r>
        <r>
          <rPr>
            <sz val="12"/>
            <rFont val="Tahoma"/>
            <family val="2"/>
          </rPr>
          <t xml:space="preserve">
Se adicionó presupuestalmente esta meta ($8.428.000 - rad. 2019IE277987), con el fin de contar con el personal suficiente, competente y por el tiempo requerido para la realización de las actividades programadas para finales de la vigencia 2019 y principios de 2020, garantizando la prestación del servicio de manera ininterrumpida.
Igualmente, se redujo presupuestalmente en $86.000, teniendo en cuenta saldo sin ejecutar en concepto de gasto 0858-Salud ocupacional contratistas. (rad. 2019IE295157)</t>
        </r>
      </text>
    </comment>
    <comment ref="V30" authorId="0">
      <text>
        <r>
          <rPr>
            <b/>
            <sz val="10"/>
            <rFont val="Tahoma"/>
            <family val="2"/>
          </rPr>
          <t>PAOLA.MORENO:</t>
        </r>
        <r>
          <rPr>
            <sz val="10"/>
            <rFont val="Tahoma"/>
            <family val="2"/>
          </rPr>
          <t xml:space="preserve">
Atiende a traslado presupuestal realizado para adiciones, contratación consultoría trabajo en alturas, prestación de servicios profesionales para evaluación de matriz de riegos y adquisición de material POP (las últimas tres, en el marco de la implementación y certificación externa del SSST)</t>
        </r>
      </text>
    </comment>
    <comment ref="AD32" authorId="1">
      <text>
        <r>
          <rPr>
            <b/>
            <sz val="12"/>
            <rFont val="Tahoma"/>
            <family val="2"/>
          </rPr>
          <t>Isabella Bislick:</t>
        </r>
        <r>
          <rPr>
            <sz val="12"/>
            <rFont val="Tahoma"/>
            <family val="2"/>
          </rPr>
          <t xml:space="preserve">
Se requiere cierre de meta proyecto de inversión y meta plan de desarrollo asociada, teniendo en cuenta el pago de la totalidad de las reservas presupuestales</t>
        </r>
      </text>
    </comment>
    <comment ref="AB36" authorId="0">
      <text>
        <r>
          <rPr>
            <b/>
            <sz val="12"/>
            <rFont val="Tahoma"/>
            <family val="2"/>
          </rPr>
          <t>PAOLA.MORENO:</t>
        </r>
        <r>
          <rPr>
            <sz val="12"/>
            <rFont val="Tahoma"/>
            <family val="2"/>
          </rPr>
          <t xml:space="preserve">
Se reduce presupuestalmente esta meta (traslado entre proyectos $13.160.000 con concepto favorable de la SDP - rad. 2-2019-55318), por saldo producto del tiempo que conllevó el proceso contractual, la reducción del plazo a 10 meses y la garantía del principio de anualidad.</t>
        </r>
      </text>
    </comment>
    <comment ref="V42" authorId="0">
      <text>
        <r>
          <rPr>
            <b/>
            <sz val="10"/>
            <rFont val="Tahoma"/>
            <family val="2"/>
          </rPr>
          <t>PAOLA.MORENO:</t>
        </r>
        <r>
          <rPr>
            <sz val="10"/>
            <rFont val="Tahoma"/>
            <family val="2"/>
          </rPr>
          <t xml:space="preserve">
Traslado presupuestal de recursos producto de un proceso sin viabilidad por parte de la SF y saldos producto de reducción de plazos inicialmente contemplados en prestación de servicios, atendiendo principalmente el principio de anualidad.</t>
        </r>
      </text>
    </comment>
    <comment ref="W42" authorId="0">
      <text>
        <r>
          <rPr>
            <b/>
            <sz val="10"/>
            <rFont val="Tahoma"/>
            <family val="2"/>
          </rPr>
          <t>PAOLA.MORENO:</t>
        </r>
        <r>
          <rPr>
            <sz val="10"/>
            <rFont val="Tahoma"/>
            <family val="2"/>
          </rPr>
          <t xml:space="preserve">
Traslado presupuestal de recursos producto de saldo por terminación anticipada de 2 contratos, la no ejecución de un contrato, decisión de la alta gerencia de no adelantar un contrato teniendo en cuenta que con el personal con el que cuenta la SDA se pueden llevar a cabo las actividades planeadas y la decisión de no adelantar una adición a contrato de prestación de servicios, proyectada.</t>
        </r>
      </text>
    </comment>
    <comment ref="AA42" authorId="1">
      <text>
        <r>
          <rPr>
            <b/>
            <sz val="12"/>
            <rFont val="Tahoma"/>
            <family val="2"/>
          </rPr>
          <t>Isabella Bislick:</t>
        </r>
        <r>
          <rPr>
            <sz val="12"/>
            <rFont val="Tahoma"/>
            <family val="2"/>
          </rPr>
          <t xml:space="preserve">
Se registra variación en presupuesto asignado, en atención a la emisión de concepto favorable de reducción presupuestal por parte de la Secretaría Distrital de Planeación, solicitado por parte de la SDA, atendiendo lo establecido en la circular No 001 del 20 de marzo de 2019, emitida por la Secretaría Distrital de Hacienda, en la cual solicita la reducción de presupuesto en cumplimiento del Acuerdo 5 de 1998.</t>
        </r>
      </text>
    </comment>
    <comment ref="AB42" authorId="0">
      <text>
        <r>
          <rPr>
            <b/>
            <sz val="12"/>
            <rFont val="Tahoma"/>
            <family val="2"/>
          </rPr>
          <t>PAOLA.MORENO:</t>
        </r>
        <r>
          <rPr>
            <sz val="12"/>
            <rFont val="Tahoma"/>
            <family val="2"/>
          </rPr>
          <t xml:space="preserve">
Se reduce presupuestalmente esta meta (traslado entre proyectos $343.329.000 con concepto favorable de la SDP - rad. 2-2019-55318), por saldo producto del tiempo que conllevó cada proceso contractual, la reducción de plazos a 11, 10, 9, 8 y 7 meses, según cada caso, y la garantía del principio de anualidad.</t>
        </r>
      </text>
    </comment>
    <comment ref="AC42" authorId="1">
      <text>
        <r>
          <rPr>
            <b/>
            <sz val="12"/>
            <rFont val="Tahoma"/>
            <family val="2"/>
          </rPr>
          <t>Isabella Bislick:</t>
        </r>
        <r>
          <rPr>
            <sz val="12"/>
            <rFont val="Tahoma"/>
            <family val="2"/>
          </rPr>
          <t xml:space="preserve">
Se adicionó presupuestalmente esta meta ($19.583.000 - radicados 2019IE277987 y 2019IE261952), con el fin de contar con el personal suficiente, competente y por el tiempo requerido para la realización de las actividades programadas para finales de la vigencia 2019 y principios de 2020, garantizando la elaboración y presentación de informes con corte 31-12-2019, planeación de actividades 2020, armonización plan de desarollo "Bogotá Mejor Para Todos" y en atención a notificación de novedad por parte de contratista de estado de embarazo.
Igualmente, se redujo presupuestalmente en $800.000, teniendo en cuenta saldo sin ejecutar en concepto de gasto 0858-Salud ocupacional contratistas. (rad. 2019IE295157)</t>
        </r>
      </text>
    </comment>
    <comment ref="AA48" authorId="1">
      <text>
        <r>
          <rPr>
            <b/>
            <sz val="12"/>
            <rFont val="Tahoma"/>
            <family val="2"/>
          </rPr>
          <t>Isabella Bislick:</t>
        </r>
        <r>
          <rPr>
            <sz val="12"/>
            <rFont val="Tahoma"/>
            <family val="2"/>
          </rPr>
          <t xml:space="preserve">
Se registra variación en presupuesto asignado, en atención a la emisión de concepto favorable de reducción presupuestal por parte de la Secretaría Distrital de Planeación, solicitado por parte de la SDA, atendiendo lo establecido en la circular No 001 del 20 de marzo de 2019, emitida por la Secretaría Distrital de Hacienda, en la cual solicita la reducción de presupuesto en cumplimiento del Acuerdo 5 de 1998.</t>
        </r>
      </text>
    </comment>
    <comment ref="AB48" authorId="0">
      <text>
        <r>
          <rPr>
            <b/>
            <sz val="12"/>
            <rFont val="Tahoma"/>
            <family val="2"/>
          </rPr>
          <t>PAOLA.MORENO:</t>
        </r>
        <r>
          <rPr>
            <sz val="12"/>
            <rFont val="Tahoma"/>
            <family val="2"/>
          </rPr>
          <t xml:space="preserve">
Se reduce presupuestalmente esta meta (traslado entre proyectos $65.385.192 con concepto favorable de la SDP - rad. 2-2019-55318), por saldo producto del tiempo que conllevó cada proceso contractual, la reducción de plazos a 11, 10, 8 y 7 meses, según cada caso, y la garantía del principio de anualidad.
Adicionalmente, producto del ejercicio realizado en la etapa precontractual de cada uno de los procesos para la adquisición de bienes y/o servicios, los estudios de mercado arrojaron menores valores, quedando un saldo programado en necesidades de otros proyectos en la SDA.</t>
        </r>
      </text>
    </comment>
    <comment ref="AC48" authorId="1">
      <text>
        <r>
          <rPr>
            <b/>
            <sz val="12"/>
            <rFont val="Tahoma"/>
            <family val="2"/>
          </rPr>
          <t>Isabella Bislick:</t>
        </r>
        <r>
          <rPr>
            <sz val="12"/>
            <rFont val="Tahoma"/>
            <family val="2"/>
          </rPr>
          <t xml:space="preserve">
Se redujo presupuestalmente esta meta ($6.423.000 - rad. 2019IE2619522), teniendo en cuenta saldo resultado de revisión de fechas de terminación de contratos de prestación de servicios profesionales y la necesidad de contar con presupuesto necesario para adicionar un contrato de prestación de servicios profesionales de otra meta, una vez notificada novedad por parte de contratista de su estado de embarazo.
Al finalizar la vigencia, se adicionó presupuestalmente en $2.786.000, debido a necesidad de contar con personal para elaboración y presentación de informes de cierre de vigencia 2019 (rad. 2019IE295157)</t>
        </r>
      </text>
    </comment>
  </commentList>
</comments>
</file>

<file path=xl/comments3.xml><?xml version="1.0" encoding="utf-8"?>
<comments xmlns="http://schemas.openxmlformats.org/spreadsheetml/2006/main">
  <authors>
    <author>YULIED.PENARANDA</author>
  </authors>
  <commentList>
    <comment ref="V9" authorId="0">
      <text>
        <r>
          <rPr>
            <b/>
            <sz val="9"/>
            <rFont val="Tahoma"/>
            <family val="2"/>
          </rPr>
          <t xml:space="preserve">YULIED.PENARANDA
Logros más representativos alcanzados durante el trimestre reportado.
</t>
        </r>
      </text>
    </comment>
  </commentList>
</comments>
</file>

<file path=xl/comments4.xml><?xml version="1.0" encoding="utf-8"?>
<comments xmlns="http://schemas.openxmlformats.org/spreadsheetml/2006/main">
  <authors>
    <author>PAOLA.MORENO</author>
    <author>Isabella Bislick</author>
  </authors>
  <commentList>
    <comment ref="H10" authorId="0">
      <text>
        <r>
          <rPr>
            <b/>
            <sz val="9"/>
            <rFont val="Tahoma"/>
            <family val="2"/>
          </rPr>
          <t>PAOLA.MORENO:</t>
        </r>
        <r>
          <rPr>
            <sz val="9"/>
            <rFont val="Tahoma"/>
            <family val="2"/>
          </rPr>
          <t xml:space="preserve">
Se adicionó presupuestalmente esta meta ($45.934.000 - rad. 2019IE191367), con el fin de contar con el personal suficiente y competente para la realización de las actividades programadas para finales de la vigencia 2019 y principios de 2020, que corresponden a informes y seguimientos a corte 31-12-2019.</t>
        </r>
      </text>
    </comment>
    <comment ref="I10" authorId="0">
      <text>
        <r>
          <rPr>
            <b/>
            <sz val="12"/>
            <rFont val="Tahoma"/>
            <family val="2"/>
          </rPr>
          <t>PAOLA.MORENO:</t>
        </r>
        <r>
          <rPr>
            <sz val="12"/>
            <rFont val="Tahoma"/>
            <family val="2"/>
          </rPr>
          <t xml:space="preserve">
Se adicionó presupuestalmente esta meta ($19.679.000 - rad. 2019IE27798), con el fin de contar con el personal suficiente, competente y por el tiempo requerido para la realización de las actividades programadas para finales de la vigencia 2019 y principios de 2020, que corresponden a informes y seguimientos a corte 31-12-2019.</t>
        </r>
      </text>
    </comment>
    <comment ref="H16" authorId="0">
      <text>
        <r>
          <rPr>
            <b/>
            <sz val="9"/>
            <rFont val="Tahoma"/>
            <family val="2"/>
          </rPr>
          <t>PAOLA.MORENO:</t>
        </r>
        <r>
          <rPr>
            <sz val="9"/>
            <rFont val="Tahoma"/>
            <family val="2"/>
          </rPr>
          <t xml:space="preserve">
Se reduce presupuestalmente esta meta (traslado entre proyectos $16.812.000 -  rad. 2019IE191367), por saldo producto del tiempo que conllevó cada proceso contractual, la reducción de los plazos a 11 y 10 meses, según cada caso, y la garantía del principio de anualidad.</t>
        </r>
      </text>
    </comment>
    <comment ref="I16" authorId="0">
      <text>
        <r>
          <rPr>
            <b/>
            <sz val="12"/>
            <rFont val="Tahoma"/>
            <family val="2"/>
          </rPr>
          <t>PAOLA.MORENO:</t>
        </r>
        <r>
          <rPr>
            <sz val="12"/>
            <rFont val="Tahoma"/>
            <family val="2"/>
          </rPr>
          <t xml:space="preserve">
Se adicionó presupuestalmente esta meta ($8.428.000 - rad. 2019IE277987), con el fin de contar con el personal suficiente, competente y por el tiempo requerido para la realización de las actividades programadas para finales de la vigencia 2019 y principios de 2020, garantizando la prestación del servicio de manera ininterrumpida.
Igualmente, se redujo presupuestalmente en $86.000, teniendo en cuenta saldo sin ejecutar en concepto de gasto 0858-Salud ocupacional contratistas. (rad. 2019IE295157)</t>
        </r>
      </text>
    </comment>
    <comment ref="M24" authorId="1">
      <text>
        <r>
          <rPr>
            <b/>
            <sz val="12"/>
            <rFont val="Tahoma"/>
            <family val="2"/>
          </rPr>
          <t>Isabella Bislick:</t>
        </r>
        <r>
          <rPr>
            <sz val="12"/>
            <rFont val="Tahoma"/>
            <family val="2"/>
          </rPr>
          <t xml:space="preserve">
Se requiere cierre de meta proyecto de inversión y meta plan de desarrollo asociada, teniendo en cuenta el pago de la totalidad de las reservas presupuestales</t>
        </r>
      </text>
    </comment>
    <comment ref="G28" authorId="1">
      <text>
        <r>
          <rPr>
            <b/>
            <sz val="9"/>
            <rFont val="Tahoma"/>
            <family val="2"/>
          </rPr>
          <t>Isabella Bislick:</t>
        </r>
        <r>
          <rPr>
            <sz val="9"/>
            <rFont val="Tahoma"/>
            <family val="2"/>
          </rPr>
          <t xml:space="preserve">
Se registra variación en presupuesto asignado, en atención a la emisión de concepto favorable de reducción presupuestal por parte de la Secretaría Distrital de Planeación, solicitado por parte de la SDA, atendiendo lo establecido en la circular No 001 del 20 de marzo de 2019, emitida por la Secretaría Distrital de Hacienda, en la cual solicita la reducción de presupuesto en cumplimiento del Acuerdo 5 de 1998.</t>
        </r>
      </text>
    </comment>
    <comment ref="H28" authorId="0">
      <text>
        <r>
          <rPr>
            <b/>
            <sz val="9"/>
            <rFont val="Tahoma"/>
            <family val="2"/>
          </rPr>
          <t>PAOLA.MORENO:</t>
        </r>
        <r>
          <rPr>
            <sz val="9"/>
            <rFont val="Tahoma"/>
            <family val="2"/>
          </rPr>
          <t xml:space="preserve">
Se reduce presupuestalmente esta meta (traslado entre proyectos $65.385.192 con concepto favorable de la SDP - rad. 2-2019-55318), por saldo producto del tiempo que conllevó cada proceso contractual, la reducción de plazos a 11, 10, 8 y 7 meses, según cada caso, y la garantía del principio de anualidad.
Adicionalmente, producto del ejercicio realizado en la etapa precontractual de cada uno de los procesos para la adquisición de bienes y/o servicios, los estudios de mercado arrojaron menores valores, quedando un saldo programado en necesidades de otros proyectos en la SDA.</t>
        </r>
      </text>
    </comment>
    <comment ref="I28" authorId="0">
      <text>
        <r>
          <rPr>
            <b/>
            <sz val="12"/>
            <rFont val="Tahoma"/>
            <family val="2"/>
          </rPr>
          <t>PAOLA.MORENO:</t>
        </r>
        <r>
          <rPr>
            <sz val="12"/>
            <rFont val="Tahoma"/>
            <family val="2"/>
          </rPr>
          <t xml:space="preserve">
Se redujo presupuestalmente esta meta ($6.423.000 - rad. 2019IE2619522), teniendo en cuenta saldo resultado de revisión de fechas de terminación de contratos de prestación de servicios profesionales y la necesidad de contar con presupuesto necesario para adicionar un contrato de prestación de servicios profesionales de otra meta, una vez notificada novedad por parte de contratistade su estado de embarazo.
Al finalizar la vigencia, se adicionó presupuestalmente en $2.786.000, debido a necesidad de contar con personal para elaboración y presentación de informes de cierre de vigencia 2019 (rad. 2019IE295157)</t>
        </r>
      </text>
    </comment>
    <comment ref="H34" authorId="0">
      <text>
        <r>
          <rPr>
            <b/>
            <sz val="9"/>
            <rFont val="Tahoma"/>
            <family val="2"/>
          </rPr>
          <t>PAOLA.MORENO:</t>
        </r>
        <r>
          <rPr>
            <sz val="9"/>
            <rFont val="Tahoma"/>
            <family val="2"/>
          </rPr>
          <t xml:space="preserve">
Se reduce presupuestalmente esta meta (traslado entre proyectos $13.160.000 con concepto favorable de la SDP - rad. 2-2019-55318), por saldo producto del tiempo que conllevó el proceso contractual, la reducción del plazo a 10 meses y la garantía del principio de anualidad.</t>
        </r>
      </text>
    </comment>
    <comment ref="G40" authorId="1">
      <text>
        <r>
          <rPr>
            <b/>
            <sz val="9"/>
            <rFont val="Tahoma"/>
            <family val="2"/>
          </rPr>
          <t>Isabella Bislick:</t>
        </r>
        <r>
          <rPr>
            <sz val="9"/>
            <rFont val="Tahoma"/>
            <family val="2"/>
          </rPr>
          <t xml:space="preserve">
Se registra variación en presupuesto asignado, en atención a la emisión de concepto favorable de reducción presupuestal por parte de la Secretaría Distrital de Planeación, solicitado por parte de la SDA, atendiendo lo establecido en la circular No 001 del 20 de marzo de 2019, emitida por la Secretaría Distrital de Hacienda, en la cual solicita la reducción de presupuesto en cumplimiento del Acuerdo 5 de 1998.</t>
        </r>
      </text>
    </comment>
    <comment ref="H40" authorId="0">
      <text>
        <r>
          <rPr>
            <b/>
            <sz val="9"/>
            <rFont val="Tahoma"/>
            <family val="2"/>
          </rPr>
          <t>PAOLA.MORENO:</t>
        </r>
        <r>
          <rPr>
            <sz val="9"/>
            <rFont val="Tahoma"/>
            <family val="2"/>
          </rPr>
          <t xml:space="preserve">
Se reduce presupuestalmente esta meta (traslado entre proyectos $343.329.000 con concepto favorable de la SDP - rad. 2-2019-55318), por saldo producto del tiempo que conllevó cada proceso contractual, la reducción de plazos a 11, 10, 9, 8 y 7 meses, según cada caso, y la garantía del principio de anualidad.</t>
        </r>
      </text>
    </comment>
    <comment ref="I40" authorId="0">
      <text>
        <r>
          <rPr>
            <b/>
            <sz val="12"/>
            <rFont val="Tahoma"/>
            <family val="2"/>
          </rPr>
          <t>PAOLA.MORENO:</t>
        </r>
        <r>
          <rPr>
            <sz val="12"/>
            <rFont val="Tahoma"/>
            <family val="2"/>
          </rPr>
          <t xml:space="preserve">
Se adicionó presupuestalmente esta meta ($19.583.000 - radicados 2019IE277987 y 2019IE261952), con el fin de contar con el personal suficiente, competente y por el tiempo requerido para la realización de las actividades programadas para finales de la vigencia 2019 y principios de 2020, garantizando la elaboración y presentación de informes con corte 31-12-2019, planeación de actividades 2020, armonización plan de desarollo "Bogotá Mejor Para Todos" y en atención a notificación de novedad por parte de contratista de estado de embarazo.
Igualmente, se redujo presupuestalmente en $800.000, teniendo en cuenta saldo sin ejecutar en concepto de gasto 0858-Salud ocupacional contratistas. (rad. 2019IE295157).</t>
        </r>
      </text>
    </comment>
    <comment ref="H78" authorId="0">
      <text>
        <r>
          <rPr>
            <b/>
            <sz val="9"/>
            <rFont val="Tahoma"/>
            <family val="2"/>
          </rPr>
          <t>PAOLA.MORENO:</t>
        </r>
        <r>
          <rPr>
            <sz val="9"/>
            <rFont val="Tahoma"/>
            <family val="2"/>
          </rPr>
          <t xml:space="preserve">
Se reduce presupuestalmente esta meta (traslado entre proyectos $1.944.000 con concepto favorable de la SDP - rad. 2-2019-55318 y traslado entre metas $45.934.000 con concepto favorable de la SPCI - rad. 2019IE191367), por saldo producto del tiempo que conllevó cada proceso contractual, la reducción de los plazos a 11, 10, 9, 8 y 7 meses, según cada caso, y la garantía del principio de anualidad.
Por otro lado, se había contemplado la compra de equipos (hardware y software), los cuales fueron adquiridos a finales de 2018, por lo que se dispuso el presupuesto para priorizar otras necesidades del proyecto, relacionadas con la gestión de correspondencia (traslado entre conceptos de gasto - $99.999.999 con concepto favorable de la SPCI - rad. 2019IE191367)</t>
        </r>
      </text>
    </comment>
    <comment ref="I78" authorId="0">
      <text>
        <r>
          <rPr>
            <b/>
            <sz val="12"/>
            <rFont val="Tahoma"/>
            <family val="2"/>
          </rPr>
          <t>PAOLA.MORENO:</t>
        </r>
        <r>
          <rPr>
            <sz val="12"/>
            <rFont val="Tahoma"/>
            <family val="2"/>
          </rPr>
          <t xml:space="preserve">
Se reduce presupuestalmente esta meta (traslado entre metas $42.917.000, con concepto favorable de la SPCI - radicados 2019IE27798 y 2019IE295157), una vez definidas adiciones a contratos de prestación de servicios profesionales y de apoyo a la gestión para esta meta, con el fin de garantizar continudad en la prestación del servicio en cada uno de los puntos habilitados por la SDA; el saldo es trasladado con el fin de garantizar presupuestalmente adiciones de contratros asociados a otras metas.</t>
        </r>
      </text>
    </comment>
  </commentList>
</comments>
</file>

<file path=xl/sharedStrings.xml><?xml version="1.0" encoding="utf-8"?>
<sst xmlns="http://schemas.openxmlformats.org/spreadsheetml/2006/main" count="848" uniqueCount="341">
  <si>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</si>
  <si>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</si>
  <si>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</si>
  <si>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</si>
  <si>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</si>
  <si>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</si>
  <si>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</si>
  <si>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</si>
  <si>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</si>
  <si>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</si>
  <si>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</si>
  <si>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</si>
  <si>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</si>
  <si>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</si>
  <si>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</si>
  <si>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</si>
  <si>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</si>
  <si>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</si>
  <si>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</si>
  <si>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</si>
  <si>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</si>
  <si>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</si>
  <si>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</si>
  <si>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</si>
  <si>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</si>
  <si>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</si>
  <si>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</si>
  <si>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</si>
  <si>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</si>
  <si>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</si>
  <si>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</si>
  <si>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</si>
  <si>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</si>
  <si>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</si>
  <si>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</si>
  <si>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</si>
  <si>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</si>
  <si>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</si>
  <si>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</si>
  <si>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</si>
  <si>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</si>
  <si>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</si>
  <si>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</si>
  <si>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</si>
  <si>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</si>
  <si>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</si>
  <si>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</si>
  <si>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</si>
  <si>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</si>
  <si>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</si>
  <si>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</si>
  <si>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</si>
  <si>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</si>
  <si>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</si>
  <si>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1, LÍNEA DE ACCIÓN</t>
  </si>
  <si>
    <t>2, META DE PROYECTO</t>
  </si>
  <si>
    <t>3, ACTIVIDAD</t>
  </si>
  <si>
    <t>VARIABLES</t>
  </si>
  <si>
    <t xml:space="preserve">6,PONDERACIÓN VERTICAL </t>
  </si>
  <si>
    <t>6,1 META</t>
  </si>
  <si>
    <t>6,2 ACTIVIDAD</t>
  </si>
  <si>
    <t>TOTAL PRESUPUESTO</t>
  </si>
  <si>
    <t>TOTALES Rec. Reservas</t>
  </si>
  <si>
    <t>TOTALES Rec. Vigencia</t>
  </si>
  <si>
    <t>TOTAL RECURSOS VIGENCIA</t>
  </si>
  <si>
    <t>TOTAL MAGNITUD</t>
  </si>
  <si>
    <t>Usaquén</t>
  </si>
  <si>
    <t>Diciembre</t>
  </si>
  <si>
    <t>Septiembre</t>
  </si>
  <si>
    <t>Junio</t>
  </si>
  <si>
    <t>Marzo</t>
  </si>
  <si>
    <t xml:space="preserve">6, ACTUALIZACIÓN </t>
  </si>
  <si>
    <t>3, Nombre -Punto de inversión (Escala: Localidad, Especial, Distrital)
Breve descripción del punto de inversión.</t>
  </si>
  <si>
    <t>PROGRAMACIÓN INICIAL CUATRIENIO</t>
  </si>
  <si>
    <t>PROGRAMACIÓN ANUAL</t>
  </si>
  <si>
    <t>REPROGRAMACIÓN VIGENCIA</t>
  </si>
  <si>
    <t>PROGR. ANUAL CORTE  SEPT</t>
  </si>
  <si>
    <t>PROGR. ANUAL CORTE  DIC</t>
  </si>
  <si>
    <t>PROGR. ANUAL CORTE  MAR</t>
  </si>
  <si>
    <t>PROGR. ANUAL CORTE  JUN</t>
  </si>
  <si>
    <t>PROGR. ANUAL CORTE DIC</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</si>
  <si>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</si>
  <si>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</si>
  <si>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</si>
  <si>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</si>
  <si>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</si>
  <si>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</si>
  <si>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</si>
  <si>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</si>
  <si>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</si>
  <si>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</si>
  <si>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</si>
  <si>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</si>
  <si>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1100 - DIRECCIONAMIENTO ESTRATÉGICO, COORDINACIÓN Y ORIENTACIÓN DE LA SDA</t>
  </si>
  <si>
    <t>Mantener 1 Sistema de Control Interno</t>
  </si>
  <si>
    <t>Implementar 1 Plan de Adecuación y Sostenibilidad SIG-MIPG en la SDA</t>
  </si>
  <si>
    <t>Seguimiento 100 % de la Ley 1712 y 1474</t>
  </si>
  <si>
    <t>Operar Un Proceso de Direccionamiento Estratégico</t>
  </si>
  <si>
    <t>Implementar Un Plan de Adecuación y Sostenibilidad SIG-MIPG en la SDA</t>
  </si>
  <si>
    <t>Incrementar 90 % la Sostenibilidad del SIG en la SDA</t>
  </si>
  <si>
    <t>Seguimiento 100%  PQR´s Asignadas Respondidas</t>
  </si>
  <si>
    <t>Mantener Mínimo 8 Puntos Habilitados de Atención al Ciudadano</t>
  </si>
  <si>
    <t xml:space="preserve">Distrital. 
Descripción: Procesos de la Entidad. Realizar evaluacion y seguimiento a la gestion y procesos institucionales de la SDA. </t>
  </si>
  <si>
    <t>Distrital. 
Descripción: Oportunidad y calidad de las respuestas de PQRS dadas por la entidad.</t>
  </si>
  <si>
    <t xml:space="preserve">Distrital. 
Descripción: Acciones para la implementacion y desarrollo del SIG en la Entidad. </t>
  </si>
  <si>
    <t xml:space="preserve">Distrital. 
Descripción: Acciones para la adecuación y sostenibilidad SIG-MIPG en la Entidad. </t>
  </si>
  <si>
    <t>Distrital
Descripción: Cumplimiento de requisitos establecidos en la Ley de Transparencia y del Plan Anticorrupcion y de Atencion al Ciudadano 2019 en la Entidad, competencia de la SGCD</t>
  </si>
  <si>
    <t>Distrital.
Descripción: Atender, gestionar, manejar y coordinar los procesos misionales y proyectos para la administracion del medio ambiente distrital.</t>
  </si>
  <si>
    <t>Distrito Capital - Chapinero
Descripción: Mantener mínimo 8 puntos habilitados de atención al ciudadano</t>
  </si>
  <si>
    <t>Punto de Inversión Bosa</t>
  </si>
  <si>
    <t>Punto de Inversión Kennedy</t>
  </si>
  <si>
    <t>Punto de Inversión Fontibón</t>
  </si>
  <si>
    <t>Punto de Inversión Suba</t>
  </si>
  <si>
    <t>Punto de Inversión Teusaquillo</t>
  </si>
  <si>
    <t>Punto de Inversión Engativa</t>
  </si>
  <si>
    <t>Punto de Inversión Usaquén</t>
  </si>
  <si>
    <t>7, SEGUIMIENTO</t>
  </si>
  <si>
    <t>Distrito Capital</t>
  </si>
  <si>
    <t>Chapinero</t>
  </si>
  <si>
    <t>Chapinero Central</t>
  </si>
  <si>
    <t xml:space="preserve">Avenida Caracas N° 54 - 38 </t>
  </si>
  <si>
    <t xml:space="preserve">Desde este punto de inversión no se hace identificación de genero </t>
  </si>
  <si>
    <t>Desde nuestra competencia no se hace distinción para los grupos Etareos</t>
  </si>
  <si>
    <t>Todos los Grupos</t>
  </si>
  <si>
    <t>No Identifica Grupos Etnicos</t>
  </si>
  <si>
    <t>Bosa</t>
  </si>
  <si>
    <t>Apogeo</t>
  </si>
  <si>
    <t>Olarte</t>
  </si>
  <si>
    <t>Avenida Calle 57 R SUR # 72 D - 12</t>
  </si>
  <si>
    <t>Kennedy</t>
  </si>
  <si>
    <t>Gran Britalia</t>
  </si>
  <si>
    <t>Tintalito</t>
  </si>
  <si>
    <t>Av Carrera 86 No. 43 - 55 Sur</t>
  </si>
  <si>
    <t>Fontibón</t>
  </si>
  <si>
    <t>Zona Franca</t>
  </si>
  <si>
    <t>Diagonal 16 No. 104 51</t>
  </si>
  <si>
    <t>Suba</t>
  </si>
  <si>
    <t>El Pino</t>
  </si>
  <si>
    <t>Calle 145 No. 103B 90</t>
  </si>
  <si>
    <t>Quinta Paredes</t>
  </si>
  <si>
    <t>Teusaquillo</t>
  </si>
  <si>
    <t>Carrera 30 No. 25-90 supercade CAD</t>
  </si>
  <si>
    <t>Villa Gladys</t>
  </si>
  <si>
    <t>Transversal 113b # 66-54</t>
  </si>
  <si>
    <t>Engativá</t>
  </si>
  <si>
    <t>Toberín</t>
  </si>
  <si>
    <t>El Toberín</t>
  </si>
  <si>
    <t>Carrera 21 # 169 - 62, Centro Comercial Stuttgart. Local 118</t>
  </si>
  <si>
    <t>TOTAL</t>
  </si>
  <si>
    <t xml:space="preserve">9,3NUMERO INTERSEXUAL </t>
  </si>
  <si>
    <t>9,4 GRUPO ETARIO</t>
  </si>
  <si>
    <t>9,5 CONDICION POBLACIONAL</t>
  </si>
  <si>
    <t>9,6 GRUPOS ETNICOS</t>
  </si>
  <si>
    <t>9,7 TOTAL POBLACIÓN
PERSONAS/CANTIDAD</t>
  </si>
  <si>
    <t>SUBSECRETARÍA GENERAL Y DE CONTROL DISCIPLINARIO</t>
  </si>
  <si>
    <t>5, PONDERACIÓN HORIZONTAL AÑO: 2019</t>
  </si>
  <si>
    <t>Gobierno Abierto y Transparente</t>
  </si>
  <si>
    <t>Seguimiento al 100% de las PQR Asignadas Respondidas</t>
  </si>
  <si>
    <t>Seguimiento 100% de la Ley 1712 Y 1474</t>
  </si>
  <si>
    <t>Operar un Proceso de Direccionamiento Estratégico</t>
  </si>
  <si>
    <t>X</t>
  </si>
  <si>
    <t>15. FUENTE DE EVIDENCIAS</t>
  </si>
  <si>
    <t>14. BENEFICIOS</t>
  </si>
  <si>
    <t xml:space="preserve">13. SOLUCIONES PLANTEADAS </t>
  </si>
  <si>
    <t xml:space="preserve">12. RETRASOS 
</t>
  </si>
  <si>
    <t>11. DESCRIPCIÓN DE LOS AVANCES Y LOGROS ALCANZADOS</t>
  </si>
  <si>
    <t>10. % DE AVANCE CUATRIENIO</t>
  </si>
  <si>
    <t>9. % CUMPLIMIENTO ACUMULADO (Vigencia)</t>
  </si>
  <si>
    <t>8. EJECUCIÓN</t>
  </si>
  <si>
    <t>8.1 SEGUIMIENTO VIGENCIA ACTUAL</t>
  </si>
  <si>
    <t>7. PROGRAMACIÓN - ACTUALIZACIÓN</t>
  </si>
  <si>
    <t>6. MAGNITUD PD INCIAL CUATRIENIO</t>
  </si>
  <si>
    <t>5. VARIABLE REQUERIDA</t>
  </si>
  <si>
    <t>4. COD. META PROYECTO PRIORITARIO O ESTRATÉGICO</t>
  </si>
  <si>
    <t>3. COD. META PDD A QUE SE ASOCIA META PROY</t>
  </si>
  <si>
    <t>2.3 TIPOLOGÍA</t>
  </si>
  <si>
    <t>2.2 META</t>
  </si>
  <si>
    <t>2.1 COD.</t>
  </si>
  <si>
    <t>2.  META DE PROYECTO</t>
  </si>
  <si>
    <t>1. LÍNEA DE ACCIÓN</t>
  </si>
  <si>
    <t>4. SE EJECUTA CON RECURSOS DE:</t>
  </si>
  <si>
    <t>4.1 VIGENCIA</t>
  </si>
  <si>
    <t>4.2 RESERVA</t>
  </si>
  <si>
    <t xml:space="preserve">Gobierno Abierto y Transparente </t>
  </si>
  <si>
    <t>Incrementar 90 % la Sostenibilidad el SIG en la SDA</t>
  </si>
  <si>
    <t>Constante</t>
  </si>
  <si>
    <t>Creciente</t>
  </si>
  <si>
    <t>SÉPTIMO EJE TRANSVERSAL: GOBIERNO LEGÍTIMO, FORTALECIMIENTO LOCAL Y EFICIENCIA.</t>
  </si>
  <si>
    <t>42. TRANSPARENCIA, GESTIÓN PÚBLICA Y SERVICIO A LA CIUDADANÍA</t>
  </si>
  <si>
    <t>1. CATEGORIA</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</si>
  <si>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</si>
  <si>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</si>
  <si>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</si>
  <si>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</si>
  <si>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</si>
  <si>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</si>
  <si>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</si>
  <si>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</si>
  <si>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</si>
  <si>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3.7 SEGUIMIENTO VIGENCIA ACTUAL</t>
  </si>
  <si>
    <t>3.6 PROGRAMACIÓN - ACTUALIZACIÓN</t>
  </si>
  <si>
    <t>3.5 MAGNITUD PD</t>
  </si>
  <si>
    <t>3.4 TIPOLOGÍA</t>
  </si>
  <si>
    <t>3.3 UNIDAD DE MEDIDA</t>
  </si>
  <si>
    <t>3.2 INDICADOR</t>
  </si>
  <si>
    <t>3.1 COD.</t>
  </si>
  <si>
    <t>2.,2  META PLAN DE DESARROLLO</t>
  </si>
  <si>
    <t xml:space="preserve">1.2 PROYECTO </t>
  </si>
  <si>
    <t>1.1 COD.</t>
  </si>
  <si>
    <t>PROGRAMA</t>
  </si>
  <si>
    <t>Gestión Pública efectiva y eficiente para brindar un mejor servicio para todos</t>
  </si>
  <si>
    <t>Mejorar el Índice de Gobierno Abierto para la ciudad en diez puntos (Meta Resultado)</t>
  </si>
  <si>
    <t>Mejorar el Índice de Gobierno Abierto en 4 puntos</t>
  </si>
  <si>
    <t>Numérico</t>
  </si>
  <si>
    <t>Fortalecimiento a la gestión pública efectiva y eficiente</t>
  </si>
  <si>
    <t>Llevar a un 100% la implementación de las leyes 1712 de 2014 (Ley de Transparencia y del Derecho de Acceso a la Información Pública) y 1474 de 2011</t>
  </si>
  <si>
    <t>% de avance en la implementación de las Leyes 1712 de 2014 y 1474 de 2011</t>
  </si>
  <si>
    <t>Porcentaje</t>
  </si>
  <si>
    <t>Suma</t>
  </si>
  <si>
    <t>Incrementar a un 90% la sostenibilidad del SIG en el Gobierno Distrital</t>
  </si>
  <si>
    <t>% de sostenibilidad del Sistema Integrado de Gestión en el Gobierno Distrital</t>
  </si>
  <si>
    <t>Gestionar el 100% del Plan de Adecuación y Sostenibilidad SIGD-MIPG</t>
  </si>
  <si>
    <t>% de ejecución del plan de adecuación y sostenibilidad SIGD-MIPG en las entidades distritales</t>
  </si>
  <si>
    <t>FORMULACIÓN 2019</t>
  </si>
  <si>
    <t>FORMULACIÓN RESERVAS</t>
  </si>
  <si>
    <t>Distrito Capital - Chapinero</t>
  </si>
  <si>
    <t>SEGUIM. MARZO 2019</t>
  </si>
  <si>
    <t>SEGUIM. MARZO RESERVAS</t>
  </si>
  <si>
    <t>SEGUIM. JUNIO 2019</t>
  </si>
  <si>
    <t>SEGUIM. JUNIO RESERVAS</t>
  </si>
  <si>
    <t>SEGUIM. SEPT. 2019</t>
  </si>
  <si>
    <t>SEGUIM. SEPT. RESERVAS</t>
  </si>
  <si>
    <t>N/A</t>
  </si>
  <si>
    <t>Código: PE01-PR02-F2</t>
  </si>
  <si>
    <t>No se presentaron retrasos en el seguimiento programado</t>
  </si>
  <si>
    <t>No se requirieron acciones, pues no se presentaron retrasos</t>
  </si>
  <si>
    <t>REPROGRAMACIÓN SEPT. 2019</t>
  </si>
  <si>
    <t>No se identifica grupo intersexual</t>
  </si>
  <si>
    <t>Desde este punto se identificaron 31 hombres</t>
  </si>
  <si>
    <t>Desde este punto se identificaron 38 hombres</t>
  </si>
  <si>
    <t>1. Ejecutar el Plan Anual de Auditorias aprobado para la vigencia</t>
  </si>
  <si>
    <t>2. Realizar evaluación de riesgos institucionales.</t>
  </si>
  <si>
    <t>3. Realizar seguimiento a los planes de mejoramiento por procesos de la Entidad.</t>
  </si>
  <si>
    <t>4. Elaborar y presentar informes normativos.</t>
  </si>
  <si>
    <t>5. Seguimiento a la sostenibilidad y gestión del servicio a la ciudadanía de la Secretaría Distrital de Ambiente.</t>
  </si>
  <si>
    <t xml:space="preserve">6. Realizar gestión, seguimiento y control a las metas establecidas para el  grupo Servicio al Ciudadano y Correspondencia, en el Plan Anticorrupción y de Atención al Ciudadano. </t>
  </si>
  <si>
    <t>7. Gestión, racionalización y actualización de:
*Guía de trámites y servicios
*Sistema Único de Información de Trámites - SUIT.
*Página Web institucional (grupo Servicio al Ciudadano y Correspondencia)</t>
  </si>
  <si>
    <t>8. Realizar control a gestión en puntos de atención presencial de la SDA, con seguimiento a satisfacción ciudadana, entrenamiento al recurso humano y demás variables relevantes.</t>
  </si>
  <si>
    <t>9. Realizar el seguimiento al trámite y cierre del 98% de las PQR´S allegadas a la SDA, en cumplimiento a los términos de ley establecidos por la normatividad legal vigente.</t>
  </si>
  <si>
    <t xml:space="preserve">10. Socialización y seguimiento a informes de claridad, calidez, coherencia y oportunidad, de respuestas a peticiones ciudadanas registradas en el aplicativo Bogotá te Escucha - SDQS </t>
  </si>
  <si>
    <t>11. Implementación del Plan de Adecuación y Sostenibilidad del SIG-MIPG</t>
  </si>
  <si>
    <t>12. Seguimiento al cumplimiento de los planes de mejoramiento, plan de manejo de riesgos e indicadores,  incluyendo su actualización.</t>
  </si>
  <si>
    <t>13. Preparación y atención de auditorías de seguimiento, en el marco del mantenimiento de las certificaciones de la SDA (9001:2015; 14001:2015 y OHSAS 18001:2017).</t>
  </si>
  <si>
    <t>14. Actualización o ajuste de la documentación del Sistema Integrado de Gestión de la SDA.</t>
  </si>
  <si>
    <t>15. Verificar que los 176 ítems que componen la "Matriz de Cumplimiento y Sostenibilidad de la Ley 1712 de 2014", estén dispuestos conforme a la normatividad vigente.</t>
  </si>
  <si>
    <t>16. Realizar las gestiones necesarias para garantizar que la información alusiva al "Botón de Transparencia y Acceso a la Información", se encuentre disponible, actualizada y accesible para la ciudadanía.</t>
  </si>
  <si>
    <t>17. Promocionar y/o afianzar los valores éticos institucionales y fortalecer la gestión ética</t>
  </si>
  <si>
    <t>18. Realizar  gestión para que se dé cumplimiento a los componentes del Plan Anticorrupción y de Atención al Ciudadano 2018, competentes a la Subsecretaría General y de Control Disciplinario.</t>
  </si>
  <si>
    <t>19. Gestionar los actos administrativos corporativos, en custodia de la Subsecretaría General y de Control Disciplinario.</t>
  </si>
  <si>
    <t>20. Adelantar acciones preventivas disciplinarias.</t>
  </si>
  <si>
    <t>21. Actualizar y mantener en la plataforma del SIDD, el 100% de los expedientes físicos de la oficina de Control Interno Disciplinario.</t>
  </si>
  <si>
    <t>22. Coordinar procesos misionales y proyectos estratégicos para la Administración Distrital.</t>
  </si>
  <si>
    <t>23. Atender el 100% de derechos de petición, proposiciones y comentarios a proyectos de acuerdo y de ley, radicados en la SDA por parte de la administración nacional, departamental, municipal y distrital.</t>
  </si>
  <si>
    <t>24. Asistir al 100% de los comités de seguimiento estratégico, realizados por la Secretaría Distrital de Gobierno.</t>
  </si>
  <si>
    <t>REPROGRAMACIÓN DIC. 2019</t>
  </si>
  <si>
    <t>SEGUIM. DIC. 2019</t>
  </si>
  <si>
    <t>SEGUIM. DIC. RESERVAS</t>
  </si>
  <si>
    <t>Desde este punto se identificaron 1.277 hombres</t>
  </si>
  <si>
    <t>Desde este punto se identificaron 1.101 mujeres</t>
  </si>
  <si>
    <t>Desde este punto no se identificaron personas LGTBI</t>
  </si>
  <si>
    <t>Desde este punto se identificaron 14 adolescentes, 65 jovenes,  2.245 adultos y 53 adultos de la tercera edad</t>
  </si>
  <si>
    <t>Desde este punto se identificaron 2 personas discapacitadas y 4 mujeres embarazadas</t>
  </si>
  <si>
    <t>Desde este punto se identificaron 50 hombres</t>
  </si>
  <si>
    <t>Desde este punto se identificaron 33 mujeres</t>
  </si>
  <si>
    <t>Desde este punto se identificaron 0 adolescentes, 5 jovén,  75 adultos y 5 adultos de la tercera edad</t>
  </si>
  <si>
    <t>Desde este punto no se identifico ninguna condicion poblacional</t>
  </si>
  <si>
    <t>Desde este punto se identificaron 60 mujeres</t>
  </si>
  <si>
    <t>Desde este punto se identificaron 0 adolescente, 0 jovenes,  98 adultos y 0 adultos de la tercera edad</t>
  </si>
  <si>
    <t>Desde este punto se identificaron 22 hombres</t>
  </si>
  <si>
    <t>Desde este punto se identificaron 12 mujeres</t>
  </si>
  <si>
    <t>Desde este punto se identificaron 0 adolescentes, 0 jovenes  35 adultos y 0 adultos de la tercera edad</t>
  </si>
  <si>
    <t>Desde este punto se identificaron 35 mujeres</t>
  </si>
  <si>
    <t>Desde este punto se identificaron 0 adolescentes, 0 joven,  66 adultos y 0 adultos de la tercera edad</t>
  </si>
  <si>
    <t>Desde este punto se identificaron 134 hombres</t>
  </si>
  <si>
    <t>Desde este punto se identificaron 108 mujeres</t>
  </si>
  <si>
    <t>Desde este punto se identificaron 0 adolescentes, 0 jovenes,  242 adultos y 0 adultos de la tercera edad</t>
  </si>
  <si>
    <t>Desde este punto se identificaron 17 hombres</t>
  </si>
  <si>
    <t>Desde este punto se identificaron 22 mujeres</t>
  </si>
  <si>
    <t>Desde este punto se identificaron 0 adolescente, 0 jovenes,  36 adultos y 2 adultos de la tercera edad</t>
  </si>
  <si>
    <t>Desde este punto se identificaron 29 hombres</t>
  </si>
  <si>
    <t>Desde este punto se identificaron 30 mujeres</t>
  </si>
  <si>
    <t>Desde este punto se identificaron 0 adolescentes, 2 jovenes,  51 adultos y 6 adultos de la tercera edad</t>
  </si>
  <si>
    <t>Durante el cuarto trimestre, se realizaron las actividades de elaboración y presentación del informe final de auditoría interna integral a los procesos: Gestión de Talento Humano y Sistema de Seguridad y Salud en el Trabajo, Decreto 1072 de 2015, Resolución 312 de 2019 y NTC OHSAS 18001:2007 (radicado N° 2019IE290035 de 12 de diciembre); Gestión de Servicio a la Ciudadanía (radicado N° 2019IE234983 del 04 de octubre); y se realizó auditoría al proceso Gestión Contractual, dando cumplimiento al 100% del Plan de Auditoría programado para la vigencia, en el cual se priorizó realizar auditoría a 9 procesos: Direccionamiento Estratégico,  Evaluación, Control y Seguimiento, Gestión Ambiental y Desarrollo Rural, Gestión Administrativa, Gestión Disciplinaria, Gestión Contractual, Gestión de Servicio a la Ciudadanía, certificación OHSAS 18001 (Decreto 1072 de 2015) y al Proceso de Control y Mejora, la cual será ejecutada por la Subsecretaría General y de Control Disciplinario; y culminando con el trabajo iniciado durante el periodo comprendido entre enero y septiembre del año en curso, relacionado con la preparación, notificación del Plan Específico de Auditoría y elaboración y presentación del informe final a los procesos: Evaluación, Control y Seguimiento, Direccionamiento Estratégico, Gestión Disciplinaria, Gestión Ambiental y Desarrollo Rural, Gestión Administrativa.
Se logró ejercer una actividad independiente y objetiva para agregar valor y mejorar las operaciones de la Entidad, ayudando a dar cumplimiento a los objetivos y metas mediante la evaluación de la eficacia de los procesos de gestión de riesgos.</t>
  </si>
  <si>
    <t>Durante el cuarto trimestre, se presentó el informe consolidado de los resultados de la evaluación a riesgos institucionales mediante el memorando No. 2019IE242605 del 15 de octubre de 2019. Con esta evaluación, se logró verificar los resultados del análisis de riesgos con los controles establecidos y su nivel de robustez y efectividad para prevenir la materialización de los mismo identificados,  determinar el nivel de avance, maduración y establecimiento de la gestión de los riesgos de gestión de la Secretaría Distrital de Ambiente y aprovisionar las observaciones, recomendaciones y ajustes derivados de la evaluación y seguimiento al estado de su gestión, dejando documentada como una de las principales recomendaciones el fortalecer la aplicación de la política de riesgos aprobada en el Comité Institucional de Coordinación de Control Interno el 29/01/2019, en especial los lineamientos establecidos en el numeral 3.2 como primera línea de defensa. 
Lo anterior, continuando con el proceso de remisión de dicho informe durante el tercer trimestre de la vigencia mediante radicado No. 2019IE213546; durante el segundo trimestre mediante radicado No. 2019IE97420;  y la presentación en el Comité Institucional de Coordinación de Control Interno de los mapas de riesgos de gestión (incluidos los de corrupción) el 29-01-2019, para su respectiva aprobación junto con la actualización de la Política de Administración de Riesgos.</t>
  </si>
  <si>
    <t>Durante el cuarto trimestre del 2019, se realizó seguimiento a la efectividad de las acciones formuladas para subsanar hallazgos mediante los siguientes memorandos internos: radicado N° 2019IE282506 del 04/12/2019 - Proceso de Gestión Disciplinaria; radicado N° 2019IE282515 del 04/12/2019 - Proceso de Gestión Jurídica; radicado N° 2019IE288273 del 11/12/2019 - proceso de Gestión Tecnológica. Esta medición dio como resultado un análisis que permitió identificar que tan efectivas son las acciones formuladas en cuanto a la mitigación del riesgo de repetición de los hallazgos, recomendando en el caso de no demostrar su efectividad hacer seguimiento en las reuniones de autocontrol o autoevaluación, con el fin de analizar la posibilidad de su adopción, en favor de la mejora de la entidad e incluir en las actas correspondientes las acciones adelantadas al respecto. 
Lo anterior, aunado a la ejecución realizada durante el periodo comprendido entre los meses de enero y septiembre correspondiente a  la remisión de los informes consolidados del plan de mejoramiento por procesos con radicados N° 2019IE71153 del 29-03-2019 (cierre de 63 hallazgos de 148), N° 2019IE97213 del 04-05-2019 (85 hallazgos vigentes, más 2 hallazgos sin formulación de acciones de tratamiento; contiene 2 situaciones encontradas asociadas a “acciones preventivas”, 78 asociadas a “acciones correctivas” y 5 asociadas a oportunidades de mejora o “notas de mejora”) y N° 2019IE172625 del 29-07-2019 (86 hallazgos vigentes, 60 situaciones que se asocian a “acciones correctivas” y 22 asociadas a oportunidades de mejora o “notas de mejora”.</t>
  </si>
  <si>
    <t>Durante el cuarto trimestre, se dio cumplimento en la entrega de 7 informes normativos los cuales fueron documentados mediante los siguientes memorandos internos:  2019IE260532 del 06-11-2019 - seguimiento y recomendaciones orientadas al cumplimiento de las metas del Plan de Desarrollo a cargo de la entidad; 2019IE266178 del 14-11-2019 - informe de seguimiento especial del Sistema de Información Distrital de Empleo y Administración Pública – SIDEAP, Circular Externa 003 de 2018 - Circular Externa 006 de 2018; 2019IE278315 del 29-11-2019 - seguimiento trimestral a la implementación del nuevo marco normativo de regulación contable pública, Directiva 01 de 2017 de la Alcaldía Mayor de Bogotá; 2019EE263496 del 12-11-2019 - informe al Director Distrital de Asuntos Disciplinarios con seguimiento a directrices para prevenir conductas irregulares sobre incumplimiento de manuales de funciones y de procedimientos y pérdida de elementos y documentos públicos; 2019IE263998 del 12-11-2019 - seguimiento al estado de Control Interno de la Entidad (informe pormenorizado); 2019IE274496 del 26-11-2019 - seguimiento a la caja menor de la Entidad; 2019IE255797 del 31-10-2019 - seguimiento a la Austeridad en el Gasto. 
Durante los tres primeros trimestres del año, fueron gestionados y entregados 26 informes de ley, dando cumplimiento a la normatividad vigente.</t>
  </si>
  <si>
    <t>Se agrega valor y mejora a las operaciones de la Entidad, ayudando al cumplimiento de sus objetivos y metas, mediante la evaluación de la eficacia de sus procesos de gestión y la verificación de  los resultados y análisis de riesgos con sus controles. 
Aporte en el fortalecimiento de la cultura del control a través de sensibilizaciones, asesorías, acompañamientos y seguimientos a ejercicios de autocontrol de los procesos que han servido para la toma de decisiones y mejora de su desempeño que redunda en el cumplimiento de objetivos y metas institucionales. 
Lo anterior, tiene un impacto en los resultados de la entidad hacia los ciudadanos, pues a partir de las mejoras implementadas en los procesos se fortalece el valor público de los productos y servicios que entrega la entidad a la ciudadanía.</t>
  </si>
  <si>
    <t xml:space="preserve">• Sistema Forest,  
• Auditorías Internas,  
• Memorandos No. 2019IE290035 de 12 de diciembre, No. 2019IE234983 del 04 de octubre, No. 2019IE277317 del 28 de noviembre de 2019. 
• Página web de la entidad - http://www.ambientebogota.gov.co/web/sda/control-interno
</t>
  </si>
  <si>
    <t>Durante el cuarto trimestre de 2019, la Entidad garantizó la sostenibilidad de los puntos de atención a través del servicio a 29.235 ciudadanos, de los cuales 10.651 fueron atendidos en canal presencial,  5.303 en canal telefónico y 13.281 en canal virtual. 
• Canal presencial: Se brindó atención a 10.651 ciudadanos en los diferentes puntos de atención distribuidos de la siguiente manera: Súper CADE Carrera 30 CAD – 709; Súper CADE Suba – 319; Súper CADE Bosa - 173; Súper CADE Américas - 156; CADE Toberín - 226; CADE Fontibón – 122; CADE Engativá - 69; Sede Principal – 8.643, consolidándose así como el punto de atención con mayor servicio al registrar el 81% de los usuarios atendidos. Adicionalmente, se asistió a 5 ferias de servicio al ciudadano programas por Secretaría General, atendiendo allí a 234 ciudadanos.
• Canal virtual: atención a 13.281 ciudadanos, quienes realizaron procesos de liquidación al obtener recibo de pago de manera virtual y radicación de trámites parcialmente virtualizados en la página web Institucional, por medio del correo de atención al ciudadano y de defensor del ciudadano.
• Canal telefónico: atención a 5.303 ciudadanos, a través de las líneas 3778810 y 3778812.
Durante este periodo, se enviaron 12.868 documentos a los usuarios de la Secretaría, lo cual corresponde a respuestas emitidas a solicitudes de trámites, servicios o PQRSF.
Adicionalmente, en cuanto a creación y actualización de terceros, durante el cuarto trimestre de la vigencia 2019, se llevó a cabo la creación de 927, modificación de 631 y unificación de 42.
Lo anterior, continuando con la gestión realizada durante los tres primeros trimestres de 2019, con atención de 110.148 ciudadanos; envío de 32.079 documentos a la ciudadanía; registro de 2.431 terceros creados, 1.286 modificados y 128 unificados.</t>
  </si>
  <si>
    <t>Durante el cuarto trimestre de 2019, se realizó el reporte a los avances del tercer cuatrimestre de la vigencia en curso, del Plan Anticorrupción y de Atención al Ciudadano PAAC, logrando dar cumplimiento al 100% de las actividades planteadas, a través de resultados como: desarrollo de 5 entrenamientos al grupo servidores; realización de 4.395 encuestas de percepción y satisfacción ciudadana en los puntos de atención presencial, 14 visitas de seguimiento a los cades, rendición de cuentas mediante presencia institucional en 6 ferias de servicio. Respecto al Sistema Único de Información de Trámites – SUIT, publicación de 6 trámites priorizados para la vigencia; se realizó mesa de trabajo con el fin de avanzar en el desarrollo de la estrategia de racionalización de los 13 trámites.
En lo que respecta a los tres primeros trimestres de la vigencia,  se participó en la consolidación del PAAC publicado por la Entidad, frente a los componentes anti trámites, rendición de cuentas, atención al ciudadano y transparencia y acceso a la información pública; de igual manera, se llevó a cabo reporte de avances efectuados en el primer y segundo cuatrimestre; logrando 25 entrenamientos, aplicación de 8.888 encuestas de percepción y satisfacción ciudadana, 24 visitas a cades, presencia en 19 ferias de servicio, la priorización de trámites a inscribir en el Sistema Único de Información y Trámites – SUIT y posterior publicación de 5 trámites.</t>
  </si>
  <si>
    <t>Durante el cuarto trimestre de 2019, respecto al Sistema Único de Información de Trámites - SUIT, se encontró que el trámite Salvoconducto Único Nacional Para la Movilización de Especímenes de la Biodiversidad Biológica, se debe dividir en Fauna y  Flora, el cual ya quedó inscrito, completando los 6 trámites inscritos en el SUIT durante la vigencia 2019: 1. Registro para acopiadores y/o gestores de llantas, 2. Salvoconducto Único Nacional Para la Movilización de Especímenes de la Biodiversidad Biológica – Flora y Arbolado Urbano, 3. Permiso para Aprovechamiento de Árboles Aislados - Acto Administrativo para cambio de nombre, el cual es Evaluación Técnica de Arbolado Urbano (ya inscrito en SUIT) reemplazado por el trámite de Salvoconducto único nacional para la movilización de especímenes de la fauna silvestre, 4. Evaluación de permisos de Aprovechamiento de Fauna Silvestre, 5. Clasificación de impacto Ambiental - Acto Administrativo y 6. Programa de Auto regulación Ambiental para Fuentes Móviles. De esta manera se completan 32 trámites publicados de la Secretaría Distrital de Ambiente en la plataforma.
Respecto a la gestión realizada de la Guía de Trámites y Servicios - GTYS, se ha venido realizando seguimiento a listas de chequeo, formularios y certificados de confiabilidad, así mismo se realizaron mesas de trabajo para la verificación de los trámites y servicios en la plataforma, se actualizaron 13 trámites y se realizaron modificaciones en el “Tenga en Cuenta del CADE 30”.
Respecto a la racionalización, se realizó el seguimiento y apoyo en la estrategia de 13 trámites, se generaron 4 estrategias las cuales se desarrollaron al 100% 
Lo anterior, dando continuidad a la gestión realizada en los tres primeros trimestres con la priorización de 9 trámites a inscribir en el SUIT, revisión de dichos trámites quedando 6 para inscripción, de los cuales se publicaron 5.</t>
  </si>
  <si>
    <t>Durante el cuarto trimestre de 2019, se llevaron a cabo 15.500 radicaciones en el canal presencial, 177 en el canal telefónico y 10.674 en el canal virtual; se realizaron 14 visitas de seguimiento a puntos de atención, identificando que no se encuentra ninguna inconsistencia en puestos de trabajo.
Por otro lado, se aplicaron 3.373 encuestas presenciales, con un porcentaje de satisfacción de 99.2%, continuando así el seguimiento realizado durante los tres primeros trimestres con 8.888 encuestas y 98.6% de satisfacción.  Adicionalmente, se aplicaron 2.407 encuestas de percepción y satisfacción en el canal telefónico, con un porcentaje de satisfacción del 100%.
Se llevaron a cabo 4 entrenamientos en las siguientes temáticas: VUC,  Ruido, Súper Cade Virtual, radicación listas de chequeo. Adicionalmente, durante el presente periodo se asistió a las ferias de servicio convocadas por la Secretaría General: Feria Rafael Uribe (octubre) - 62 ciudadanos; Feria Bosa (nov) – 57 ciudadanos; Feria Ciudad Bolívar (nov-dic) – 39 ciudadanos; Feria Kennedy (nov- dic) – 43 ciudadanos; Feria Suba (nov-dic) – 31 ciudadanos; en total durante la vigencia se asistió a 27 ferias.
Lo anterior, dando continuidad a la gestión realizada durante los primeros tres trimestres de 2019, periodo en el cual se realizaron 43.762 radicaciones presenciales, 499 por medio del canal telefónico y 52.441 por medio del canal virtual; se llevaron a cabo 26 entrenamientos al grupo de servidores del área y se realizaron 32 visitas a puntos de atención.</t>
  </si>
  <si>
    <t>Durante el cuarto trimestre de 2019, se garantizó el funcionamiento de los 8 puntos de atención de la Entidad, a través de las 14 visitas de seguimiento, evidenciando servicio acorde con la Política Pública Distrital de Servicio a la Ciudadanía.
Se brindó atención a 29.235 ciudadanos; 10.651 a través del canal presencial, 5.303 telefónico y 13.281 virtual; se realizaron 15.500 radicaciones presenciales, 177 telefónica y 10.674 virtual; se crearon 927 terceros, se modificaron 631 y unificaron 42.  Adicionalmente, se enviaron 12.868 respuestas a la ciudadanía dando cumplimiento a la oportunidad de entrega de respuestas. 
Por otra parte, se ha dado cumplimiento al modelo de servicio mediante la implementación de indicadores, monitoreo de calidad, mejoramiento de la accesibilidad del servicio a personas con discapacidad visual y auditiva, mediante el contrato mantenimiento Digiturno. Adicionalmente, se han realizado las reuniones de autoevaluación mensual como medida de implementación de primera y segunda línea de defensa, en el marco del Plan de Adecuación y Sostenibilidad SIG-MIPG en la Entidad y el respectivo seguimiento.
Lo anterior, dando continuidad a la gestión realizada durante los tres primeros trimestres del 2019, con la atención a 110.148 ciudadanos; 96.702 radicaciones; creación de 2.431 terceros, modificación de 1.286 y unificación de 128. Envío de 32.079 respuestas a la ciudadanía e inicio del contrato de mantenimiento de Digiturno con la implementación del llamado de turno a voz y la activación de doble pantalla. Adicional a esto, el grupo de Servicio a la Ciudadanía cuenta con 9 equipos con telefonía móvil, los cuales permiten mantener una comunicación permanente con los diferentes puntos de atención.</t>
  </si>
  <si>
    <t xml:space="preserve">Facilidad de acceso a servicios Institucionales, por medio de la atención prestada en 8 puntos de atención, canal telefónico y canal virtual; y a información oficial de trámites y servicios, a través del uso TICS.
Identificación de oportunidades de mejora en el servicio prestado, a través del seguimiento a canales de atención y evaluación de su gestión y de la percepción y/o satisfacción ciudadana.
Fácil acceso al servicio e inclusión social en la sede principal de la SDA, con implementacion de llamado de turno a voz y la segunda pantalla que visualiza los turnos. 
</t>
  </si>
  <si>
    <t>* Matriz consolidado de gestion de los puntos de atención.
* Gestión Atencion al ciudadano
* Informes de percepción y satisfacción ciudadana mensual.
* Informes Indicadores de Gestion
* Manual de Servicio a la Ciudadanía
* Proceso Servicio a la Ciudanía (procedimientos y formatos)
* Protocolos de Atención
* Complemento del contrato Mantenimiento de Digiturno SDA-CPS-20191289</t>
  </si>
  <si>
    <t>Durante el cuarto trimestre de 2019, se llevó a cabo seguimiento a 4.302 PQR´S registradas ante la Entidad, así: 1699 octubre, 1411 noviembre y 1192 diciembre;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Por otra parte, se realizó capacitación a los servidores de servicio a la ciudadanía y a los enlaces de los procesos, para fortalecer los conocimientos en el manejo de PQRSF y minimizar las respuestas fuera de término. De acuerdo a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el 85% recibió respuesta dentro de los términos de ley, 5% fuera de términos, 9% se encuentra en termino para dar respuesta en los meses de enero y febrero de 2020 y 1% se encuentra sin respuesta fuera de termino; las áreas que sobresalen por su alto grado de cumplimiento a la hora de emitir respuestas dentro de los términos de ley son: Subdirección de Silvicultura, Flora y Fauna Silvestre y la Subdirección de Calidad del Aire, Auditiva y Visual quienes  registran el mayor número de peticiones recibidas.
Lo anterior, continuando con el seguimiento de los primeros tres trimestres de la vigencia 2019, con la recepción de 4.945 PQRSF en el primer trimestre, 5.793 PQRSF en el segundo trimestre y 5.404 PQRSF en el tercer trimestre.</t>
  </si>
  <si>
    <t>Durante el cuarto trimestre, se llevó a cabo seguimiento y socialización del informe de calidad de las respuestas y manejo de Bogotá te escucha – Sistema distrital de quejas y soluciones realizado por Secretaría General a través de la Dirección Distrital de Calidad del Servicio el cual toma en cuenta los criterios coherencia, calidad, calidez y oportunidad; con lo anterior, la Secretaría Distrital de Ambiente remite a los procesos mencionados memorando interno para que informen los correctivos pertinentes, para brindarle al ciudadano una respuesta de calidad, eficaz  y oportuna,  dicho informe tiene periodicidad mes vencido. 
La metodología de la Secretaría General de la Alcaldía Mayor de Bogotá consiste en la evaluación a través de un muestreo del total de peticiones, tomando una muestra aleatoria con un nivel de confianza del 95%, con el fin de realizar evaluación a las respuestas emitidas por las diferentes dependencias de la SDA.
Respecto a los resultados obtenidos y teniendo en cuenta que los informes se generan mes vencido, para el mes de septiembre se obtuvo una muestra de 35 PQRSF sobre la base de 2.120 peticiones recibidas, para el mes de octubre una muestra de 35 PQRSF sobre la base de 2.081 peticiones recibida, y para el mes de noviembre una muestra de 21 PQRSF sobre una base de 1.682; se visualiza que como resultado para los periodos analizados, se ha aumentado el cumplimiento de los criterios y se evidencia que los procesos en la Entidad han acatado las recomendaciones dadas a través de los informes y las capacitaciones realizadas por el Grupo de PQRSF y se sigue reforzando a través de mesas de trabajo para aumentar el cumplimiento a la oportunidad de las peticiones.</t>
  </si>
  <si>
    <t xml:space="preserve">* Mejora en tiempos de respuesta manejados por las dependencias de la Secretaría Distrital de Ambiente a PQR´S ingresadas; lo anterior por medio del seguimiento realizado a la oportunidad de respuestas mediante alarmas e informes semanales.
* Facilidad de acceso a radicar PQR´S, por medio de la atención prestada en 8 puntos de atención presencial, canal telefónico y canal virtual.
</t>
  </si>
  <si>
    <t>* Proceso Servicio a la Ciudadanía (procedimientos y formatos).
* Seguimiento a reportes mensuales de seguimiento a las respuestas de PQRSF por parte de la Secretaría General, remitidos a través de correo electrónico Institucional a los líderes de grupo y enlaces de quejas. 
* Informe mensual de seguimiento a PQR´S, publicado en la página web Institucional.
* Informe de claridad, calidez, coherencia y oportunidad de las respuestas a PQR´S.
* Reporte FOREST (sábana SDQS), emitido por el aplicativo Institucional.</t>
  </si>
  <si>
    <t>Para el cuarto trimestre, se cumplió con el seguimiento a planes de mejoramiento por proceso, evidenciando la existencia de 10 acciones preventivas (1 para abordar riesgos y 9 de otras fuentes); 14 acciones correctivas (5 cerradas de hallazgos de entes certificadores a los procesos Gestión de Talento Humano, Control y Mejora y Gestión Administrativa, 7 planes de mejoramiento; 1 de indicadores; y 1 de otras); y 33 acciones de mejora (22 de hallazgo de oportunidad detectadas por cada proceso en el  marco del contexto estratégico y 11 vencidas de planes de mejoramiento y revisión por la dirección). En acciones para abordar riegos se encuentran: 3 abiertas, 4 vencidas y 9 en otros planes de mejoramiento.
Se realizó el monitoreo constante a cada una de los planes de mejoramiento, verificando la efectividad en las acciones planteadas y evidenciando el cargue de los respectivos seguimientos.
Realizando seguimiento de cada riesgo, se evidencia que no se ha materializado ninguno. En cuanto a los riesgos de corrupción, los siguientes procesos los han identificado y se encuentran en revisión para su aprobación: comunicaciones, direccionamiento estratégico, sistema integrado de gestión, gestión administrativa y gestión financiera.   
Se cuenta con el seguimiento a los 265 indicadores, en donde se evidencia que no se presentaron desviaciones significativas en el desarrollo de la gestión de la Entidad.
Durante la presente vigencia se realizó la consolidación del Mapa de Riesgos de la Entidad, se realizaron dos actualizaciones a la Política de Riesgos en el marco de lo dispuesto por la Función Pública. Adicionalmente, la Entidad cuenta con sus respectivos contextos estratégicos de cada uno de los procesos cargados y documentados  en el aplicativo ISOLUCION.</t>
  </si>
  <si>
    <t>Durante el cuarto trimestre del 2019, se realizaron mesas de trabajo para la documentación de los planes de mejoramiento a cada uno de los hallazgos dejados en las auditorias de certificación, adelantadas los días 27, 28 y 29 de agosto y 24 y 25 de septiembre de 2019, de las normas ISO 9001:2015, 14001:2015 (2 No Conformidades - 1 mayor y 1 menor, a la norma ISO 14001 y 1 menor a la norma ISO 9001) y OHSAS 18001:2007 (5 No Conformidades - 1 mayor y 4 menores), respectivamente. Una vez documentados los planes de mejoramiento, fueron enviados al auditor líder para su revisión y aprobación, quien dio por cerradas las No Conformidades dejadas a cada una de las normas auditadas.
Se realizó el cargue de cada una de las acciones para las No Conformidades en el aplicativo ISOLUCION, con sus respectivas evidencias.
La entidad continúa certificada en las normas ISO 9001:2015, 14001:2015 y OHSAS 18001:2007.
Durante la vigencia se realizaron actividades, sensibilizaciones, capacitaciones para el mantenimiento de las normas. Se mantuvo una constante interacción con todos los procesos y servidores de la Entidad, fortaleciendo la cultura y las buenas prácticas para el sostenimiento y mejora continua de nuestro Sistema Integrado de Gestión.</t>
  </si>
  <si>
    <t>Durante el cuarto trimestre de 2019, se aprobaron 64 procedimientos y sus respectivos anexos de los procesos: Gestión Ambiental y Desarrollo Rural; Evaluación, Control y Seguimiento; Gestión Talento Humano; Gestión Jurídica; Gestión Documental; Gestión Administrativa; Gestión Contractual; Servicio a la Ciudadanía; y Metrología, Monitoreo y Modelación. Se realizó la actualización y publicación en ISOLUCION de la Política de Riesgos y Oportunidades aprobaba en el comité de la Oficina de Control Interno, y la Política de Gestión Documental aprobada en el Comité Institucional de Gestión y Desempeño. Se aprobó y publicó el “Plan de Prevención, Preparación y Respuesta ante Emergencias Vivero Entrenubes”, de Seguridad y Salud en el Trabajo; y se eliminaron 5. 
Lo anterior, sumado a la eliminación de 13 anexos de procedimientos, aprobación de 352 documentos, procedimientos y sus respectivos anexos (incluyendo el Manual del SIG y del diagrama con el nuevo mapa de procesos), y la actualización de todas las caracterizaciones y la codificación de los procedimientos y documentos inherentes a cada proceso, realizado durante el periodo comprendido entre enero y septiembre del año en curso.</t>
  </si>
  <si>
    <t>Con base en el Decreto Distrital N° 591 de 2018 “Por medio del cual se adopta el Modelo Integrado de Planeación y Gestión Nacional y se dictan otras disposiciones”, la Entidad encamina sus acciones para implementar gradual y progresivamente el Plan de Adecuación SIG-MIPG, en el que se integra el Sistema de Desarrollo Administrativo con el Sistema de Gestión de Calidad. Durante el cuarto trimestre se dio cumplimiento a 77 acciones, ejecutadas en un 100% y 3 se eliminaron en Comité Institucional de Gestión y Desempeño, ya que no se consideró pertinente continuar con su desarrollo. Se adelantó la actualización de 64 procedimientos y sus respectivos anexos, sumados a los 352 documentos aprobados durante los tres primeros trimestres de la vigencia; se documentaron planes de mejoramiento a cada uno de los hallazgos dejados en las auditorías externas de certificación, adelantadas durante el tercer trimestre de las normas ISO 9001:2015, 14001:2015 y OHSAS 18001:2007, los cuales fueron enviados al auditor líder para su revisión y aprobación, quien dio por cerradas las No Conformidades dejadas a cada una de las normas auditadas. Se realizó el cargue de cada una de las acciones para las No Conformidades en el aplicativo ISOLUCION, con sus respectivas evidencias.
Lo anteriormente reportado, posterior a la expedición de la Resolución 915 del 10 de mayo de 2019 "Por la cual se crea el Comité Institucional de Gestión y Desempeño de La Secretaría Distrital de Ambiente y se toman otras decisiones", derogando la Resolución 347 de 2019 (expedida durante el primer trimestre de la vigencia en curso); aprobación del Plan de Adecuación y Sostenibilidad del SIG-MIPG (27-02-2019); remisión del Formulario Único de Reporte de Avance a la Gestión – FURAG; identificación y validación del riesgo de corrupción asociado a tres procesos; ejecución de los contratos de auditorías externas de seguimiento; y aprobación de 352 documentos aprobados durante el periodo comprendido entre enero y septiembre del año en curso.
Adicionalmente, la oficina de Control Interno, en el marco de la implementación SIG-MIPG, dio cumplimiento al plan anual de auditoria mediante la ejecución de 4 auditorías internas, informe consolidado de los resultados de la evaluación a riesgos institucionales, 3 informes de plan de mejoramiento por procesos y 7 informes de ley. Desde el proceso de Servicio al Ciudadano, se ha dado cumplimiento con los reportes de avances mensuales y con la autoevaluación mensual como medida de implementación de la primera línea de defensa. Finalmente, desde la operación del proceso de Direccionamiento Estratégico, se culminó la actualización de la caracterización del mismo y se remitió para revisión de la Oficina de Control Interno; se creó procedimiento para formulación de Plan Estratégico Institucional.</t>
  </si>
  <si>
    <t>Durante el cuarto trimestre de la vigencia, con base en la modificación al procedimiento "Notificación de Actos Administrativos" - versión 11 - código 126PM04PR49, del 18 de diciembre de 2018 y en atención a la necesidad diseñar y adelantar plan de trabajo mediante el cual se organicen, de acuerdo a norma archivística, los actos administrativos (resoluciones y autos originales notificados y ejecutoriados) que estuvieron en custodia de la Subsecretaría General y de Control Disciplinario, para su posterior entrega, se realizó la respectiva gestión para autos y resoluciones de año 2014 y 2015, los cuales fueron transferidos a Archivo Central debidamente corregidos, organizados, con cambio de carpetas, revisión interna, revisión por parte de archivo y foliados; así mismo, se dejan organizadas las Resoluciones del año 2016 y 2017  para revisión y transferencia  de archivo central en enero 2020.
Lo anterior, dando continuidad a trabajo iniciado durante el segundo trimestre con  la foliación de  cada Resolución y Acto Administrativo correspondientes al año 2013 y su registro en el formato requerido – FUID (Formato Único de Inventario Documental), para posterior trasferencia al Archivo Central durante el tercer trimestre, periodo en el cual se inició la organización y se envió a revisión de archivo,  recibiendo correcciones a 30 cajas de Autos 2015 para las cuales de adelantaron los respectivos ajustes. Adicionalmente, en el marco de sesión de Comisión Conjunta Institucional – Resolución 7572 de 2010 del 11-06-2019, se determinó solicitar concepto a la Dirección Legal Ambiental para definir qué se entiende por Acto Administrativo Corporativo, lo cual se ejecutó el 11-09-2019 mediante radicado 2019IE211235.</t>
  </si>
  <si>
    <t>Sumados a los flash disciplinarios elaborados y socializados durante el primero, segundo y tercer trimestre de la vigencia (8 flash y 1 orientación disciplinaria), durante el cuarto trimestre de 2019, se socializaron los flash disciplinarios para octubre “Pérdida o daño de bienes o elementos públicos”, noviembre “Derechos como funcionarios públicos consagrados en la Ley 734 de 2002, artículo 33” y diciembre “Trámite por parte de la Subsecretaría General y de Control Disciplinario a los informes, quejas o denuncias, conforme a lo establecido en la Ley 734 de 2002”. Además, procesalmente se adelantaron: 38 archivos, 1 impedimento, 4 inhibitorios, 12 indagaciones preliminares, 3 investigaciones disciplinarias, 1 cierre de investigación, 1 desvinculación y 1 fallo, para un total de 61 actuaciones procesales, en el entendido que a cada expediente se le puede realizar uno o más impulsos procesales, como son: elaboración y sustanciación de autos de fondo, diligencias de versiones libres, declaraciones juramentadas, práctica y valoración de pruebas, notificaciones personales, autos de cierre de investigación, autos de prórroga de la investigaciones, audiencias verbales, autos de remisión por competencia y fallos de primera instancia, los cuales reposan en cada uno de los expedientes. Todo acorde con el procedimiento disciplinario ordinario reglado en la Ley 734 de 2002 y 1474 de 2011. Lo anterior, sumado a la gestión procesal adelantada durante el primer, segundo y tercer trimestre; se cierra el tercer trimestre de 2019 con 89 expedientes activos.</t>
  </si>
  <si>
    <t>Los expedientes que cursan y cursaron en la Subsecretaría General y de Control Disciplinario se encuentran debidamente rotulados, foliados y en el archivo rodante, debidamente separados los activos de los ya archivados para su identificación y manejo, así como de los autos inhibitorios y las remisiones por competencia para un porcentaje del 100%. Durante el cuarto trimestre de 2019, se llevó a cabo reunión de evaluación de quejas N° 10 (21-10-2019), en la cual se relacionan las quejas con presunta incidencia disciplinaria y se evalúa una a una, tomando una decisión que en derecho corresponde; esto sumado a las adelantadas durante el primer, segundo y tercer trimestre (23 de enero, 22 de febrero, 27 de marzo, 29 de abril, 14 de mayo, 27 de mayo, 25 de julio, 23 de agosto y 27 de septiembre). Para la actualización de la plataforma del SIDD, se han realizado jornadas de actualización de expedientes, correspondientes a indagaciones preliminares e inhibitorios, una vez se efectúa el reparto derivado de las reuniones de evaluación de quejas y todos los demás, de igual manera se actualizaron los expedientes en curso del año 2019.</t>
  </si>
  <si>
    <t>Durante el cuarto trimestre de 2019, la Subsecretaría apoyó los siguientes proyectos de interés de la administración:
* Revisión y aprobación al documento de lineamientos técnicos del Comité Intersectorial de Salud.
* Se lideró el proceso de empalme, presentaciones e informes, especialmente el informe de empalme de MIPG, del sector ambiente.
*Aprobación PreConpes de las Políticas Públicas de Gestión Integral del Talento Humano, Juventud 2030 y de Educación Ambiental.
*Presentación de la mesa de sostenibilidad en los diálogos ciudadanos el día 25 de noviembre en plaza de los artesanos. 
*Se preparó presentación para Concejo de Bogotá de Residuos de Construcción y Demolición, adelantada el día 9 de diciembre de 2019
*Se adelantaron las gestiones para finalizar la racionalización de los trámites de acuerdo con las estrategias inscritas en el SUIT, en cumplimiento del Decreto 058 de 2018
*Se apoyó con la verificación y cargue del FURAG – 2019 
Lo anterior, se suma a lo ya reportado en los tres trimestres anteriores: lineamientos a APP Bahía de la Av. Boyacá, APP Complejo Deportivo El CAMPIN, Infraestructura SIPT aval de 9 predios; Evento gestión del Mercurio; mesas de trabajo para Centro Felicidad y Codensa; participación en el Segundo Taller del Convenio con Struttgart; aprobación del Plan de acción de las Políticas de Educación Ambiental,  de Protección y Bienestar Animal y de Biodiversidad por comité sectorial; aclaración de dudas por el grupo Bogotá como vamos, gestiones para Convenio Suecia estudio de Biogas, participación en Taller Construyendo País de la Presidencia, aprobación a los Pre-CONPES, de las Políticas Públicas de Economía Cultural, de Ciencia, Tecnología e Innovación – [PP CT+I] y de Espacio Público; apoyó técnico en la revisión de la norma para la gestión de sitios potencialmente contaminados y sitios contaminados, revisión del POT en el Concejo y la construcción de los Informes de Empalme de Balance Estratégico y Diagnostico de Sector.</t>
  </si>
  <si>
    <t>Durante el cuarto trimestre de 2019, se atendieron 54 derechos de petición, relacionados con: Ejecución presupuestal, informes implementación de Acuerdos Distritales, información contratación, aceites usados, tratamientos silviculturales, Publicidad Exterior Visual; quejas por olores ofensivos; hornos crematorios, quebradas y zonas de riesgo; calidad del aire; talas de arbolado; Estructura Ecológica Principal;  Sendero de las Mariposas; humedales.
Se dio respuesta a 4 proposiciones, así: Proposición No. 353 de 2019, mención de honor a la defensa y protección de los animales en el Distrito Capital, cumplimiento del Acuerdo 599 de 2015. Proposición No. 365 de 2019 Balance de Gestión Programas Sociales de la Bogotá Mejor para Todos, Proposición 373  Avance en la implementación de la Política Pública para el manejo, control y gestión integral de la recolección y utilización de residuos de construcción en la ciudad de Bogotá.
En cuanto a proyectos de acuerdo se analizaron  y conceptuaron 25, de la siguiente forma: Bogotá + Verde 2030,  instalación de baterías sanitarias publicitarias, uso y reducción de plástico, Reserva Tomás Van Der Hammen, creación nueva empresa de aseo, conteo regresivo en vallas de obras públicas, prevención de los efectos de rayos ultravioleta (RUV), economía circular en la Política Pública de Producción Sostenible, estrategia Bogotá Móvil.
Lo anterior, sumado a los 402 derechos de petición atendidos, 80 respuestas a proposiciones y análisis y concepto de 64 proyectos de acuerdo y de ley, adelantados durante los tres primeros trimestres de la vigencia en curso.</t>
  </si>
  <si>
    <t>Se asistió a 3 comités de seguimiento estratégico, realizados por la Secretaría Distrital de Gobierno, los días, 30 de octubre, 20 de noviembre y 05 de diciembre, en donde se discutieron temas relacionados con: Agenda Concejo y Congreso,  asistencia a debates de control político, lineamiento para la contestación de derechos de petición y proposiciones del Concejo y Congreso; se presentaron cuadros con los comentarios pendientes por cada Entidad, se socializaron las respectivas actas y los compromisos adquiridos por cada Entidad.
Esto, en continuidad a los comités convocados y llevados a cabo durante el primer semestre de la vigencia: 30 de enero, 21 de febrero, 28 de marzo, 29 de abril, 9 de mayo, 26 de junio, 31 de julio, 15 de agosto y 10 de septiembre del año en curso.</t>
  </si>
  <si>
    <t>* Apoyo de proyectos estratégicos para la administración distrital que conllevan beneficios para toda la ciudadanía, de tipo ambiental, de movilidad, economía, ciencia y tecnología, entre otros.
* Fortalecimiento de las relaciones con entes de control político a través de rendición de cuentas acerca de las justificaciones del actuar de la SDA.
* Participación activa de la entidad y consecuencialmente logro de misión, visión y objetivos institucionales a través de  la contribución en nuevos proyectos normativos como autoridad ambiental urbana, con el fin de avanzar en el desarrollo y actualización jurídica del país, a través de la emisión oportuna de conceptos o comentarios de tipo jurídico, técnico y financiero a proyectos de Ley y de Acuerdo, desde la competencia de la SDA.
* Garantía de control de la honestidad y transparencia en el actuar de los servidores de la entidad, a través del cumplimiento de la normatividad vigente en lo relacionado con el control disciplinario.</t>
  </si>
  <si>
    <t>* Formato Único de Inventario Documental - FUID
* Expedientes de procesos disciplinarios que incluyen actas de reparto, indagaciones preliminares, actos administrativos, autos, entre otros documentos relacionados.
* Evidencias de publicación de Flash Disciplinarios, registrados en el sistema ISOLUCIÓN y enviados vía correo electrónico. 
* Base de datos de control de respuestas a Derechos de Petición de Concejales, Congresistas, Alcaldías Locales, solicitudes de proposiciones, y solicitudes de comentarios a Proyectos de Acuerdos y de Ley.</t>
  </si>
  <si>
    <t>* Sistema forest, 
• Auditorías Internas,  
• Memorandos No. 2019IE290035 de 12 de diciembre, No. 2019IE234983 del 04 de octubre, No. 2019IE277317 del 28 de noviembre de 2019. 
• Página web de la entidad - http://www.ambientebogota.gov.co/web/sda/control-interno
* Matriz - consolidado de gestion de los puntos de atención.
* Gestión Atencion al Ciudadano
* Proceso Servicio a la Ciudanía (procedimientos y formatos)
* Protocolos de Atención
* Página web de la Entidad (http://www.ambientebogota.gov.co/web/transparencia/inicio)</t>
  </si>
  <si>
    <t>* Se agrega valor y mejora a las operaciones de la Entidad, ayudando al cumplimiento de sus objetivos y metas, mediante la evaluación de la eficacia de sus procesos de gestión y la verificación de  los resultados y análisis de riesgos con sus controles. 
* Aporte en el fortalecimiento de la cultura del control a través de sensibilizaciones, asesorías, acompañamientos y seguimientos a ejercicios de autocontrol de los procesos que han servido para la toma de decisiones y mejora de su desempeño que redunda en el cumplimiento de objetivos y metas institucionales. 
* Lo anterior, tiene un impacto en los resultados de la entidad hacia los ciudadanos, pues a partir de las mejoras implementadas en los procesos se fortalece el valor público de los productos y servicios que entrega la entidad a la ciudadanía.
* Facilidad de acceso a servicios institucionales, por medio de la atención prestada en 8 puntos de atención, canal telefónico y canal virtual; y a información oficial de trámites y servicios, a través del uso TICS.</t>
  </si>
  <si>
    <t>La Entidad a través de la implementación del Modelo Integrado de Planeación y Gestión -MIPG, se fortaleció en la gestión de sus operaciones en cada uno de los procesos, lo cual permitió dirigir, planear, ejecutar, controlar, hacer seguimiento y evaluar la gestión institucional de la Secretaría, en términos de calidad e integridad del servicio para generar valor público.
Se realizó una actualización de manera integral de la documentación del Sistema integrado de Gestión, lo que permitió realizar la articulación documental de cada uno de los procesos con cada una de las dimensiones y políticas de MIPG.
Se fortaleció la cultura de la Mejora Continua entre los Servidores Públicos.
Se mantuvo el estándar de calidad, con el mantenimiento de las certificaciones ISO 9001:2015, 14001:2015 y 18001:2007.
Se realizó un trabajo constante y oportuno en el seguimiento y monitoreo del Mapa de Riesgos de la Entidad, generando valor y apropiación por cada uno de los procesos.</t>
  </si>
  <si>
    <t>DRIVE-MIPG
http://190.27.245.106:8080/Isolucionsda/Documentacion/frmVerPublicacion.aspx?Sigla=TVJP-RIESGOS.
Isolución-Procedimientos: http://190.27.245.106:8080/Isolucionsda/Documentacion/frmListadoMaestroDocumentos.aspx
Certificación OHSAS 18001:2007.
Certificaciones ISO 9001 Y 14001.</t>
  </si>
  <si>
    <t>Durante el cuarto trimestre, se realizó verificación y seguimiento a subcategorías de la “Matriz de Cumplimiento y Sostenibilidad de la Ley 1712 de 2014” - Decreto 103 de 2015 y Resolución MinTic 3564 de 2015, tales como: convocatorias dirigidas a ciudadanos, usuarios y grupos de interés, Informes de Gestión y Evaluación y Auditoría (enviado al Concejo de Bogotá), nuevos datos abiertos, calendario de actividades y a la información a publicar en página web Portal Niños (pruebas y ajustes para próximo lanzamiento). Lo anterior, se actualizó en el botón de transparencia de la página web de la Entidad.
Es de resaltar que el seguimiento anteriormente mencionado se hace con periodicidad mensual, con el fin de mantener permanentemente actualizados todos los componentes de la matriz inicialmente mencionada, tal y como se hizo durante los tres primeros trimestres de la vigencia en curso, evidenciando la necesidad de actualizar información, además de la inicialmente mencionada, relacionada con: Convocatorias dirigidas a ciudadanos, usuarios y grupos de interés, especificando objetivos, requisitos y ficha de participación en dichos espacios; noticias que se publican en la página web e informes de gestión, informes de Gestión y Evaluación y Auditoría (informe enviado al Concejo de Bogotá); Defensa Judicial, específicamente las demandas contra la Entidad, estado en que se encuentran, pretensión y riesgo de pérdida; y el esquema de publicación de la información en lo que respecta a la columna de la periodicidad de la generación de la información</t>
  </si>
  <si>
    <t>Durante el cuarto trimestre, se realizó dos seguimientos a actividades del Plan de Acción del Plan Anticorrupción y de Atención al Ciudadano – PAAC 2019, correspondientes al tercer cuatrimestre (corte 30-11-2019), logrando evidenciar entre otros avances en aspectos tales como: envió al Archivo de Bogotá para revisión, evaluación y convalidación las Tablas de Retención Documental, actualización de 12 trámites de la Guía de Trámites y Servicios - GTyS de la Secretaría General, asistencia a 6 ferias de servicio programadas por la Secretaría General de la Alcaldía Mayor de Bogotá, se realizaron 14  visitas de seguimiento  a los puntos de atención habilitados por la SDA, seguimiento a 4.969 PQR´S registradas ante la Entidad, se aplicaron 3.352 encuestas en el canal presencial, se produjo y difundió información sobre la gestión de la SDA, a través de campañas, piezas, notas, videos, etc., los cuales se publicaron en los canales institucionales con los que cuenta la entidad, se realizaron 54 actividades de educación ambiental por medio de las TIC´s, con una participación de 9.741 ciudadanos, se ejecutaron 929 actividades de educación ambiental en espacios administrados por la SDA y en las 20 localidades del D.C., donde se contó con la participación de 109.639 ciudadanos.
Lo anterior, después de coadyuvar en la elaboración del Plan Anticorrupción y de Atención al Ciudadano 2019, labor realizada durante el primer trimestre; y seguimientos y reportes de cumplimiento de plan de acción correspondientes al primer y segundo cuatrimestre, realizado durante el segundo trimestre y tercer trimestre</t>
  </si>
  <si>
    <t>7, OBSERVACIONES AVANCE TRIMESTRE IV DE 2019</t>
  </si>
  <si>
    <t>La SDA aportó a través de este proyecto a los siguientes cuatro (4) componentes:
1. Control Interno: Durante las vigencias 2016, 2017 y 2018 se dio cumplimiento al Programa Anual de Auditorías Internas, seguimientos a Planes de Mejoramiento por Procesos y Planes de Manejo de Riesgos y todos los informes normativos. Con respecto al cuarto trimestre 2019, se alcanzó 100% de cumplimiento del Plan Anual de Auditoria, con remisión de informes de auditoría a 3 procesos (Gestión de Talento Humano, Sistema de Seguridad y Salud en el Trabajo, Gestión de Servicio a la Ciudadanía), y auditoría a Gestión Contractual; seguimiento a plan de mejoramiento por procesos y riesgos de corrupción y se presentaron 7 informes de ley; lo anterior, sumado a lo realizado durante el resto de la vigencia: 26 informes de Ley; 3 seguimientos al plan de mejoramiento por procesos; 2 seguimientos a riesgos de corrupción y gestión, una vez aprobado mapa de riesgos y actualizada la Política de Administración de Riesgos; y formulación del Plan Anual de Auditorías.
6. Gobierno en línea: Durante las vigencias 2016, 2017 y 2018 se llevó a cabo inscripción de 15 trámites en el Sistema Único de Información y Trámites –SUIT, para un total de 26 trámites inscritos en dicha plataforma. Durante el primer semestre del 2019, se llevaron a cabo mesas de trabajo para priorizar trámites a inscribir, revisando normativamente 9 trámites y quedando 6, de los cuales 2 fueron inscritos, en el tercer trimestre, se inscribieron 3 trámites más y finalmente en el cuarto trimestre quedó inscrito y actualizado 1 tramites. 
7. Rendición de Cuentas: Desde la culminación de la implementación de las Leyes 1712 de 2014 y 1474 de 2011 (vigencias 2016 y 2017), hasta la actualización y mantenimiento que se ha venido llevando a cabo desde finales de 2017 y durante 2018, se han utilizado mecanismos que permiten a la ciudadanía y a las organizaciones involucrarse en la formulación, ejecución, control y evaluación de la gestión pública; para el cuarto trimestre se actualizaron ítems como: convocatorias dirigidas a ciudadanos, usuarios y grupos de interés, Informe de Gestión enviado al Concejo de Bogotá, nuevos datos abiertos y calendario de actividades, sumado a actualizado durante los tres primeros trimestres (noticias publicadas en página web, defensa judicial y esquema de publicación de la información). Lo anterior, materializado en el Botón de Transparencia y Acceso a la Información.
8. Atención al Ciudadano: Durante el segundo semestre de 2016 se brindó atención a 20.046 usuarios; en 2017 se atendieron 119.808 usuarios y se llevó a cabo una acción de racionalización administrativa, con el cambio de punto de atención CADE Muzú por Súper CADE Engativá; en 2018 se atendieron 121.193 ciudadanos; de enero a septiembre de 2019, se atendieron 110.148 ciudadanos y finalmente en el cuatro trimestre de 2019 se atendieron 29.235, de los cuales 10.651 en canal presencial, 5.303 en canal telefónico y 13.281 en canal virtual.</t>
  </si>
  <si>
    <t>Una vez implementadas la Ley 1712 de 2014, con la aplicación y/o actualización de 28 ítems de la “Matriz de Cumplimiento y Sostenibilidad de la Ley 1712 de 2014” (labor que se desarrolló entre las vigencias 2016 y 2017), se contempló realizar seguimiento a las mismas al interior de la Entidad, lo cual permite aportar al avance de su implementación en el Distrito. Por lo anterior, durante la vigencia 2018, se actualizaron 16 ítems de la matriz anteriormente mencionada; durante el cuarto trimestre de 2019, se actualizó: convocatorias dirigidas a ciudadanos, usuarios y grupos de interés, Informes de Gestión y Evaluación y Auditoría (enviado al Concejo de Bogotá), nuevos datos abiertos, calendario de actividades y se realizó seguimiento a información a publicar en página web Portal Niños (pruebas y ajustes para próximo lanzamiento), sumado a lo actualizado de enero a septiembre (esquema de publicación de la información, defensa judicial y  número de demandas contra la entidad, pretensión o estado, y noticias publicadas en página web). 
Por otra parte y asociado al cumplimiento de la Ley 1474 de 2011, se diseñó e implementó el Plan Anticorrupción y de Atención al Ciudadano – PAAC al 100% en las vigencias 2016, 2017 y 2018; durante los meses de enero a septiembre de 2019,  se realizó seguimiento y reporte de actividades incluidas en el plan de acción del PAAC, competencia de la Subsecretaría General y de Control Disciplinario (primer y segundo cuatrimestre); durante el cuatro trimestre, se realizó seguimiento a actividades pactadas a llevarse a cabo durante el tercer cuatrimestre y resultado del mismo se tiene: revisión del Cuadro de Caracterización del proceso de Talento Humano y Contractual, revisando los activos de información; aprobación de la TRD; 14 visitas de seguimiento a los puntos; seguimiento a 4.969 PQR´S registradas ante la Entidad; se aplicaron 3.352 encuestas en el canal presencial; producción y difusión de información sobre la gestión de la SDA, a través de campañas, piezas, notas, videos, etc., los cuales se publicaron en los canales institucionales con los que cuenta la entidad; se realizaron 54 actividades de educación ambiental por medio de las TIC´s, con una participación de 9.741 ciudadanos; se ejecutaron 929 actividades de educación ambiental en espacios administrados por la SDA y en las 20 localidades del D.C., donde se contó con la participación de 109.639 ciudadanos; con relación a las plataformas OAB y ORARBO,  con corte a septiembre de 2019, se mantuvieron activas las plataformas web, contabilizando 33.386 ingresos de usuarios al OAB y 24.017 al ORARBO; entre otras actividades.</t>
  </si>
  <si>
    <t>* Cumplimiento de mandatos de ley, brindando un legal y transparente desarrollo en la Entidad. 
* Oferta a la ciudadanía de herramientas para comunicarse permanentemente, facilitando la interacción y garantizando la transparencia en el actuar de la SDA.
* El cumplimiento de estas leyes, permite que las personas conozcan y hagan seguimiento a las acciones de la Entidad, se fortalece la confianza entre la Entidad y la comunidad, contribuyendo a la veeduría que el ciudadano hace a su gestión y consecuencialmente, fomentando la participación ciudadana en la formulación de política pública. 
* Interiorización de valores que motivan a servidores a realizar sus actividades de manera íntegra, ofreciendo un servicio al ciudadano de calidad.
* Con la medición del Índice de Transparencia, se genera autoevaluación por parte de la Entidad del cumplimiento de requisitos de la Ley de Transparencia, con el fin de priorizar actividades y recursos para el logro del 100%.</t>
  </si>
  <si>
    <t>* Matriz Cumplimiento y Sostenibilidad de Ley 1712/14, Decreto 103/15 y Resolución Mintic 3564/15. 
* Página web de la Entidad (http://www.ambientebogota.gov.co/web/transparencia/inicio)
* Informe de Gestión 2019 e Informe de Resultado Semana de Integridad 2019. 
* Acta de reunión con el enlace de transparencia de DPSIA 
* Pieza comunicativa difundida mediante correo electrónico a todos los funcionarios y contratistas
* Actas de seguimiento a actividades pactadas para el tercer cuatrimestre de 2019 - PAAC</t>
  </si>
  <si>
    <t>* Matriz Cumplimiento y Sostenibilidad de Ley 1712/14, Decreto 103/15 y Resolución Mintic 3564/15. 
* Página web de la Entidad (http://www.ambientebogota.gov.co/web/transparencia/inicio)
* Informe de Gestión 2019 e Informe de Resultado Semana de Integridad 2019. 
* Acta de reunión con el enlace de transparencia de DPSIA 
* Pieza comunicativa difundida mediante correo electrónico a todos los funcionarios y contratistas
* Actas de seguimiento a actividades pactadas para el tercer cuatrimestre de 2019 - PAAC
* Informes de cumplimiento contrato Iinteradministrativo N° 20191290 - Canal Capital</t>
  </si>
  <si>
    <t xml:space="preserve">Una vez se llevó a cabo la semana de integridad (actividad desarrollada durante el tercer trimestre), se llevó a cabo análisis de fortalezas y debilidades del programa de Integridad y su evaluación, resultados de la Semana de la Integridad e Informe de Gestión 2019. Adicionalmente, y en el marco de la articulación con el Plan Anticorrupción y de Atención al Ciudadano - PAAC de la SDA, se realizó reporte del segundo cuatrimestre.
Lo anterior, una vez se revisó y presentó Informe de Gestión de Integridad 2018 y se diseñó plan de gestión de integridad 2019, con actividades a realizar durante los tres primeros trimestres: promoción de valores (diligencia, honestidad y respeto), a través de trovas y sketch; y participación en jornadas de inducción y reinducción, exponiendo los valores a promocionar en la presente vigencia; mesas de trabajo con el fin de organizar semana de integridad, la cual se llevó a cabo entre el 9 y 13 de septiembre y sirvió para promocionar los valores que componen la integridad; se contó con la presencia y participación de 580 funcionarios y contratistas de la Entidad. 
Realizaron presentación los conferencistas Jorge Duque Linares, con énfasis en el factor de la felicidad y recordó que para tener un buen clima laboral se deben aplicar los principios básicos como la justicia, respeto y honestidad; Oscar Córdoba, quien se centró en el trabajo en equipo como elemento diferenciador del éxito laboral; Alberto Lineros, quien resaltó la condición del ser humano en todo su ser para generar un ambiente sano en los espacios laborales; y la Doctora Clown, quien convenció al auditorio que la risa es la mejor fórmula para aprender, comunicar, superar, potenciar, perdonar y gestionar las circunstancias que se presentan en todos los ámbitos de la vida. A los asistentes se les entregó material institucional (esferos y memorias usb). </t>
  </si>
  <si>
    <t>Durante el cuarto trimestre de 2019, se llevaron a cabo seguimientos con el enlace de la Dirección de Planeación y Sistemas de Información Ambiental y la Oficina de Comunicaciones, para revisar y garantizar que la información publicada en el botón de transparencia de la página web de la entidad esté disponible en debida forma; se realizó una socialización de la de la Ley de Transparencia con el fin de reforzar su definición, dimensiones y beneficios, vía correo electrónico. Se diseñó una encuesta de percepción del ciudadano sobre Transparencia y Acceso a la Información, materializada en un formulario a publicar en el botón antes mencionado.
Lo anterior, sumado a seguimientos periódicos realizados a lo largo de la vigencia y a la capacitación llevada a cabo durante el tercer trimestre, con el fin de ilustrar acerca de la importancia de cumplir con la Ley de Transparencia y de revisar el estado actual de esta gestión al interior de la Entidad, encontrando de esta manera un muy buen resultado en todo lo relacionado con su página web.
En el tercer trimestre se diligenció el cuestionario del Índice de Transparencia de Bogotá (ITB) y el emitido por la Procuraduría General de la Nación (ITA; se obtuvo resultados del primero con un puntaje de 68,1. Se recomienda continuar con seguimiento y actualización a cada ítem que compone la "Matriz de Cumplimiento y Sostenibilidad de la Ley 1712 de 2014" y garantizar la participación de todas las áreas en la implementación de dicha Ley. Lo anterior, contemplando el cumplimiento de la metodología de la que habla el literal i) de la misma, y del diligenciamiento  del formulario que permite medir el indicador ITA, respecto al cual se debe apuntar todos los esfuerzos para obtener cada vez una mejor puntuación; al igual que en el ITB, el cual permite identificar fallas en los diseños institucionales y en las prácticas, lo que genera riesgos de corrupción en los procesos de gestión administrativa.</t>
  </si>
  <si>
    <t>Durante el cuarto trimestre de la vigencia se realiza el último seguimiento a actividades pactadas en el Plan de Adecuación y Sostenibilidad de MIPG, el cual se diseñó alineándose con las 7 dimensiones, las 17 políticas y el componente ambiental, en el marco del Manual Operativo MIPG con 80 actividades, aprobado el 28-02-2019 posterior a la expedición de Resolución 347 del 26-02-2019, “Por la cual se crea el Comité Institucional de Gestión y Desempeño de La Secretaría Distrital de Ambiente”, la cual a su vez fue derogada por la Resolución 915 del 10 de mayo de 2019 "Por la cual se crea el Comité Institucional de Gestión y Desempeño de La Secretaría Distrital de Ambiente y se toman otras decisiones" durante el segundo trimestre, momento para el cual se tenían 10 acciones ejecutadas y terminadas; 52 acciones en ejecución; 12 acciones por realizar y 6 por priorizar para realizarse en el segundo semestre.
El Plan fue revisado durante el tercer trimestre y ajustado el día 27 de agosto en busca de su mejor desempeño, modificando fechas de actividades programadas del 31-12-2019 al 30-11-2019, realizando cargue del Plan de Acción en un drive, con el fin de que la primera línea de defensa realizara su actualización permanente y creando un repositorio de información en las dependencias, para almacenar soportes de avance del Modelo y del FURAG y que no se ubican en los aplicativos Isolucion, Forest o en la misma WEB.
Como resultado de estos ajustes, se tiene el siguiente registro de actividades: 77 acciones ejecutadas y terminadas y 3 acciones anuladas.
Así, se integró el Sistema de Desarrollo Administrativo MIPG con el Sistema de Gestión de Calidad y con el Sistema de Control Interno; se realizaron actividades de sensibilización en las diferentes charlas de inducción y reinducción y del fomento de la cultura del control y su avance se ha visto reflejado a través de la presentación del Formulario Único de Reporte de Avance a la Gestión – FURAG</t>
  </si>
  <si>
    <t>La Entidad implementó el 100%  del Plan de Adecuación y Sostenibilidad SIG-MIPG en la SDA, ejecutando cada una de  las acciones planteadas en su Plan de Acción; se cumplieron las 77 actividades y se eliminaron 3. Como consecuencia del trabajo realizado por los equipos del Sistema Integrado de Gestión junto con los procesos y el equipo de Seguridad y Salud en el Trabajo, se obtuvo la aprobación y el aval por parte del ente certificador Bureau Veritas en mantener las certificaciones de las normas ISO 9001:2015, 14001:2015 y OHSAS 18001:2007, de acuerdo con el resultado obtenido de las auditorías externas realizadas durante el tercer trimestre. Se avanzó en la actualización de 64 procedimientos y sus anexos; se realizó la actualización y publicación en ISOLUCION de la Política de Riesgos y Oportunidades, aprobaba en el comité de la Oficina de Control Interno y la Política de Gestión Documental, aprobada en el Comité Institucional de Gestión y Desempeño; de la misma manera, se continúa realizando el seguimiento a las 115 actividades planteadas en los planes de mejoramiento por proceso, planes de manejo de riesgo y oportunidades e indicadores.   
Lo anteriormente reportado, posterior a la expedición de la Resolución 915 del 10 de mayo de 2019 "Por la cual se crea el Comité Institucional de Gestión y Desempeño de La Secretaría Distrital de Ambiente y se toman otras decisiones", derogando la Resolución 347 de 2019 (expedida durante el primer trimestre de la vigencia en curso); aprobación del Plan de Adecuación y Sostenibilidad del SIG-MIPG (27-02-2019); remisión del Formulario Único de Reporte de Avance a la Gestión – FURAG; identificación y validación del riesgo de corrupción asociado a tres procesos; ejecución de los contratos de las auditorías externas de seguimiento; y aprobación de 352 documentos aprobados durante el periodo comprendido entre enero y septiembre del año en curso.</t>
  </si>
  <si>
    <t xml:space="preserve">El mantenimiento de 1 Sistema de Control Interno gira en torno al cumplimiento del Decreto 648 de 2017,  y al Plan Anual de Auditoría de la SDA, en el cual se incluyeron 9 auditorías internas, 4 evaluaciones de riesgos en procesos, 6 seguimientos al cumplimiento de planes de mejoramiento y elaboración de 34 informes de Ley  sobre exigencias normativas en la vigencia. 
Durante cuarto trimestre se cumple el 100% del Plan Anual de Auditoría, con logros en la ejecución de auditorías internas, ejerciendo una actividad independiente y objetiva para agregar valor y mejorar las operaciones de la Entidad, ayudando a dar cumplimiento a los objetivos y metas mediante la evaluación de la eficacia en la verificación de los resultados del análisis de riesgos con los controles establecidos y su nivel de robustez y efectividad, determinando su nivel de avance, maduración y gestión y aprovisionando observaciones, recomendaciones y ajustes, midiendo la efectividad de las acciones formuladas en los planes de mejoramiento por procesos y de la Contraloría de Bogotá en cuanto a la mitigación del riesgo de repetición de los hallazgos, recomendando en el caso de no demostrar su efectividad hacer seguimiento en las reuniones de autoevaluación, con el fin de analizar la posibilidad de su adopción, en favor de la mejora de la entidad e incluir en las actas correspondientes las acciones adelantadas al respecto, y comunicando 34  informes normativos a cargo de la Oficina de Control Interno.
Lo anterior, producto de la gestión realizada y de priorización de auditoría a 9 procesos, su preparación, notificación y ejecución, y presentación de mapas de riesgos de gestión (incluidos los de corrupción) para su aprobación, junto con la actualización de la Política de Administración de Riesgos, y sus respectivos informes de evaluación y seguimiento al estado de riesgos de corrupción, lo cual fue realizado durante el periodo comprendido entre enero y septiembre de 2019.
</t>
  </si>
  <si>
    <t>Durante el cuarto trimestre de 2019 se llevó a cabo el seguimiento al 100% de las PQRSF ingresadas a la entidad así: 1.699 en octubre, 1.411 en noviembre y 1.192 en diciembre. Así mismo, se realizó la socialización de los informes de seguimiento mensual a la oportunidad de respuestas e informe de claridad, calidez, coherencia y oportunidad de las respuestas a PQR´S correspondiente a los meses de septiembre, octubre y noviembre. Se evidenció que los procesos en la Secretaría Distrital de Ambiente han acatado las recomendaciones dadas a través de los informes y las capacitaciones realizadas, teniendo en cuenta que durante los tres primeros trimestres la calidad de las respuestas obtuvo un nivel “ACEPTABLE” y para el presente reporte, los resultados obtenidos son favorables para la Entidad, cumpliendo con un 93% en coherencia, 93% en claridad, 93% en calidez y 74% en oportunidad. 
Esta gestión fue realizada por el grupo de quejas y reclamos, el cual contó con un equipo de trabajo compuesto por: 1 profesional monitor de PQRSF,  3 profesionales y 2 técnicos, los cuales realizaron radicación, evaluación, asignación y seguimiento a las PQR´S que ingresaron a la Secretaría Distrital de Ambiente.
Lo anterior dando continuidad al seguimiento realizado durante los tres primeros trimestres a 16.142 PQR´S.</t>
  </si>
  <si>
    <t>Durante el cuarto trimestre de 2019, se realizó verificación y seguimiento a la “Matriz de Cumplimiento y Sostenibilidad de la Ley 1712 de 2014”, evidenciando necesidad de actualizar y/o publicar: convocatorias dirigidas a ciudadanos, usuarios y grupos de interés; Informe de Gestión 2018; nuevos datos abiertos y calendario de actividades. Lo anterior, sumado a la identificación de necesidad de actualizar y actualización de 6 ítems, adelantada durante los tres primeros trimestres, teniendo en cuenta conversatorio para optimizar páginas web de las entidades distritales en lo que corresponde a Transparencia y Acceso a la Información.
Adicionalmente, se realizó socialización de la Ley de Transparencia con el fin de reforzar definición, dimensiones y beneficios, vía correo electrónico a funcionarios y contratistas de la Entidad.
Resultado del seguimiento al Plan Anticorrupción y de Atención al Ciudadano – PAAC tercer cuatrimestre (seguimientos realizados durante los tres primeros trimestres – primer y segundo cuatrimestre), con corte 30-11-2019, se concluyen avances en: envío al Archivo de Bogotá de Tablas de Retención Documental, asistencia a 6 ferias de servicio, 14  visitas a puntos de atención, seguimiento a 4.969 PQR´S, producción y difusión de información sobre la gestión de la SDA, 54 actividades de educación ambiental con participación de 9.741 ciudadanos, entre otras.
Se llevó a cabo análisis de fortalezas y debilidades del programa de integridad, resultados de la Semana de la Integridad e Informe de Gestión 2019. Lo anterior, se realizó una vez se llevó a cabo dicha semana del 9 al 13 de septiembre, con presencia y participación de 580 funcionarios y contratistas de la Entidad y presentación de conferencistas Jorge Duque Linares, Oscar Córdoba, Alberto Lineros y la Doctora Clown; a los asistentes se entregó material institucional (esferos y memorias usb).</t>
  </si>
  <si>
    <r>
      <t xml:space="preserve">Durante el cuarto trimestre, se apoyaron acciones en 7 proyectos estratégicos, tales como: lineamientos técnicos del Comité Intersectorial de Salud, proceso de empalme, presentaciones e informes, PreConpes de las Políticas Públicas de Gestión Integral del Talento Humano, Juventud 2030 y de Educación Ambiental, sostenibilidad en los diálogos ciudadanos, presentación para Concejo de Bogotá de Residuos de Construcción y Demolición, racionalización de los trámites de acuerdo con las estrategias inscritas en el SUIT y verificación y cargue del FURAG 2019; esto sumado al apoyo de 18 proyectos </t>
    </r>
    <r>
      <rPr>
        <sz val="10"/>
        <rFont val="Calibri"/>
        <family val="2"/>
        <scheme val="minor"/>
      </rPr>
      <t>estratégicos</t>
    </r>
    <r>
      <rPr>
        <sz val="10"/>
        <color theme="1"/>
        <rFont val="Calibri"/>
        <family val="2"/>
        <scheme val="minor"/>
      </rPr>
      <t xml:space="preserve"> durante el periodo comprendido entre enero y septiembre de 2019.
Como apoyo en relaciones con el Congreso de la República, los Organismos de Control, el Concejo de Bogotá y la Administración Distrital, durante la vigencia 2019 se atendieron 456 derechos de petición, se dio respuesta a 84 proposiciones y se analizaron 89 proyectos de acuerdo.
Se elaboraron flashes disciplinarios relacionados con: “Pérdida o daño de bienes o elementos públicos”, “Derechos como funcionarios públicos consagrados en la Ley 734 de 2002, artículo 33” y “Trámite por parte de la Subsecretaría General y de Control Disciplinario a los informes, quejas o denuncias, conforme a lo establecido en la Ley 734 de 2002”, sumados a los 8 flash y 1 orientación, reportados de enero a septiembre de 2019; se cierra la vigencia con 89 expedientes activos y gestión a 61 actuaciones, adicionales a la de 134 de los tres primeros trimestres.
Finalmente, en cumplimiento del plan de trabajo diseñado durante el primer trimestre y adelantado a partir del segundo trimestre, se realizó transferencia al archivo central de autos y resoluciones del 2013, 2014 y 2015; se dejan organizadas las Resoluciones del año 2016 y 2017  para revisión y transferencia  de archivo central en enero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</si>
</sst>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quot;$&quot;\ * #,##0_);_(&quot;$&quot;\ * \(#,##0\);_(&quot;$&quot;\ * &quot;-&quot;??_);_(@_)"/>
    <numFmt numFmtId="176" formatCode="_(&quot;$&quot;* #,##0_);_(&quot;$&quot;* \(#,##0\);_(&quot;$&quot;* &quot;-&quot;??_);_(@_)"/>
  </numFmts>
  <fonts count="41">
    <font>
      <sz val="11"/>
      <color theme="1"/>
      <name val="Calibri"/>
      <family val="2"/>
      <scheme val="minor"/>
    </font>
    <font>
      <sz val="10"/>
      <name val="Arial"/>
      <family val="2"/>
    </font>
    <font>
      <sz val="11"/>
      <color indexed="8"/>
      <name val="Calibri"/>
      <family val="2"/>
    </font>
    <font>
      <sz val="8"/>
      <name val="Calibri"/>
      <family val="2"/>
    </font>
    <font>
      <sz val="8"/>
      <name val="Arial"/>
      <family val="2"/>
    </font>
    <font>
      <b/>
      <sz val="9"/>
      <name val="Tahoma"/>
      <family val="2"/>
    </font>
    <font>
      <b/>
      <sz val="8"/>
      <name val="Arial"/>
      <family val="2"/>
    </font>
    <font>
      <b/>
      <sz val="9"/>
      <color indexed="8"/>
      <name val="Arial"/>
      <family val="2"/>
    </font>
    <font>
      <sz val="10"/>
      <color theme="1"/>
      <name val="Calibri"/>
      <family val="2"/>
      <scheme val="minor"/>
    </font>
    <font>
      <sz val="7"/>
      <name val="Calibri"/>
      <family val="2"/>
      <scheme val="minor"/>
    </font>
    <font>
      <b/>
      <sz val="11"/>
      <color theme="1"/>
      <name val="Calibri"/>
      <family val="2"/>
      <scheme val="minor"/>
    </font>
    <font>
      <sz val="14"/>
      <name val="Tahoma"/>
      <family val="2"/>
    </font>
    <font>
      <b/>
      <sz val="14"/>
      <name val="Tahoma"/>
      <family val="2"/>
    </font>
    <font>
      <sz val="14"/>
      <name val="Arial"/>
      <family val="2"/>
    </font>
    <font>
      <sz val="11"/>
      <name val="Calibri"/>
      <family val="2"/>
      <scheme val="minor"/>
    </font>
    <font>
      <sz val="20"/>
      <color theme="1"/>
      <name val="Calibri"/>
      <family val="2"/>
      <scheme val="minor"/>
    </font>
    <font>
      <sz val="24"/>
      <color theme="1"/>
      <name val="Calibri"/>
      <family val="2"/>
      <scheme val="minor"/>
    </font>
    <font>
      <b/>
      <sz val="7"/>
      <name val="Calibri"/>
      <family val="2"/>
      <scheme val="minor"/>
    </font>
    <font>
      <b/>
      <sz val="10"/>
      <color theme="1"/>
      <name val="Calibri"/>
      <family val="2"/>
      <scheme val="minor"/>
    </font>
    <font>
      <sz val="11"/>
      <color indexed="8"/>
      <name val="Calibri"/>
      <family val="2"/>
      <scheme val="minor"/>
    </font>
    <font>
      <sz val="10"/>
      <name val="Calibri"/>
      <family val="2"/>
      <scheme val="minor"/>
    </font>
    <font>
      <sz val="10"/>
      <color indexed="8"/>
      <name val="Calibri"/>
      <family val="2"/>
      <scheme val="minor"/>
    </font>
    <font>
      <sz val="8"/>
      <name val="Calibri"/>
      <family val="2"/>
      <scheme val="minor"/>
    </font>
    <font>
      <b/>
      <sz val="10"/>
      <name val="Calibri"/>
      <family val="2"/>
      <scheme val="minor"/>
    </font>
    <font>
      <b/>
      <sz val="10"/>
      <color indexed="8"/>
      <name val="Calibri"/>
      <family val="2"/>
      <scheme val="minor"/>
    </font>
    <font>
      <b/>
      <sz val="8"/>
      <name val="Calibri"/>
      <family val="2"/>
      <scheme val="minor"/>
    </font>
    <font>
      <b/>
      <sz val="11"/>
      <name val="Calibri"/>
      <family val="2"/>
      <scheme val="minor"/>
    </font>
    <font>
      <b/>
      <sz val="14"/>
      <color indexed="8"/>
      <name val="Calibri"/>
      <family val="2"/>
      <scheme val="minor"/>
    </font>
    <font>
      <b/>
      <sz val="12"/>
      <color indexed="8"/>
      <name val="Calibri"/>
      <family val="2"/>
      <scheme val="minor"/>
    </font>
    <font>
      <b/>
      <sz val="24"/>
      <name val="Calibri"/>
      <family val="2"/>
      <scheme val="minor"/>
    </font>
    <font>
      <sz val="24"/>
      <name val="Calibri"/>
      <family val="2"/>
      <scheme val="minor"/>
    </font>
    <font>
      <b/>
      <sz val="20"/>
      <name val="Calibri"/>
      <family val="2"/>
      <scheme val="minor"/>
    </font>
    <font>
      <b/>
      <sz val="14"/>
      <name val="Calibri"/>
      <family val="2"/>
      <scheme val="minor"/>
    </font>
    <font>
      <sz val="12"/>
      <name val="Calibri"/>
      <family val="2"/>
      <scheme val="minor"/>
    </font>
    <font>
      <sz val="12"/>
      <color indexed="8"/>
      <name val="Calibri"/>
      <family val="2"/>
      <scheme val="minor"/>
    </font>
    <font>
      <b/>
      <sz val="10"/>
      <name val="Tahoma"/>
      <family val="2"/>
    </font>
    <font>
      <sz val="10"/>
      <name val="Tahoma"/>
      <family val="2"/>
    </font>
    <font>
      <b/>
      <sz val="12"/>
      <name val="Tahoma"/>
      <family val="2"/>
    </font>
    <font>
      <sz val="12"/>
      <name val="Tahoma"/>
      <family val="2"/>
    </font>
    <font>
      <sz val="9"/>
      <name val="Tahoma"/>
      <family val="2"/>
    </font>
    <font>
      <b/>
      <sz val="8"/>
      <name val="Calibri"/>
      <family val="2"/>
    </font>
  </fonts>
  <fills count="10">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indexed="65"/>
        <bgColor indexed="64"/>
      </patternFill>
    </fill>
    <fill>
      <patternFill patternType="solid">
        <fgColor theme="4" tint="0.7999799847602844"/>
        <bgColor indexed="64"/>
      </patternFill>
    </fill>
  </fills>
  <borders count="66">
    <border>
      <left/>
      <right/>
      <top/>
      <bottom/>
      <diagonal/>
    </border>
    <border>
      <left style="thin"/>
      <right style="thin"/>
      <top/>
      <bottom style="thin"/>
    </border>
    <border>
      <left style="thin"/>
      <right style="thin"/>
      <top style="medium"/>
      <bottom style="thin"/>
    </border>
    <border>
      <left style="thin"/>
      <right style="thin"/>
      <top style="thin"/>
      <bottom style="thin"/>
    </border>
    <border>
      <left style="medium"/>
      <right style="medium"/>
      <top style="thin"/>
      <bottom style="medium"/>
    </border>
    <border>
      <left style="medium"/>
      <right style="medium"/>
      <top style="thin"/>
      <bottom style="thin"/>
    </border>
    <border>
      <left style="thin"/>
      <right style="thin"/>
      <top style="thin"/>
      <bottom/>
    </border>
    <border>
      <left style="thin"/>
      <right style="thin"/>
      <top style="thin"/>
      <bottom style="medium"/>
    </border>
    <border>
      <left style="thin"/>
      <right style="thin"/>
      <top/>
      <bottom style="medium"/>
    </border>
    <border>
      <left style="thin"/>
      <right style="medium"/>
      <top style="thin"/>
      <bottom style="medium"/>
    </border>
    <border>
      <left/>
      <right style="medium"/>
      <top/>
      <bottom/>
    </border>
    <border>
      <left style="medium"/>
      <right style="thin"/>
      <top style="thin"/>
      <bottom style="medium"/>
    </border>
    <border>
      <left/>
      <right style="thin"/>
      <top style="thin"/>
      <bottom style="medium"/>
    </border>
    <border>
      <left style="medium"/>
      <right style="thin"/>
      <top style="medium"/>
      <bottom style="thin"/>
    </border>
    <border>
      <left/>
      <right style="thin"/>
      <top style="medium"/>
      <bottom style="thin"/>
    </border>
    <border>
      <left style="medium"/>
      <right style="thin"/>
      <top style="thin"/>
      <bottom style="thin"/>
    </border>
    <border>
      <left/>
      <right style="thin"/>
      <top style="thin"/>
      <bottom style="thin"/>
    </border>
    <border>
      <left style="medium"/>
      <right/>
      <top style="medium"/>
      <bottom style="thin"/>
    </border>
    <border>
      <left style="thin"/>
      <right style="thin"/>
      <top/>
      <bottom/>
    </border>
    <border>
      <left style="thin"/>
      <right style="medium"/>
      <top style="thin"/>
      <bottom style="thin"/>
    </border>
    <border>
      <left style="thin"/>
      <right style="medium"/>
      <top/>
      <bottom/>
    </border>
    <border>
      <left style="thin"/>
      <right style="thin"/>
      <top style="medium"/>
      <bottom/>
    </border>
    <border>
      <left style="thin"/>
      <right style="medium"/>
      <top/>
      <bottom style="medium"/>
    </border>
    <border>
      <left style="thin"/>
      <right/>
      <top style="thin"/>
      <bottom style="thin"/>
    </border>
    <border>
      <left/>
      <right/>
      <top style="thin"/>
      <bottom style="thin"/>
    </border>
    <border>
      <left style="thin"/>
      <right style="medium"/>
      <top style="medium"/>
      <bottom style="thin"/>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thin"/>
      <bottom style="thin"/>
    </border>
    <border>
      <left style="medium"/>
      <right/>
      <top style="medium"/>
      <bottom/>
    </border>
    <border>
      <left/>
      <right/>
      <top style="medium"/>
      <bottom/>
    </border>
    <border>
      <left/>
      <right style="thin"/>
      <top style="medium"/>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top/>
      <bottom style="thin"/>
    </border>
    <border>
      <left style="medium"/>
      <right/>
      <top style="thin"/>
      <bottom style="medium"/>
    </border>
    <border>
      <left/>
      <right style="medium"/>
      <top/>
      <bottom style="thin"/>
    </border>
    <border>
      <left style="thin"/>
      <right style="medium"/>
      <top style="thin"/>
      <bottom/>
    </border>
    <border>
      <left style="thin"/>
      <right/>
      <top style="medium"/>
      <bottom/>
    </border>
    <border>
      <left/>
      <right style="medium"/>
      <top style="medium"/>
      <bottom/>
    </border>
    <border>
      <left style="thin"/>
      <right/>
      <top/>
      <bottom/>
    </border>
    <border>
      <left style="thin"/>
      <right/>
      <top/>
      <bottom style="medium"/>
    </border>
    <border>
      <left/>
      <right style="medium"/>
      <top/>
      <bottom style="medium"/>
    </border>
    <border>
      <left style="thin"/>
      <right style="medium"/>
      <top/>
      <bottom style="thin"/>
    </border>
    <border>
      <left style="thin"/>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right/>
      <top style="thin"/>
      <bottom/>
    </border>
    <border>
      <left/>
      <right style="medium"/>
      <top style="thin"/>
      <bottom/>
    </border>
    <border>
      <left style="medium"/>
      <right style="thin"/>
      <top/>
      <bottom style="medium"/>
    </border>
    <border>
      <left style="thin"/>
      <right/>
      <top/>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2" fontId="1" fillId="0" borderId="0" applyFont="0" applyFill="0" applyBorder="0" applyAlignment="0" applyProtection="0"/>
    <xf numFmtId="164" fontId="0"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cellStyleXfs>
  <cellXfs count="525">
    <xf numFmtId="0" fontId="0" fillId="0" borderId="0" xfId="0"/>
    <xf numFmtId="0" fontId="0" fillId="0" borderId="0" xfId="0" applyFill="1"/>
    <xf numFmtId="0" fontId="0" fillId="2" borderId="0" xfId="0" applyFill="1"/>
    <xf numFmtId="0" fontId="8" fillId="0" borderId="0" xfId="0" applyFont="1" applyFill="1"/>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4" fillId="3" borderId="0" xfId="35" applyFont="1" applyFill="1" applyAlignment="1">
      <alignment vertical="center"/>
      <protection/>
    </xf>
    <xf numFmtId="0" fontId="4" fillId="0" borderId="0" xfId="35" applyFont="1" applyAlignment="1">
      <alignment vertical="center"/>
      <protection/>
    </xf>
    <xf numFmtId="10" fontId="1" fillId="3" borderId="0" xfId="35" applyNumberFormat="1" applyFill="1" applyAlignment="1">
      <alignment vertical="center"/>
      <protection/>
    </xf>
    <xf numFmtId="0" fontId="1" fillId="3" borderId="0" xfId="35" applyFill="1" applyAlignment="1">
      <alignment horizontal="left" vertical="center"/>
      <protection/>
    </xf>
    <xf numFmtId="0" fontId="1" fillId="0" borderId="0" xfId="35" applyAlignment="1">
      <alignment horizontal="left" vertical="center"/>
      <protection/>
    </xf>
    <xf numFmtId="0" fontId="1" fillId="2" borderId="0" xfId="35" applyFill="1" applyAlignment="1">
      <alignment vertical="center"/>
      <protection/>
    </xf>
    <xf numFmtId="0" fontId="0" fillId="4" borderId="0" xfId="0" applyFill="1"/>
    <xf numFmtId="0" fontId="0" fillId="5" borderId="0" xfId="0" applyFill="1"/>
    <xf numFmtId="0" fontId="11" fillId="2" borderId="0" xfId="35" applyFont="1" applyFill="1" applyBorder="1" applyProtection="1">
      <alignment/>
      <protection locked="0"/>
    </xf>
    <xf numFmtId="0" fontId="0" fillId="2" borderId="0" xfId="0" applyFill="1" applyBorder="1"/>
    <xf numFmtId="0" fontId="12" fillId="2" borderId="0" xfId="35" applyFont="1" applyFill="1" applyBorder="1" applyAlignment="1" applyProtection="1">
      <alignment horizontal="center"/>
      <protection locked="0"/>
    </xf>
    <xf numFmtId="0" fontId="13" fillId="2" borderId="0" xfId="35" applyFont="1" applyFill="1" applyBorder="1" applyProtection="1">
      <alignment/>
      <protection locked="0"/>
    </xf>
    <xf numFmtId="0" fontId="15" fillId="0" borderId="0" xfId="0" applyFont="1" applyFill="1"/>
    <xf numFmtId="0" fontId="16" fillId="0" borderId="0" xfId="0" applyFont="1" applyFill="1"/>
    <xf numFmtId="171" fontId="9" fillId="5" borderId="1" xfId="0" applyNumberFormat="1" applyFont="1" applyFill="1" applyBorder="1" applyAlignment="1">
      <alignment vertical="center"/>
    </xf>
    <xf numFmtId="171" fontId="9" fillId="5" borderId="2" xfId="0" applyNumberFormat="1" applyFont="1" applyFill="1" applyBorder="1" applyAlignment="1">
      <alignment vertical="center"/>
    </xf>
    <xf numFmtId="171" fontId="9" fillId="6" borderId="3" xfId="0" applyNumberFormat="1" applyFont="1" applyFill="1" applyBorder="1" applyAlignment="1">
      <alignment vertical="center"/>
    </xf>
    <xf numFmtId="171" fontId="17" fillId="5" borderId="2" xfId="0" applyNumberFormat="1" applyFont="1" applyFill="1" applyBorder="1" applyAlignment="1">
      <alignment vertical="center"/>
    </xf>
    <xf numFmtId="0" fontId="7" fillId="5" borderId="4" xfId="38" applyFont="1" applyFill="1" applyBorder="1" applyAlignment="1">
      <alignment horizontal="left" vertical="center" wrapText="1"/>
      <protection/>
    </xf>
    <xf numFmtId="0" fontId="7" fillId="6" borderId="5" xfId="38" applyFont="1" applyFill="1" applyBorder="1" applyAlignment="1">
      <alignment horizontal="left" vertical="center" wrapText="1"/>
      <protection/>
    </xf>
    <xf numFmtId="171" fontId="17" fillId="6" borderId="6" xfId="0" applyNumberFormat="1" applyFont="1" applyFill="1" applyBorder="1" applyAlignment="1">
      <alignment vertical="center" wrapText="1"/>
    </xf>
    <xf numFmtId="0" fontId="10" fillId="0" borderId="0" xfId="0" applyFont="1" applyFill="1"/>
    <xf numFmtId="0" fontId="0" fillId="0" borderId="3" xfId="0" applyFill="1" applyBorder="1" applyAlignment="1">
      <alignment horizontal="center" vertical="center"/>
    </xf>
    <xf numFmtId="0" fontId="10" fillId="7" borderId="3" xfId="0" applyFont="1" applyFill="1" applyBorder="1" applyAlignment="1">
      <alignment horizontal="center" vertical="center"/>
    </xf>
    <xf numFmtId="0" fontId="8" fillId="0" borderId="3" xfId="0" applyFont="1" applyFill="1" applyBorder="1" applyAlignment="1">
      <alignment horizontal="center" vertical="center"/>
    </xf>
    <xf numFmtId="0" fontId="10" fillId="2" borderId="0" xfId="0" applyFont="1" applyFill="1"/>
    <xf numFmtId="0" fontId="18" fillId="7" borderId="3" xfId="0" applyFont="1" applyFill="1" applyBorder="1" applyAlignment="1">
      <alignment horizontal="center" vertical="center"/>
    </xf>
    <xf numFmtId="0" fontId="10" fillId="7" borderId="3" xfId="0" applyFont="1" applyFill="1" applyBorder="1" applyAlignment="1">
      <alignment horizontal="center" vertical="center"/>
    </xf>
    <xf numFmtId="1" fontId="8" fillId="0" borderId="1" xfId="0" applyNumberFormat="1"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170" fontId="20" fillId="0" borderId="3" xfId="0" applyNumberFormat="1" applyFont="1" applyFill="1" applyBorder="1" applyAlignment="1">
      <alignment horizontal="center" vertical="center" wrapText="1"/>
    </xf>
    <xf numFmtId="3" fontId="21" fillId="0" borderId="3" xfId="0" applyNumberFormat="1" applyFont="1" applyFill="1" applyBorder="1" applyAlignment="1">
      <alignment horizontal="center" vertical="center" wrapText="1"/>
    </xf>
    <xf numFmtId="3" fontId="21" fillId="0" borderId="6" xfId="0" applyNumberFormat="1" applyFont="1" applyFill="1" applyBorder="1" applyAlignment="1">
      <alignment horizontal="center" vertical="center" wrapText="1"/>
    </xf>
    <xf numFmtId="171" fontId="14" fillId="5" borderId="2" xfId="0" applyNumberFormat="1" applyFont="1" applyFill="1" applyBorder="1" applyAlignment="1">
      <alignment vertical="center"/>
    </xf>
    <xf numFmtId="171" fontId="14" fillId="6" borderId="3" xfId="0" applyNumberFormat="1" applyFont="1" applyFill="1" applyBorder="1" applyAlignment="1">
      <alignment vertical="center"/>
    </xf>
    <xf numFmtId="171" fontId="14" fillId="6" borderId="7" xfId="0" applyNumberFormat="1" applyFont="1" applyFill="1" applyBorder="1" applyAlignment="1">
      <alignment vertical="center"/>
    </xf>
    <xf numFmtId="171" fontId="14" fillId="6" borderId="6" xfId="0" applyNumberFormat="1" applyFont="1" applyFill="1" applyBorder="1" applyAlignment="1">
      <alignment vertical="center"/>
    </xf>
    <xf numFmtId="171" fontId="14" fillId="5" borderId="2" xfId="0" applyNumberFormat="1" applyFont="1" applyFill="1" applyBorder="1" applyAlignment="1">
      <alignment horizontal="center" vertical="center"/>
    </xf>
    <xf numFmtId="171" fontId="14" fillId="6" borderId="3" xfId="0" applyNumberFormat="1" applyFont="1" applyFill="1" applyBorder="1" applyAlignment="1">
      <alignment horizontal="center" vertical="center"/>
    </xf>
    <xf numFmtId="171" fontId="14" fillId="6" borderId="6" xfId="0" applyNumberFormat="1" applyFont="1" applyFill="1" applyBorder="1" applyAlignment="1">
      <alignment horizontal="center" vertical="center"/>
    </xf>
    <xf numFmtId="171" fontId="14" fillId="6" borderId="7" xfId="0" applyNumberFormat="1" applyFont="1" applyFill="1" applyBorder="1" applyAlignment="1">
      <alignment horizontal="center" vertical="center"/>
    </xf>
    <xf numFmtId="9" fontId="26" fillId="5" borderId="8" xfId="35" applyNumberFormat="1" applyFont="1" applyFill="1" applyBorder="1" applyAlignment="1">
      <alignment horizontal="center" vertical="center" wrapText="1"/>
      <protection/>
    </xf>
    <xf numFmtId="0" fontId="25" fillId="5" borderId="8" xfId="38" applyFont="1" applyFill="1" applyBorder="1" applyAlignment="1">
      <alignment horizontal="center" vertical="center" wrapText="1"/>
      <protection/>
    </xf>
    <xf numFmtId="0" fontId="25" fillId="5" borderId="7" xfId="38" applyFont="1" applyFill="1" applyBorder="1" applyAlignment="1">
      <alignment horizontal="center" vertical="center" wrapText="1"/>
      <protection/>
    </xf>
    <xf numFmtId="0" fontId="25" fillId="5" borderId="9" xfId="38" applyFont="1" applyFill="1" applyBorder="1" applyAlignment="1">
      <alignment horizontal="center" vertical="center" wrapText="1"/>
      <protection/>
    </xf>
    <xf numFmtId="0" fontId="31" fillId="2" borderId="9" xfId="0" applyFont="1" applyFill="1" applyBorder="1" applyAlignment="1">
      <alignment horizontal="center" vertical="center" wrapText="1"/>
    </xf>
    <xf numFmtId="0" fontId="25" fillId="5" borderId="7" xfId="35" applyFont="1" applyFill="1" applyBorder="1" applyAlignment="1">
      <alignment horizontal="center" vertical="center" textRotation="90" wrapText="1"/>
      <protection/>
    </xf>
    <xf numFmtId="0" fontId="23" fillId="5" borderId="7" xfId="35" applyFont="1" applyFill="1" applyBorder="1" applyAlignment="1">
      <alignment horizontal="center" vertical="center" wrapText="1"/>
      <protection/>
    </xf>
    <xf numFmtId="10" fontId="23" fillId="5" borderId="7" xfId="35" applyNumberFormat="1" applyFont="1" applyFill="1" applyBorder="1" applyAlignment="1">
      <alignment horizontal="center" vertical="center" wrapText="1"/>
      <protection/>
    </xf>
    <xf numFmtId="0" fontId="14" fillId="0" borderId="0" xfId="35" applyFont="1" applyBorder="1" applyAlignment="1">
      <alignment vertical="center"/>
      <protection/>
    </xf>
    <xf numFmtId="0" fontId="0" fillId="0" borderId="0" xfId="0" applyFont="1" applyFill="1"/>
    <xf numFmtId="0" fontId="0" fillId="2" borderId="0" xfId="0" applyFont="1" applyFill="1"/>
    <xf numFmtId="0" fontId="20" fillId="2" borderId="0" xfId="0" applyFont="1" applyFill="1"/>
    <xf numFmtId="0" fontId="22" fillId="2" borderId="0" xfId="0" applyFont="1" applyFill="1"/>
    <xf numFmtId="0" fontId="33" fillId="2" borderId="0" xfId="0" applyFont="1" applyFill="1" applyAlignment="1">
      <alignment horizontal="center"/>
    </xf>
    <xf numFmtId="0" fontId="0" fillId="2" borderId="0" xfId="0" applyFont="1" applyFill="1" applyAlignment="1">
      <alignment horizontal="center"/>
    </xf>
    <xf numFmtId="174" fontId="0" fillId="2" borderId="0" xfId="0" applyNumberFormat="1" applyFont="1" applyFill="1" applyAlignment="1">
      <alignment horizontal="center"/>
    </xf>
    <xf numFmtId="0" fontId="0" fillId="0" borderId="0" xfId="0" applyFont="1" applyFill="1" applyAlignment="1">
      <alignment horizontal="center" vertical="center"/>
    </xf>
    <xf numFmtId="0" fontId="20" fillId="0" borderId="0" xfId="0" applyFont="1" applyFill="1"/>
    <xf numFmtId="0" fontId="33" fillId="0" borderId="0" xfId="0" applyFont="1" applyFill="1" applyAlignment="1">
      <alignment horizontal="center"/>
    </xf>
    <xf numFmtId="0" fontId="0" fillId="0" borderId="0" xfId="0" applyFont="1" applyFill="1" applyAlignment="1">
      <alignment horizontal="center"/>
    </xf>
    <xf numFmtId="0" fontId="0" fillId="0" borderId="3" xfId="0" applyFont="1" applyFill="1" applyBorder="1" applyAlignment="1">
      <alignment horizontal="center" vertical="center"/>
    </xf>
    <xf numFmtId="0" fontId="22" fillId="0" borderId="0" xfId="0" applyFont="1" applyFill="1"/>
    <xf numFmtId="37" fontId="21" fillId="2" borderId="3" xfId="28" applyNumberFormat="1" applyFont="1" applyFill="1" applyBorder="1" applyAlignment="1">
      <alignment horizontal="center" vertical="center"/>
    </xf>
    <xf numFmtId="3" fontId="20" fillId="2" borderId="3" xfId="29" applyNumberFormat="1" applyFont="1" applyFill="1" applyBorder="1" applyAlignment="1">
      <alignment horizontal="center" vertical="center" wrapText="1"/>
    </xf>
    <xf numFmtId="3" fontId="20" fillId="2" borderId="2" xfId="0" applyNumberFormat="1" applyFont="1" applyFill="1" applyBorder="1" applyAlignment="1">
      <alignment horizontal="center" vertical="center" wrapText="1"/>
    </xf>
    <xf numFmtId="3" fontId="23" fillId="8" borderId="7"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6" xfId="0" applyFont="1" applyFill="1" applyBorder="1" applyAlignment="1">
      <alignment horizontal="center" vertical="center" wrapText="1"/>
    </xf>
    <xf numFmtId="37" fontId="21" fillId="2" borderId="7" xfId="28" applyNumberFormat="1" applyFont="1" applyFill="1" applyBorder="1" applyAlignment="1">
      <alignment horizontal="center" vertical="center"/>
    </xf>
    <xf numFmtId="0" fontId="21" fillId="2" borderId="3" xfId="0" applyFont="1" applyFill="1" applyBorder="1" applyAlignment="1">
      <alignment horizontal="center" vertical="center"/>
    </xf>
    <xf numFmtId="9" fontId="20" fillId="2" borderId="2" xfId="0" applyNumberFormat="1" applyFont="1" applyFill="1" applyBorder="1" applyAlignment="1">
      <alignment horizontal="center" vertical="center" wrapText="1"/>
    </xf>
    <xf numFmtId="9" fontId="20" fillId="2" borderId="3" xfId="0" applyNumberFormat="1" applyFont="1" applyFill="1" applyBorder="1" applyAlignment="1">
      <alignment horizontal="center" vertical="center" wrapText="1"/>
    </xf>
    <xf numFmtId="3" fontId="23" fillId="2" borderId="1" xfId="29" applyNumberFormat="1" applyFont="1" applyFill="1" applyBorder="1" applyAlignment="1">
      <alignment horizontal="center" vertical="center" wrapText="1"/>
    </xf>
    <xf numFmtId="171" fontId="9" fillId="5" borderId="3" xfId="0" applyNumberFormat="1" applyFont="1" applyFill="1" applyBorder="1" applyAlignment="1">
      <alignment vertical="center"/>
    </xf>
    <xf numFmtId="171" fontId="17" fillId="5" borderId="3" xfId="0" applyNumberFormat="1" applyFont="1" applyFill="1" applyBorder="1" applyAlignment="1">
      <alignment vertical="center"/>
    </xf>
    <xf numFmtId="3" fontId="8" fillId="0" borderId="1" xfId="0" applyNumberFormat="1" applyFont="1" applyFill="1" applyBorder="1" applyAlignment="1">
      <alignment horizontal="center" vertical="center" wrapText="1"/>
    </xf>
    <xf numFmtId="3" fontId="8" fillId="0" borderId="7"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33" fillId="0" borderId="0" xfId="35" applyFont="1" applyBorder="1" applyAlignment="1">
      <alignment vertical="center"/>
      <protection/>
    </xf>
    <xf numFmtId="0" fontId="34" fillId="0" borderId="0" xfId="0" applyFont="1"/>
    <xf numFmtId="0" fontId="34" fillId="0" borderId="0" xfId="0" applyFont="1" applyAlignment="1">
      <alignment vertical="center"/>
    </xf>
    <xf numFmtId="0" fontId="14" fillId="2" borderId="0" xfId="0" applyFont="1" applyFill="1" applyBorder="1" applyAlignment="1">
      <alignment horizontal="center" vertical="center" wrapText="1"/>
    </xf>
    <xf numFmtId="0" fontId="0" fillId="2" borderId="0" xfId="0" applyFont="1" applyFill="1" applyBorder="1"/>
    <xf numFmtId="0" fontId="0" fillId="2" borderId="10" xfId="0" applyFont="1" applyFill="1" applyBorder="1"/>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7" xfId="0" applyFont="1" applyBorder="1" applyAlignment="1">
      <alignment horizontal="center" vertical="center"/>
    </xf>
    <xf numFmtId="0" fontId="19" fillId="0" borderId="7" xfId="0" applyFont="1" applyBorder="1" applyAlignment="1">
      <alignment horizontal="center" vertical="center" wrapText="1"/>
    </xf>
    <xf numFmtId="0" fontId="26" fillId="5" borderId="7" xfId="0" applyFont="1" applyFill="1" applyBorder="1" applyAlignment="1">
      <alignment horizontal="center"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174" fontId="19" fillId="0" borderId="2" xfId="22" applyNumberFormat="1" applyFont="1" applyBorder="1" applyAlignment="1">
      <alignment vertical="center"/>
    </xf>
    <xf numFmtId="174" fontId="19" fillId="0" borderId="2" xfId="22" applyNumberFormat="1" applyFont="1" applyBorder="1" applyAlignment="1">
      <alignment horizontal="left" vertical="center"/>
    </xf>
    <xf numFmtId="0" fontId="19" fillId="0" borderId="3" xfId="0" applyFont="1" applyBorder="1" applyAlignment="1">
      <alignment horizontal="center" vertical="center"/>
    </xf>
    <xf numFmtId="0" fontId="19" fillId="0" borderId="3" xfId="0" applyFont="1" applyBorder="1" applyAlignment="1">
      <alignment horizontal="center" vertical="center" wrapText="1"/>
    </xf>
    <xf numFmtId="9" fontId="19" fillId="0" borderId="3" xfId="0" applyNumberFormat="1" applyFont="1" applyBorder="1" applyAlignment="1">
      <alignment horizontal="center" vertical="center"/>
    </xf>
    <xf numFmtId="9" fontId="19" fillId="0" borderId="7" xfId="0" applyNumberFormat="1" applyFont="1" applyBorder="1" applyAlignment="1">
      <alignment horizontal="center" vertical="center"/>
    </xf>
    <xf numFmtId="0" fontId="19" fillId="0" borderId="15" xfId="0" applyFont="1" applyBorder="1" applyAlignment="1">
      <alignment horizontal="center" vertical="center"/>
    </xf>
    <xf numFmtId="0" fontId="19" fillId="0" borderId="0" xfId="0" applyFont="1" applyAlignment="1">
      <alignment vertical="center"/>
    </xf>
    <xf numFmtId="0" fontId="14" fillId="0" borderId="3" xfId="38" applyFont="1" applyBorder="1">
      <alignment/>
      <protection/>
    </xf>
    <xf numFmtId="0" fontId="26" fillId="0" borderId="3" xfId="35" applyFont="1" applyBorder="1" applyAlignment="1">
      <alignment horizontal="center" vertical="center" wrapText="1"/>
      <protection/>
    </xf>
    <xf numFmtId="175" fontId="14" fillId="0" borderId="3" xfId="32" applyNumberFormat="1" applyFont="1" applyBorder="1" applyAlignment="1">
      <alignment horizontal="center"/>
    </xf>
    <xf numFmtId="9" fontId="14" fillId="0" borderId="3" xfId="41" applyFont="1" applyBorder="1" applyAlignment="1">
      <alignment/>
    </xf>
    <xf numFmtId="176" fontId="14" fillId="0" borderId="0" xfId="38" applyNumberFormat="1" applyFont="1">
      <alignment/>
      <protection/>
    </xf>
    <xf numFmtId="0" fontId="14" fillId="0" borderId="3" xfId="35" applyFont="1" applyBorder="1" applyAlignment="1">
      <alignment horizontal="center"/>
      <protection/>
    </xf>
    <xf numFmtId="0" fontId="14" fillId="0" borderId="3" xfId="35" applyFont="1" applyBorder="1" applyAlignment="1">
      <alignment horizontal="left"/>
      <protection/>
    </xf>
    <xf numFmtId="9" fontId="14" fillId="0" borderId="3" xfId="41" applyFont="1" applyBorder="1" applyAlignment="1">
      <alignment horizontal="center"/>
    </xf>
    <xf numFmtId="175" fontId="14" fillId="0" borderId="3" xfId="35" applyNumberFormat="1" applyFont="1" applyBorder="1" applyAlignment="1">
      <alignment/>
      <protection/>
    </xf>
    <xf numFmtId="0" fontId="14" fillId="2" borderId="3" xfId="35" applyFont="1" applyFill="1" applyBorder="1" applyAlignment="1">
      <alignment horizontal="center"/>
      <protection/>
    </xf>
    <xf numFmtId="9" fontId="14" fillId="2" borderId="3" xfId="35" applyNumberFormat="1" applyFont="1" applyFill="1" applyBorder="1" applyAlignment="1">
      <alignment horizontal="center"/>
      <protection/>
    </xf>
    <xf numFmtId="175" fontId="14" fillId="2" borderId="3" xfId="35" applyNumberFormat="1" applyFont="1" applyFill="1" applyBorder="1" applyAlignment="1" applyProtection="1">
      <alignment/>
      <protection locked="0"/>
    </xf>
    <xf numFmtId="0" fontId="14" fillId="0" borderId="0" xfId="38" applyFont="1">
      <alignment/>
      <protection/>
    </xf>
    <xf numFmtId="175" fontId="14" fillId="0" borderId="0" xfId="32" applyNumberFormat="1" applyFont="1" applyAlignment="1">
      <alignment horizontal="center"/>
    </xf>
    <xf numFmtId="0" fontId="14" fillId="0" borderId="3" xfId="38" applyFont="1" applyFill="1" applyBorder="1" applyAlignment="1">
      <alignment horizontal="center"/>
      <protection/>
    </xf>
    <xf numFmtId="0" fontId="26" fillId="0" borderId="3" xfId="38" applyFont="1" applyBorder="1" applyAlignment="1">
      <alignment horizontal="center" vertical="center" wrapText="1"/>
      <protection/>
    </xf>
    <xf numFmtId="175" fontId="14" fillId="0" borderId="0" xfId="35" applyNumberFormat="1" applyFont="1" applyAlignment="1">
      <alignment horizontal="center"/>
      <protection/>
    </xf>
    <xf numFmtId="0" fontId="14" fillId="0" borderId="3" xfId="38" applyFont="1" applyBorder="1" applyAlignment="1">
      <alignment horizontal="left"/>
      <protection/>
    </xf>
    <xf numFmtId="175" fontId="14" fillId="0" borderId="3" xfId="38" applyNumberFormat="1" applyFont="1" applyBorder="1">
      <alignment/>
      <protection/>
    </xf>
    <xf numFmtId="9" fontId="14" fillId="2" borderId="0" xfId="35" applyNumberFormat="1" applyFont="1" applyFill="1" applyBorder="1" applyAlignment="1" applyProtection="1">
      <alignment horizontal="center"/>
      <protection locked="0"/>
    </xf>
    <xf numFmtId="0" fontId="14" fillId="0" borderId="0" xfId="38" applyFont="1" applyAlignment="1">
      <alignment/>
      <protection/>
    </xf>
    <xf numFmtId="0" fontId="14" fillId="0" borderId="0" xfId="38" applyFont="1" applyAlignment="1">
      <alignment horizontal="center"/>
      <protection/>
    </xf>
    <xf numFmtId="0" fontId="14" fillId="0" borderId="0" xfId="38" applyFont="1" applyFill="1" applyAlignment="1">
      <alignment horizontal="center"/>
      <protection/>
    </xf>
    <xf numFmtId="3" fontId="24" fillId="5" borderId="12" xfId="38" applyNumberFormat="1" applyFont="1" applyFill="1" applyBorder="1" applyAlignment="1">
      <alignment horizontal="center" vertical="center" wrapText="1"/>
      <protection/>
    </xf>
    <xf numFmtId="3" fontId="24" fillId="6" borderId="16" xfId="38" applyNumberFormat="1" applyFont="1" applyFill="1" applyBorder="1" applyAlignment="1">
      <alignment horizontal="center" vertical="center" wrapText="1"/>
      <protection/>
    </xf>
    <xf numFmtId="0" fontId="7" fillId="5" borderId="17" xfId="38" applyFont="1" applyFill="1" applyBorder="1" applyAlignment="1">
      <alignment horizontal="left" vertical="center" wrapText="1"/>
      <protection/>
    </xf>
    <xf numFmtId="3" fontId="8" fillId="0" borderId="18" xfId="0" applyNumberFormat="1" applyFont="1" applyFill="1" applyBorder="1" applyAlignment="1">
      <alignment horizontal="center" vertical="center" wrapText="1"/>
    </xf>
    <xf numFmtId="3" fontId="24" fillId="5" borderId="2" xfId="38" applyNumberFormat="1" applyFont="1" applyFill="1" applyBorder="1" applyAlignment="1">
      <alignment horizontal="center" vertical="center" wrapText="1"/>
      <protection/>
    </xf>
    <xf numFmtId="9" fontId="19" fillId="0" borderId="2" xfId="40" applyNumberFormat="1" applyFont="1" applyBorder="1" applyAlignment="1">
      <alignment horizontal="center" vertical="center"/>
    </xf>
    <xf numFmtId="0" fontId="0" fillId="2" borderId="0" xfId="0" applyFont="1" applyFill="1" applyBorder="1" applyAlignment="1">
      <alignment horizontal="center"/>
    </xf>
    <xf numFmtId="0" fontId="25" fillId="5" borderId="7" xfId="38" applyFont="1" applyFill="1" applyBorder="1" applyAlignment="1">
      <alignment horizontal="center" vertical="center" wrapText="1"/>
      <protection/>
    </xf>
    <xf numFmtId="37" fontId="21" fillId="0" borderId="3" xfId="28" applyNumberFormat="1" applyFont="1" applyFill="1" applyBorder="1" applyAlignment="1">
      <alignment horizontal="center" vertical="center"/>
    </xf>
    <xf numFmtId="37" fontId="21" fillId="0" borderId="6" xfId="28" applyNumberFormat="1" applyFont="1" applyFill="1" applyBorder="1" applyAlignment="1">
      <alignment horizontal="center" vertical="center"/>
    </xf>
    <xf numFmtId="0" fontId="19" fillId="0" borderId="18"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9" xfId="0" applyFont="1" applyFill="1" applyBorder="1" applyAlignment="1">
      <alignment horizontal="center" vertical="center" wrapText="1"/>
    </xf>
    <xf numFmtId="9" fontId="0" fillId="0" borderId="0" xfId="40" applyFont="1" applyFill="1"/>
    <xf numFmtId="0" fontId="19" fillId="0" borderId="18" xfId="0" applyFont="1" applyFill="1" applyBorder="1" applyAlignment="1">
      <alignment horizontal="justify" vertical="center" wrapText="1"/>
    </xf>
    <xf numFmtId="0" fontId="19" fillId="0" borderId="20" xfId="0" applyFont="1" applyFill="1" applyBorder="1" applyAlignment="1">
      <alignment horizontal="left" vertical="center" wrapText="1"/>
    </xf>
    <xf numFmtId="0" fontId="19" fillId="0" borderId="7" xfId="0" applyFont="1" applyFill="1" applyBorder="1" applyAlignment="1">
      <alignment horizontal="justify" vertical="center" wrapText="1"/>
    </xf>
    <xf numFmtId="0" fontId="19" fillId="0" borderId="9" xfId="0" applyFont="1" applyFill="1" applyBorder="1" applyAlignment="1">
      <alignment horizontal="justify" vertical="center" wrapText="1"/>
    </xf>
    <xf numFmtId="3" fontId="0" fillId="0" borderId="0" xfId="0" applyNumberFormat="1" applyFont="1" applyFill="1"/>
    <xf numFmtId="3" fontId="0" fillId="0" borderId="0" xfId="0" applyNumberFormat="1" applyFont="1" applyFill="1" applyAlignment="1">
      <alignment horizontal="center"/>
    </xf>
    <xf numFmtId="0" fontId="14" fillId="0" borderId="18" xfId="0" applyFont="1" applyFill="1" applyBorder="1" applyAlignment="1">
      <alignment horizontal="justify" vertical="top" wrapText="1"/>
    </xf>
    <xf numFmtId="0" fontId="19" fillId="0" borderId="3" xfId="0" applyFont="1" applyFill="1" applyBorder="1" applyAlignment="1">
      <alignment horizontal="justify" vertical="center" wrapText="1"/>
    </xf>
    <xf numFmtId="0" fontId="19" fillId="0" borderId="19" xfId="0" applyFont="1" applyFill="1" applyBorder="1" applyAlignment="1">
      <alignment horizontal="justify" vertical="center" wrapText="1"/>
    </xf>
    <xf numFmtId="10" fontId="19" fillId="0" borderId="3" xfId="43" applyNumberFormat="1" applyFont="1" applyBorder="1" applyAlignment="1">
      <alignment horizontal="center" vertical="center"/>
    </xf>
    <xf numFmtId="0" fontId="23" fillId="5" borderId="6" xfId="0" applyFont="1" applyFill="1" applyBorder="1" applyAlignment="1">
      <alignment horizontal="center" vertical="center" wrapText="1"/>
    </xf>
    <xf numFmtId="3" fontId="20" fillId="2" borderId="1" xfId="29" applyNumberFormat="1" applyFont="1" applyFill="1" applyBorder="1" applyAlignment="1">
      <alignment horizontal="center" vertical="center" wrapText="1"/>
    </xf>
    <xf numFmtId="3" fontId="20" fillId="8" borderId="7"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9" fontId="19" fillId="0" borderId="3" xfId="0" applyNumberFormat="1" applyFont="1" applyFill="1" applyBorder="1" applyAlignment="1">
      <alignment horizontal="center" vertical="center"/>
    </xf>
    <xf numFmtId="174" fontId="19" fillId="0" borderId="3" xfId="22" applyNumberFormat="1" applyFont="1" applyFill="1" applyBorder="1" applyAlignment="1">
      <alignment horizontal="left" vertical="center"/>
    </xf>
    <xf numFmtId="174" fontId="19" fillId="0" borderId="3" xfId="22" applyNumberFormat="1" applyFont="1" applyFill="1" applyBorder="1" applyAlignment="1">
      <alignment vertical="center"/>
    </xf>
    <xf numFmtId="171" fontId="19" fillId="0" borderId="3" xfId="0" applyNumberFormat="1" applyFont="1" applyFill="1" applyBorder="1" applyAlignment="1">
      <alignment horizontal="center" vertical="center"/>
    </xf>
    <xf numFmtId="171" fontId="19" fillId="0" borderId="3" xfId="43" applyNumberFormat="1" applyFont="1" applyFill="1" applyBorder="1" applyAlignment="1">
      <alignment horizontal="center" vertical="center"/>
    </xf>
    <xf numFmtId="9" fontId="19" fillId="0" borderId="3" xfId="43" applyNumberFormat="1" applyFont="1" applyFill="1" applyBorder="1" applyAlignment="1">
      <alignment horizontal="center" vertical="center"/>
    </xf>
    <xf numFmtId="0" fontId="19" fillId="0" borderId="3" xfId="0" applyFont="1" applyFill="1" applyBorder="1" applyAlignment="1">
      <alignment horizontal="justify" vertical="top" wrapText="1"/>
    </xf>
    <xf numFmtId="9" fontId="19" fillId="0" borderId="3" xfId="40" applyNumberFormat="1" applyFont="1" applyFill="1" applyBorder="1" applyAlignment="1">
      <alignment horizontal="center" vertical="center"/>
    </xf>
    <xf numFmtId="9" fontId="19" fillId="0" borderId="7" xfId="0" applyNumberFormat="1" applyFont="1" applyFill="1" applyBorder="1" applyAlignment="1">
      <alignment horizontal="center" vertical="center"/>
    </xf>
    <xf numFmtId="0" fontId="19" fillId="0" borderId="7" xfId="0" applyFont="1" applyFill="1" applyBorder="1" applyAlignment="1">
      <alignment horizontal="center" vertical="center"/>
    </xf>
    <xf numFmtId="171" fontId="19" fillId="0" borderId="7" xfId="43" applyNumberFormat="1" applyFont="1" applyFill="1" applyBorder="1" applyAlignment="1">
      <alignment horizontal="center" vertical="center"/>
    </xf>
    <xf numFmtId="0" fontId="14" fillId="0" borderId="7" xfId="0" applyFont="1" applyFill="1" applyBorder="1" applyAlignment="1">
      <alignment horizontal="justify" vertical="top" wrapText="1"/>
    </xf>
    <xf numFmtId="0" fontId="19" fillId="0" borderId="7" xfId="0"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9" fontId="8" fillId="0" borderId="3" xfId="40" applyFont="1" applyFill="1" applyBorder="1" applyAlignment="1">
      <alignment horizontal="center" vertical="center"/>
    </xf>
    <xf numFmtId="10" fontId="8" fillId="0" borderId="3" xfId="43" applyNumberFormat="1" applyFont="1" applyFill="1" applyBorder="1" applyAlignment="1">
      <alignment horizontal="center" vertical="center"/>
    </xf>
    <xf numFmtId="0" fontId="21" fillId="0" borderId="3" xfId="0" applyFont="1" applyFill="1" applyBorder="1" applyAlignment="1">
      <alignment horizontal="right" vertical="center"/>
    </xf>
    <xf numFmtId="3" fontId="20" fillId="0" borderId="3" xfId="29" applyNumberFormat="1" applyFont="1" applyFill="1" applyBorder="1" applyAlignment="1">
      <alignment horizontal="center" vertical="center" wrapText="1"/>
    </xf>
    <xf numFmtId="10" fontId="8" fillId="0" borderId="3" xfId="40" applyNumberFormat="1" applyFont="1" applyFill="1" applyBorder="1" applyAlignment="1">
      <alignment horizontal="center" vertical="center"/>
    </xf>
    <xf numFmtId="37" fontId="21" fillId="0" borderId="7" xfId="28" applyNumberFormat="1" applyFont="1" applyFill="1" applyBorder="1" applyAlignment="1">
      <alignment horizontal="center" vertical="center"/>
    </xf>
    <xf numFmtId="9" fontId="20" fillId="0" borderId="2" xfId="0" applyNumberFormat="1" applyFont="1" applyFill="1" applyBorder="1" applyAlignment="1">
      <alignment horizontal="center" vertical="center" wrapText="1"/>
    </xf>
    <xf numFmtId="3" fontId="20" fillId="0" borderId="6" xfId="29" applyNumberFormat="1" applyFont="1" applyFill="1" applyBorder="1" applyAlignment="1">
      <alignment horizontal="center" vertical="center" wrapText="1"/>
    </xf>
    <xf numFmtId="9" fontId="20" fillId="0" borderId="3" xfId="0" applyNumberFormat="1" applyFont="1" applyFill="1" applyBorder="1" applyAlignment="1">
      <alignment horizontal="center" vertical="center" wrapText="1"/>
    </xf>
    <xf numFmtId="9" fontId="8" fillId="0" borderId="3" xfId="43" applyNumberFormat="1" applyFont="1" applyFill="1" applyBorder="1" applyAlignment="1">
      <alignment horizontal="center" vertical="center"/>
    </xf>
    <xf numFmtId="9" fontId="8" fillId="0" borderId="3" xfId="40" applyNumberFormat="1" applyFont="1" applyFill="1" applyBorder="1" applyAlignment="1">
      <alignment horizontal="center" vertical="center"/>
    </xf>
    <xf numFmtId="3" fontId="20" fillId="0" borderId="1" xfId="29" applyNumberFormat="1" applyFont="1" applyFill="1" applyBorder="1" applyAlignment="1">
      <alignment horizontal="center" vertical="center" wrapText="1"/>
    </xf>
    <xf numFmtId="174" fontId="8" fillId="0" borderId="1" xfId="0" applyNumberFormat="1" applyFont="1" applyFill="1" applyBorder="1" applyAlignment="1">
      <alignment horizontal="center"/>
    </xf>
    <xf numFmtId="174" fontId="8" fillId="0" borderId="3" xfId="0" applyNumberFormat="1" applyFont="1" applyFill="1" applyBorder="1" applyAlignment="1">
      <alignment horizontal="center"/>
    </xf>
    <xf numFmtId="3" fontId="20" fillId="0" borderId="7" xfId="0" applyNumberFormat="1" applyFont="1" applyFill="1" applyBorder="1" applyAlignment="1">
      <alignment horizontal="center" vertical="center" wrapText="1"/>
    </xf>
    <xf numFmtId="174" fontId="8" fillId="0" borderId="7" xfId="0" applyNumberFormat="1" applyFont="1" applyFill="1" applyBorder="1" applyAlignment="1">
      <alignment horizontal="center"/>
    </xf>
    <xf numFmtId="10" fontId="0" fillId="0" borderId="2" xfId="35" applyNumberFormat="1" applyFont="1" applyFill="1" applyBorder="1" applyAlignment="1">
      <alignment horizontal="center" vertical="center" wrapText="1"/>
      <protection/>
    </xf>
    <xf numFmtId="10" fontId="0" fillId="0" borderId="3" xfId="35" applyNumberFormat="1" applyFont="1" applyFill="1" applyBorder="1" applyAlignment="1">
      <alignment horizontal="center" vertical="center" wrapText="1"/>
      <protection/>
    </xf>
    <xf numFmtId="10" fontId="0" fillId="0" borderId="6" xfId="35" applyNumberFormat="1" applyFont="1" applyFill="1" applyBorder="1" applyAlignment="1">
      <alignment horizontal="center" vertical="center" wrapText="1"/>
      <protection/>
    </xf>
    <xf numFmtId="10" fontId="0" fillId="0" borderId="21" xfId="35" applyNumberFormat="1" applyFont="1" applyFill="1" applyBorder="1" applyAlignment="1">
      <alignment horizontal="center" vertical="center" wrapText="1"/>
      <protection/>
    </xf>
    <xf numFmtId="10" fontId="0" fillId="0" borderId="7" xfId="35" applyNumberFormat="1" applyFont="1" applyFill="1" applyBorder="1" applyAlignment="1">
      <alignment horizontal="center" vertical="center" wrapText="1"/>
      <protection/>
    </xf>
    <xf numFmtId="0" fontId="26" fillId="0" borderId="22" xfId="35" applyFont="1" applyFill="1" applyBorder="1" applyAlignment="1">
      <alignment horizontal="center" vertical="center" wrapText="1"/>
      <protection/>
    </xf>
    <xf numFmtId="0" fontId="21" fillId="9" borderId="3" xfId="0" applyFont="1" applyFill="1" applyBorder="1" applyAlignment="1">
      <alignment horizontal="center" vertical="center"/>
    </xf>
    <xf numFmtId="0" fontId="21" fillId="9" borderId="3" xfId="0" applyFont="1" applyFill="1" applyBorder="1" applyAlignment="1">
      <alignment horizontal="right" vertical="center"/>
    </xf>
    <xf numFmtId="0" fontId="8" fillId="9" borderId="3" xfId="0" applyFont="1" applyFill="1" applyBorder="1" applyAlignment="1">
      <alignment horizontal="center" vertical="center"/>
    </xf>
    <xf numFmtId="37" fontId="21" fillId="9" borderId="3" xfId="28" applyNumberFormat="1" applyFont="1" applyFill="1" applyBorder="1" applyAlignment="1">
      <alignment horizontal="center" vertical="center"/>
    </xf>
    <xf numFmtId="37" fontId="21" fillId="9" borderId="6" xfId="28" applyNumberFormat="1" applyFont="1" applyFill="1" applyBorder="1" applyAlignment="1">
      <alignment horizontal="center" vertical="center"/>
    </xf>
    <xf numFmtId="3" fontId="20" fillId="9" borderId="3" xfId="29" applyNumberFormat="1" applyFont="1" applyFill="1" applyBorder="1" applyAlignment="1">
      <alignment horizontal="center" vertical="center" wrapText="1"/>
    </xf>
    <xf numFmtId="37" fontId="21" fillId="9" borderId="7" xfId="28" applyNumberFormat="1" applyFont="1" applyFill="1" applyBorder="1" applyAlignment="1">
      <alignment horizontal="center" vertical="center"/>
    </xf>
    <xf numFmtId="3" fontId="20" fillId="9" borderId="2" xfId="0" applyNumberFormat="1" applyFont="1" applyFill="1" applyBorder="1" applyAlignment="1">
      <alignment horizontal="center" vertical="center" wrapText="1"/>
    </xf>
    <xf numFmtId="9" fontId="8" fillId="9" borderId="3" xfId="43" applyNumberFormat="1" applyFont="1" applyFill="1" applyBorder="1" applyAlignment="1">
      <alignment horizontal="center" vertical="center"/>
    </xf>
    <xf numFmtId="0" fontId="20" fillId="5" borderId="2" xfId="0" applyFont="1" applyFill="1" applyBorder="1" applyAlignment="1" applyProtection="1">
      <alignment horizontal="left" vertical="center" wrapText="1"/>
      <protection locked="0"/>
    </xf>
    <xf numFmtId="0" fontId="20" fillId="6" borderId="3" xfId="0" applyFont="1" applyFill="1" applyBorder="1" applyAlignment="1" applyProtection="1">
      <alignment horizontal="left" vertical="center" wrapText="1"/>
      <protection locked="0"/>
    </xf>
    <xf numFmtId="0" fontId="20" fillId="5" borderId="3" xfId="0" applyFont="1" applyFill="1" applyBorder="1" applyAlignment="1" applyProtection="1">
      <alignment horizontal="left" vertical="center" wrapText="1"/>
      <protection locked="0"/>
    </xf>
    <xf numFmtId="0" fontId="20" fillId="6" borderId="7" xfId="0" applyFont="1" applyFill="1" applyBorder="1" applyAlignment="1" applyProtection="1">
      <alignment horizontal="left" vertical="center" wrapText="1"/>
      <protection locked="0"/>
    </xf>
    <xf numFmtId="0" fontId="20" fillId="5" borderId="1" xfId="0" applyFont="1" applyFill="1" applyBorder="1" applyAlignment="1" applyProtection="1">
      <alignment horizontal="left" vertical="center" wrapText="1"/>
      <protection locked="0"/>
    </xf>
    <xf numFmtId="0" fontId="20" fillId="5" borderId="7" xfId="0" applyFont="1" applyFill="1" applyBorder="1" applyAlignment="1" applyProtection="1">
      <alignment horizontal="left" vertical="center" wrapText="1"/>
      <protection locked="0"/>
    </xf>
    <xf numFmtId="3" fontId="23" fillId="9" borderId="1" xfId="29" applyNumberFormat="1" applyFont="1" applyFill="1" applyBorder="1" applyAlignment="1">
      <alignment horizontal="center" vertical="center" wrapText="1"/>
    </xf>
    <xf numFmtId="3" fontId="20" fillId="9" borderId="1" xfId="29" applyNumberFormat="1" applyFont="1" applyFill="1" applyBorder="1" applyAlignment="1">
      <alignment horizontal="center" vertical="center" wrapText="1"/>
    </xf>
    <xf numFmtId="10" fontId="8" fillId="9" borderId="3" xfId="40" applyNumberFormat="1" applyFont="1" applyFill="1" applyBorder="1" applyAlignment="1">
      <alignment horizontal="center" vertical="center"/>
    </xf>
    <xf numFmtId="0" fontId="26" fillId="5" borderId="3" xfId="0" applyFont="1" applyFill="1" applyBorder="1" applyAlignment="1">
      <alignment horizontal="center" vertical="center"/>
    </xf>
    <xf numFmtId="0" fontId="26" fillId="5" borderId="23" xfId="0" applyFont="1" applyFill="1" applyBorder="1" applyAlignment="1">
      <alignment horizontal="center" vertical="center"/>
    </xf>
    <xf numFmtId="0" fontId="26" fillId="5" borderId="24" xfId="0" applyFont="1" applyFill="1" applyBorder="1" applyAlignment="1">
      <alignment horizontal="center" vertical="center"/>
    </xf>
    <xf numFmtId="0" fontId="26" fillId="5" borderId="16" xfId="0" applyFont="1" applyFill="1" applyBorder="1" applyAlignment="1">
      <alignment horizontal="center" vertical="center"/>
    </xf>
    <xf numFmtId="0" fontId="26" fillId="5" borderId="2" xfId="0" applyFont="1" applyFill="1" applyBorder="1" applyAlignment="1" applyProtection="1">
      <alignment horizontal="center" vertical="center" wrapText="1"/>
      <protection locked="0"/>
    </xf>
    <xf numFmtId="0" fontId="26" fillId="5" borderId="3" xfId="0" applyFont="1" applyFill="1" applyBorder="1" applyAlignment="1" applyProtection="1">
      <alignment horizontal="center" vertical="center" wrapText="1"/>
      <protection locked="0"/>
    </xf>
    <xf numFmtId="0" fontId="26" fillId="5" borderId="7" xfId="0" applyFont="1" applyFill="1" applyBorder="1" applyAlignment="1" applyProtection="1">
      <alignment horizontal="center" vertical="center" wrapText="1"/>
      <protection locked="0"/>
    </xf>
    <xf numFmtId="0" fontId="26" fillId="5" borderId="25" xfId="0" applyFont="1" applyFill="1" applyBorder="1" applyAlignment="1" applyProtection="1">
      <alignment horizontal="center" vertical="center" wrapText="1"/>
      <protection locked="0"/>
    </xf>
    <xf numFmtId="0" fontId="26" fillId="5" borderId="19" xfId="0" applyFont="1" applyFill="1" applyBorder="1" applyAlignment="1" applyProtection="1">
      <alignment horizontal="center" vertical="center" wrapText="1"/>
      <protection locked="0"/>
    </xf>
    <xf numFmtId="0" fontId="26" fillId="5" borderId="9" xfId="0" applyFont="1" applyFill="1" applyBorder="1" applyAlignment="1" applyProtection="1">
      <alignment horizontal="center" vertical="center" wrapText="1"/>
      <protection locked="0"/>
    </xf>
    <xf numFmtId="0" fontId="26" fillId="5" borderId="3"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15" xfId="0" applyFont="1" applyFill="1" applyBorder="1" applyAlignment="1">
      <alignment horizontal="right" vertical="center" wrapText="1"/>
    </xf>
    <xf numFmtId="0" fontId="26" fillId="5" borderId="3" xfId="0" applyFont="1" applyFill="1" applyBorder="1" applyAlignment="1">
      <alignment horizontal="right" vertical="center"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6" fillId="2" borderId="26"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26" fillId="2" borderId="28"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24" xfId="0" applyFont="1" applyFill="1" applyBorder="1" applyAlignment="1">
      <alignment horizontal="left" vertical="center" wrapText="1"/>
    </xf>
    <xf numFmtId="0" fontId="26" fillId="2" borderId="29" xfId="0" applyFont="1" applyFill="1" applyBorder="1" applyAlignment="1">
      <alignment horizontal="left" vertical="center" wrapText="1"/>
    </xf>
    <xf numFmtId="0" fontId="31" fillId="2" borderId="30" xfId="0" applyFont="1" applyFill="1" applyBorder="1" applyAlignment="1">
      <alignment horizontal="left" vertical="center" wrapText="1"/>
    </xf>
    <xf numFmtId="0" fontId="31" fillId="2" borderId="31" xfId="0" applyFont="1" applyFill="1" applyBorder="1" applyAlignment="1">
      <alignment horizontal="left" vertical="center" wrapText="1"/>
    </xf>
    <xf numFmtId="0" fontId="31" fillId="2" borderId="12" xfId="0" applyFont="1" applyFill="1" applyBorder="1" applyAlignment="1">
      <alignment horizontal="left" vertical="center" wrapText="1"/>
    </xf>
    <xf numFmtId="0" fontId="31" fillId="2" borderId="32" xfId="0" applyFont="1" applyFill="1" applyBorder="1" applyAlignment="1">
      <alignment horizontal="left" vertical="center" wrapText="1"/>
    </xf>
    <xf numFmtId="0" fontId="26" fillId="5" borderId="17" xfId="0" applyFont="1" applyFill="1" applyBorder="1" applyAlignment="1">
      <alignment horizontal="right" vertical="center" wrapText="1"/>
    </xf>
    <xf numFmtId="0" fontId="26" fillId="5" borderId="27" xfId="0" applyFont="1" applyFill="1" applyBorder="1" applyAlignment="1">
      <alignment horizontal="right" vertical="center" wrapText="1"/>
    </xf>
    <xf numFmtId="0" fontId="26" fillId="5" borderId="14" xfId="0" applyFont="1" applyFill="1" applyBorder="1" applyAlignment="1">
      <alignment horizontal="right" vertical="center" wrapText="1"/>
    </xf>
    <xf numFmtId="0" fontId="26" fillId="5" borderId="33" xfId="0" applyFont="1" applyFill="1" applyBorder="1" applyAlignment="1">
      <alignment horizontal="right" vertical="center" wrapText="1"/>
    </xf>
    <xf numFmtId="0" fontId="26" fillId="5" borderId="24" xfId="0" applyFont="1" applyFill="1" applyBorder="1" applyAlignment="1">
      <alignment horizontal="right" vertical="center" wrapText="1"/>
    </xf>
    <xf numFmtId="0" fontId="26" fillId="5" borderId="16" xfId="0" applyFont="1" applyFill="1" applyBorder="1" applyAlignment="1">
      <alignment horizontal="right" vertical="center" wrapText="1"/>
    </xf>
    <xf numFmtId="0" fontId="16" fillId="0" borderId="34" xfId="0" applyFont="1" applyFill="1" applyBorder="1" applyAlignment="1">
      <alignment horizontal="center"/>
    </xf>
    <xf numFmtId="0" fontId="16" fillId="0" borderId="35" xfId="0" applyFont="1" applyFill="1" applyBorder="1" applyAlignment="1">
      <alignment horizontal="center"/>
    </xf>
    <xf numFmtId="0" fontId="16" fillId="0" borderId="36" xfId="0" applyFont="1" applyFill="1" applyBorder="1" applyAlignment="1">
      <alignment horizontal="center"/>
    </xf>
    <xf numFmtId="0" fontId="16" fillId="0" borderId="37" xfId="0" applyFont="1" applyFill="1" applyBorder="1" applyAlignment="1">
      <alignment horizontal="center"/>
    </xf>
    <xf numFmtId="0" fontId="16" fillId="0" borderId="0" xfId="0" applyFont="1" applyFill="1" applyBorder="1" applyAlignment="1">
      <alignment horizontal="center"/>
    </xf>
    <xf numFmtId="0" fontId="16" fillId="0" borderId="38" xfId="0" applyFont="1" applyFill="1" applyBorder="1" applyAlignment="1">
      <alignment horizontal="center"/>
    </xf>
    <xf numFmtId="0" fontId="16" fillId="0" borderId="39" xfId="0" applyFont="1" applyFill="1" applyBorder="1" applyAlignment="1">
      <alignment horizontal="center"/>
    </xf>
    <xf numFmtId="0" fontId="16" fillId="0" borderId="40" xfId="0" applyFont="1" applyFill="1" applyBorder="1" applyAlignment="1">
      <alignment horizontal="center"/>
    </xf>
    <xf numFmtId="0" fontId="16" fillId="0" borderId="41" xfId="0" applyFont="1" applyFill="1" applyBorder="1" applyAlignment="1">
      <alignment horizontal="center"/>
    </xf>
    <xf numFmtId="0" fontId="30" fillId="0" borderId="23"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8" fillId="0" borderId="3" xfId="0" applyFont="1" applyFill="1" applyBorder="1" applyAlignment="1">
      <alignment horizontal="left"/>
    </xf>
    <xf numFmtId="0" fontId="0" fillId="0" borderId="37" xfId="0" applyFont="1" applyFill="1" applyBorder="1" applyAlignment="1">
      <alignment horizontal="center"/>
    </xf>
    <xf numFmtId="0" fontId="0" fillId="0" borderId="0" xfId="0" applyFont="1" applyFill="1" applyBorder="1" applyAlignment="1">
      <alignment horizontal="center"/>
    </xf>
    <xf numFmtId="0" fontId="26" fillId="5" borderId="15" xfId="0" applyFont="1" applyFill="1" applyBorder="1" applyAlignment="1">
      <alignment horizontal="center" vertical="center" wrapText="1"/>
    </xf>
    <xf numFmtId="0" fontId="26" fillId="5" borderId="11" xfId="0" applyFont="1" applyFill="1" applyBorder="1" applyAlignment="1">
      <alignment horizontal="center" vertical="center" wrapText="1"/>
    </xf>
    <xf numFmtId="0" fontId="26" fillId="5" borderId="13" xfId="0" applyFont="1" applyFill="1" applyBorder="1" applyAlignment="1">
      <alignment horizontal="center" vertical="center" wrapText="1"/>
    </xf>
    <xf numFmtId="0" fontId="26" fillId="5" borderId="16"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18" fillId="7" borderId="3" xfId="0" applyFont="1" applyFill="1" applyBorder="1" applyAlignment="1">
      <alignment horizontal="center" vertical="center"/>
    </xf>
    <xf numFmtId="0" fontId="8" fillId="0" borderId="3" xfId="0" applyFont="1" applyFill="1" applyBorder="1" applyAlignment="1">
      <alignment horizontal="left" vertical="center"/>
    </xf>
    <xf numFmtId="0" fontId="8" fillId="0" borderId="25" xfId="0" applyFont="1" applyFill="1" applyBorder="1" applyAlignment="1">
      <alignment horizontal="justify" vertical="top" wrapText="1"/>
    </xf>
    <xf numFmtId="0" fontId="8" fillId="0" borderId="19" xfId="0" applyFont="1" applyFill="1" applyBorder="1" applyAlignment="1">
      <alignment horizontal="justify" vertical="top" wrapText="1"/>
    </xf>
    <xf numFmtId="0" fontId="8" fillId="0" borderId="9" xfId="0" applyFont="1" applyFill="1" applyBorder="1" applyAlignment="1">
      <alignment horizontal="justify" vertical="top" wrapText="1"/>
    </xf>
    <xf numFmtId="0" fontId="10" fillId="0" borderId="42" xfId="0" applyFont="1" applyFill="1" applyBorder="1" applyAlignment="1">
      <alignment horizontal="center"/>
    </xf>
    <xf numFmtId="0" fontId="10" fillId="7" borderId="23" xfId="0" applyFont="1" applyFill="1" applyBorder="1" applyAlignment="1">
      <alignment horizontal="center" vertical="center"/>
    </xf>
    <xf numFmtId="0" fontId="10" fillId="7" borderId="24" xfId="0" applyFont="1" applyFill="1" applyBorder="1" applyAlignment="1">
      <alignment horizontal="center" vertical="center"/>
    </xf>
    <xf numFmtId="0" fontId="10" fillId="7" borderId="1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6"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27" xfId="0" applyFont="1" applyFill="1" applyBorder="1" applyAlignment="1">
      <alignment horizontal="center" vertical="center"/>
    </xf>
    <xf numFmtId="0" fontId="23" fillId="5" borderId="14"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8" fillId="0" borderId="21"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8" xfId="0" applyFont="1" applyFill="1" applyBorder="1" applyAlignment="1">
      <alignment horizontal="justify" vertical="top"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xf>
    <xf numFmtId="0" fontId="8" fillId="0" borderId="7" xfId="0" applyFont="1" applyFill="1" applyBorder="1" applyAlignment="1">
      <alignment horizontal="justify" vertical="top"/>
    </xf>
    <xf numFmtId="0" fontId="8" fillId="0" borderId="2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0" fillId="0" borderId="3" xfId="0" applyFont="1" applyFill="1" applyBorder="1" applyAlignment="1">
      <alignment horizontal="left" vertical="center"/>
    </xf>
    <xf numFmtId="0" fontId="23"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6" xfId="0" applyFont="1" applyFill="1" applyBorder="1" applyAlignment="1">
      <alignment horizontal="center"/>
    </xf>
    <xf numFmtId="0" fontId="0" fillId="0" borderId="34" xfId="0" applyFont="1" applyFill="1" applyBorder="1" applyAlignment="1">
      <alignment horizontal="center"/>
    </xf>
    <xf numFmtId="0" fontId="0" fillId="0" borderId="35" xfId="0" applyFont="1" applyFill="1" applyBorder="1" applyAlignment="1">
      <alignment horizontal="center"/>
    </xf>
    <xf numFmtId="0" fontId="0" fillId="0" borderId="39" xfId="0" applyFont="1" applyFill="1" applyBorder="1" applyAlignment="1">
      <alignment horizontal="center"/>
    </xf>
    <xf numFmtId="0" fontId="0" fillId="0" borderId="40" xfId="0" applyFont="1" applyFill="1" applyBorder="1" applyAlignment="1">
      <alignment horizontal="center"/>
    </xf>
    <xf numFmtId="0" fontId="32" fillId="5" borderId="17" xfId="0" applyFont="1" applyFill="1" applyBorder="1" applyAlignment="1">
      <alignment horizontal="right" vertical="center" wrapText="1"/>
    </xf>
    <xf numFmtId="0" fontId="32" fillId="5" borderId="27" xfId="0" applyFont="1" applyFill="1" applyBorder="1" applyAlignment="1">
      <alignment horizontal="right" vertical="center" wrapText="1"/>
    </xf>
    <xf numFmtId="0" fontId="32" fillId="5" borderId="28" xfId="0" applyFont="1" applyFill="1" applyBorder="1" applyAlignment="1">
      <alignment horizontal="right" vertical="center" wrapText="1"/>
    </xf>
    <xf numFmtId="0" fontId="32" fillId="5" borderId="43" xfId="0" applyFont="1" applyFill="1" applyBorder="1" applyAlignment="1">
      <alignment horizontal="right" vertical="center" wrapText="1"/>
    </xf>
    <xf numFmtId="0" fontId="32" fillId="5" borderId="31" xfId="0" applyFont="1" applyFill="1" applyBorder="1" applyAlignment="1">
      <alignment horizontal="right" vertical="center" wrapText="1"/>
    </xf>
    <xf numFmtId="0" fontId="32" fillId="5" borderId="32" xfId="0" applyFont="1" applyFill="1" applyBorder="1" applyAlignment="1">
      <alignment horizontal="right" vertical="center" wrapText="1"/>
    </xf>
    <xf numFmtId="0" fontId="29" fillId="0" borderId="17" xfId="0" applyFont="1" applyFill="1" applyBorder="1" applyAlignment="1">
      <alignment horizontal="center" vertical="center" wrapText="1"/>
    </xf>
    <xf numFmtId="0" fontId="31" fillId="2" borderId="43" xfId="0" applyFont="1" applyFill="1" applyBorder="1" applyAlignment="1">
      <alignment horizontal="left" vertical="center" wrapText="1"/>
    </xf>
    <xf numFmtId="0" fontId="32" fillId="2" borderId="42" xfId="0" applyFont="1" applyFill="1" applyBorder="1" applyAlignment="1">
      <alignment horizontal="left" vertical="center" wrapText="1"/>
    </xf>
    <xf numFmtId="0" fontId="32" fillId="2" borderId="44" xfId="0" applyFont="1" applyFill="1" applyBorder="1" applyAlignment="1">
      <alignment horizontal="left" vertical="center" wrapText="1"/>
    </xf>
    <xf numFmtId="0" fontId="32" fillId="2" borderId="31" xfId="0" applyFont="1" applyFill="1" applyBorder="1" applyAlignment="1">
      <alignment horizontal="left" vertical="center" wrapText="1"/>
    </xf>
    <xf numFmtId="0" fontId="32" fillId="2" borderId="32" xfId="0" applyFont="1" applyFill="1" applyBorder="1" applyAlignment="1">
      <alignment horizontal="left" vertical="center" wrapText="1"/>
    </xf>
    <xf numFmtId="0" fontId="29" fillId="2" borderId="33" xfId="0" applyFont="1" applyFill="1" applyBorder="1" applyAlignment="1">
      <alignment horizontal="center" vertical="center" wrapText="1"/>
    </xf>
    <xf numFmtId="0" fontId="29" fillId="2" borderId="24"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45"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2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16" xfId="0" applyFont="1" applyFill="1" applyBorder="1" applyAlignment="1">
      <alignment horizontal="center" vertical="center"/>
    </xf>
    <xf numFmtId="0" fontId="23" fillId="5" borderId="3"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23" fillId="5" borderId="37" xfId="0" applyFont="1" applyFill="1" applyBorder="1" applyAlignment="1" applyProtection="1">
      <alignment horizontal="center" vertical="center" wrapText="1"/>
      <protection locked="0"/>
    </xf>
    <xf numFmtId="0" fontId="23" fillId="5" borderId="0" xfId="0" applyFont="1" applyFill="1" applyBorder="1" applyAlignment="1" applyProtection="1">
      <alignment horizontal="center" vertical="center" wrapText="1"/>
      <protection locked="0"/>
    </xf>
    <xf numFmtId="0" fontId="23" fillId="5" borderId="38" xfId="0" applyFont="1" applyFill="1" applyBorder="1" applyAlignment="1" applyProtection="1">
      <alignment horizontal="center" vertical="center" wrapText="1"/>
      <protection locked="0"/>
    </xf>
    <xf numFmtId="0" fontId="23" fillId="5" borderId="39" xfId="0" applyFont="1" applyFill="1" applyBorder="1" applyAlignment="1" applyProtection="1">
      <alignment horizontal="center" vertical="center" wrapText="1"/>
      <protection locked="0"/>
    </xf>
    <xf numFmtId="0" fontId="23" fillId="5" borderId="40" xfId="0" applyFont="1" applyFill="1" applyBorder="1" applyAlignment="1" applyProtection="1">
      <alignment horizontal="center" vertical="center" wrapText="1"/>
      <protection locked="0"/>
    </xf>
    <xf numFmtId="0" fontId="23" fillId="5" borderId="41" xfId="0" applyFont="1" applyFill="1" applyBorder="1" applyAlignment="1" applyProtection="1">
      <alignment horizontal="center" vertical="center" wrapText="1"/>
      <protection locked="0"/>
    </xf>
    <xf numFmtId="174" fontId="8" fillId="0" borderId="46" xfId="0" applyNumberFormat="1" applyFont="1" applyFill="1" applyBorder="1" applyAlignment="1">
      <alignment horizontal="center"/>
    </xf>
    <xf numFmtId="174" fontId="8" fillId="0" borderId="35" xfId="0" applyNumberFormat="1" applyFont="1" applyFill="1" applyBorder="1" applyAlignment="1">
      <alignment horizontal="center"/>
    </xf>
    <xf numFmtId="174" fontId="8" fillId="0" borderId="47" xfId="0" applyNumberFormat="1" applyFont="1" applyFill="1" applyBorder="1" applyAlignment="1">
      <alignment horizontal="center"/>
    </xf>
    <xf numFmtId="174" fontId="8" fillId="0" borderId="48" xfId="0" applyNumberFormat="1" applyFont="1" applyFill="1" applyBorder="1" applyAlignment="1">
      <alignment horizontal="center"/>
    </xf>
    <xf numFmtId="174" fontId="8" fillId="0" borderId="0" xfId="0" applyNumberFormat="1" applyFont="1" applyFill="1" applyBorder="1" applyAlignment="1">
      <alignment horizontal="center"/>
    </xf>
    <xf numFmtId="174" fontId="8" fillId="0" borderId="10" xfId="0" applyNumberFormat="1" applyFont="1" applyFill="1" applyBorder="1" applyAlignment="1">
      <alignment horizontal="center"/>
    </xf>
    <xf numFmtId="174" fontId="8" fillId="0" borderId="49" xfId="0" applyNumberFormat="1" applyFont="1" applyFill="1" applyBorder="1" applyAlignment="1">
      <alignment horizontal="center"/>
    </xf>
    <xf numFmtId="174" fontId="8" fillId="0" borderId="40" xfId="0" applyNumberFormat="1" applyFont="1" applyFill="1" applyBorder="1" applyAlignment="1">
      <alignment horizontal="center"/>
    </xf>
    <xf numFmtId="174" fontId="8" fillId="0" borderId="50" xfId="0" applyNumberFormat="1" applyFont="1" applyFill="1" applyBorder="1" applyAlignment="1">
      <alignment horizontal="center"/>
    </xf>
    <xf numFmtId="0" fontId="0" fillId="0" borderId="19" xfId="35" applyFont="1" applyFill="1" applyBorder="1" applyAlignment="1">
      <alignment horizontal="justify" vertical="top" wrapText="1"/>
      <protection/>
    </xf>
    <xf numFmtId="0" fontId="0" fillId="0" borderId="19" xfId="35" applyFont="1" applyFill="1" applyBorder="1" applyAlignment="1">
      <alignment horizontal="justify" vertical="top"/>
      <protection/>
    </xf>
    <xf numFmtId="0" fontId="14" fillId="0" borderId="3" xfId="35" applyFont="1" applyFill="1" applyBorder="1" applyAlignment="1">
      <alignment horizontal="justify" vertical="top" wrapText="1"/>
      <protection/>
    </xf>
    <xf numFmtId="0" fontId="26" fillId="0" borderId="6"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10" fontId="14" fillId="0" borderId="3" xfId="0" applyNumberFormat="1" applyFont="1" applyFill="1" applyBorder="1" applyAlignment="1" applyProtection="1">
      <alignment horizontal="center" vertical="center" wrapText="1"/>
      <protection locked="0"/>
    </xf>
    <xf numFmtId="0" fontId="0" fillId="0" borderId="45" xfId="35" applyFont="1" applyFill="1" applyBorder="1" applyAlignment="1">
      <alignment horizontal="left" vertical="top" wrapText="1"/>
      <protection/>
    </xf>
    <xf numFmtId="0" fontId="0" fillId="0" borderId="51" xfId="35" applyFont="1" applyFill="1" applyBorder="1" applyAlignment="1">
      <alignment horizontal="left" vertical="top" wrapText="1"/>
      <protection/>
    </xf>
    <xf numFmtId="0" fontId="14" fillId="0" borderId="2" xfId="35" applyFont="1" applyFill="1" applyBorder="1" applyAlignment="1">
      <alignment horizontal="center" vertical="center" wrapText="1"/>
      <protection/>
    </xf>
    <xf numFmtId="0" fontId="14" fillId="0" borderId="3" xfId="35" applyFont="1" applyFill="1" applyBorder="1" applyAlignment="1">
      <alignment horizontal="center" vertical="center" wrapText="1"/>
      <protection/>
    </xf>
    <xf numFmtId="0" fontId="14" fillId="0" borderId="7" xfId="35" applyFont="1" applyFill="1" applyBorder="1" applyAlignment="1">
      <alignment horizontal="center" vertical="center" wrapText="1"/>
      <protection/>
    </xf>
    <xf numFmtId="0" fontId="14" fillId="0" borderId="2" xfId="35" applyFont="1" applyFill="1" applyBorder="1" applyAlignment="1">
      <alignment horizontal="justify" vertical="top" wrapText="1"/>
      <protection/>
    </xf>
    <xf numFmtId="0" fontId="26" fillId="0" borderId="21"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10" fontId="26" fillId="0" borderId="2" xfId="0" applyNumberFormat="1" applyFont="1" applyFill="1" applyBorder="1" applyAlignment="1" applyProtection="1">
      <alignment horizontal="center" vertical="center" wrapText="1"/>
      <protection locked="0"/>
    </xf>
    <xf numFmtId="10" fontId="26" fillId="0" borderId="3" xfId="0" applyNumberFormat="1" applyFont="1" applyFill="1" applyBorder="1" applyAlignment="1" applyProtection="1">
      <alignment horizontal="center" vertical="center" wrapText="1"/>
      <protection locked="0"/>
    </xf>
    <xf numFmtId="10" fontId="26" fillId="0" borderId="7" xfId="0" applyNumberFormat="1" applyFont="1" applyFill="1" applyBorder="1" applyAlignment="1" applyProtection="1">
      <alignment horizontal="center" vertical="center" wrapText="1"/>
      <protection locked="0"/>
    </xf>
    <xf numFmtId="10" fontId="14" fillId="0" borderId="2" xfId="0" applyNumberFormat="1" applyFont="1" applyFill="1" applyBorder="1" applyAlignment="1" applyProtection="1">
      <alignment horizontal="center" vertical="center" wrapText="1"/>
      <protection locked="0"/>
    </xf>
    <xf numFmtId="0" fontId="14" fillId="0" borderId="7" xfId="35" applyFont="1" applyFill="1" applyBorder="1" applyAlignment="1">
      <alignment horizontal="justify" vertical="top" wrapText="1"/>
      <protection/>
    </xf>
    <xf numFmtId="0" fontId="26" fillId="2" borderId="6" xfId="0" applyFont="1" applyFill="1" applyBorder="1" applyAlignment="1" applyProtection="1">
      <alignment horizontal="center" vertical="center" wrapText="1"/>
      <protection locked="0"/>
    </xf>
    <xf numFmtId="0" fontId="26" fillId="2" borderId="8"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10" fontId="14" fillId="2" borderId="3" xfId="0" applyNumberFormat="1" applyFont="1" applyFill="1" applyBorder="1" applyAlignment="1" applyProtection="1">
      <alignment horizontal="center" vertical="center" wrapText="1"/>
      <protection locked="0"/>
    </xf>
    <xf numFmtId="10" fontId="14" fillId="2" borderId="7" xfId="0" applyNumberFormat="1" applyFont="1" applyFill="1" applyBorder="1" applyAlignment="1" applyProtection="1">
      <alignment horizontal="center" vertical="center" wrapText="1"/>
      <protection locked="0"/>
    </xf>
    <xf numFmtId="0" fontId="0" fillId="0" borderId="9" xfId="35" applyFont="1" applyFill="1" applyBorder="1" applyAlignment="1">
      <alignment horizontal="justify" vertical="top"/>
      <protection/>
    </xf>
    <xf numFmtId="0" fontId="14" fillId="2" borderId="2" xfId="35" applyFont="1" applyFill="1" applyBorder="1" applyAlignment="1">
      <alignment horizontal="center" vertical="center" wrapText="1"/>
      <protection/>
    </xf>
    <xf numFmtId="0" fontId="14" fillId="2" borderId="3" xfId="35" applyFont="1" applyFill="1" applyBorder="1" applyAlignment="1">
      <alignment horizontal="center" vertical="center" wrapText="1"/>
      <protection/>
    </xf>
    <xf numFmtId="0" fontId="14" fillId="2" borderId="7" xfId="35" applyFont="1" applyFill="1" applyBorder="1" applyAlignment="1">
      <alignment horizontal="center" vertical="center" wrapText="1"/>
      <protection/>
    </xf>
    <xf numFmtId="0" fontId="0" fillId="0" borderId="52" xfId="35" applyFont="1" applyFill="1" applyBorder="1" applyAlignment="1">
      <alignment horizontal="justify" vertical="top" wrapText="1"/>
      <protection/>
    </xf>
    <xf numFmtId="0" fontId="0" fillId="0" borderId="51" xfId="35" applyFont="1" applyFill="1" applyBorder="1" applyAlignment="1">
      <alignment horizontal="justify" vertical="top" wrapText="1"/>
      <protection/>
    </xf>
    <xf numFmtId="0" fontId="26" fillId="0" borderId="8"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wrapText="1"/>
      <protection locked="0"/>
    </xf>
    <xf numFmtId="10" fontId="14" fillId="0" borderId="7" xfId="0" applyNumberFormat="1" applyFont="1" applyFill="1" applyBorder="1" applyAlignment="1" applyProtection="1">
      <alignment horizontal="center" vertical="center" wrapText="1"/>
      <protection locked="0"/>
    </xf>
    <xf numFmtId="10" fontId="26" fillId="0" borderId="6" xfId="0" applyNumberFormat="1" applyFont="1" applyFill="1" applyBorder="1" applyAlignment="1" applyProtection="1">
      <alignment horizontal="center" vertical="center" wrapText="1"/>
      <protection locked="0"/>
    </xf>
    <xf numFmtId="0" fontId="14" fillId="0" borderId="52" xfId="35" applyFont="1" applyFill="1" applyBorder="1" applyAlignment="1">
      <alignment horizontal="justify" vertical="top" wrapText="1"/>
      <protection/>
    </xf>
    <xf numFmtId="0" fontId="14" fillId="0" borderId="51" xfId="35" applyFont="1" applyFill="1" applyBorder="1" applyAlignment="1">
      <alignment horizontal="justify" vertical="top" wrapText="1"/>
      <protection/>
    </xf>
    <xf numFmtId="0" fontId="0" fillId="0" borderId="45" xfId="35" applyFont="1" applyFill="1" applyBorder="1" applyAlignment="1">
      <alignment horizontal="justify" vertical="top" wrapText="1"/>
      <protection/>
    </xf>
    <xf numFmtId="0" fontId="26" fillId="0" borderId="18" xfId="0" applyFont="1" applyBorder="1" applyAlignment="1" applyProtection="1">
      <alignment horizontal="center" vertical="center" wrapText="1"/>
      <protection locked="0"/>
    </xf>
    <xf numFmtId="0" fontId="14" fillId="0" borderId="45" xfId="35" applyFont="1" applyFill="1" applyBorder="1" applyAlignment="1">
      <alignment horizontal="justify" vertical="top" wrapText="1"/>
      <protection/>
    </xf>
    <xf numFmtId="0" fontId="14" fillId="0" borderId="20" xfId="35" applyFont="1" applyFill="1" applyBorder="1" applyAlignment="1">
      <alignment horizontal="justify" vertical="top"/>
      <protection/>
    </xf>
    <xf numFmtId="0" fontId="14" fillId="0" borderId="6" xfId="35" applyFont="1" applyFill="1" applyBorder="1" applyAlignment="1">
      <alignment horizontal="justify" vertical="top" wrapText="1"/>
      <protection/>
    </xf>
    <xf numFmtId="0" fontId="23" fillId="5" borderId="2" xfId="35" applyFont="1" applyFill="1" applyBorder="1" applyAlignment="1">
      <alignment horizontal="center" vertical="center" wrapText="1"/>
      <protection/>
    </xf>
    <xf numFmtId="0" fontId="23" fillId="5" borderId="25" xfId="35" applyFont="1" applyFill="1" applyBorder="1" applyAlignment="1">
      <alignment horizontal="center" vertical="center" wrapText="1"/>
      <protection/>
    </xf>
    <xf numFmtId="0" fontId="23" fillId="5" borderId="9" xfId="35" applyFont="1" applyFill="1" applyBorder="1" applyAlignment="1">
      <alignment horizontal="center" vertical="center" wrapText="1"/>
      <protection/>
    </xf>
    <xf numFmtId="0" fontId="0" fillId="0" borderId="34" xfId="0" applyFill="1" applyBorder="1" applyAlignment="1">
      <alignment horizontal="center"/>
    </xf>
    <xf numFmtId="0" fontId="0" fillId="0" borderId="35" xfId="0" applyFill="1" applyBorder="1" applyAlignment="1">
      <alignment horizontal="center"/>
    </xf>
    <xf numFmtId="0" fontId="0" fillId="0" borderId="37" xfId="0" applyFill="1" applyBorder="1" applyAlignment="1">
      <alignment horizontal="center"/>
    </xf>
    <xf numFmtId="0" fontId="0" fillId="0" borderId="0"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29" fillId="0" borderId="13"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23" fillId="5" borderId="21" xfId="35" applyFont="1" applyFill="1" applyBorder="1" applyAlignment="1">
      <alignment horizontal="center" vertical="center" wrapText="1"/>
      <protection/>
    </xf>
    <xf numFmtId="0" fontId="23" fillId="5" borderId="8" xfId="35" applyFont="1" applyFill="1" applyBorder="1" applyAlignment="1">
      <alignment horizontal="center" vertical="center" wrapText="1"/>
      <protection/>
    </xf>
    <xf numFmtId="0" fontId="25" fillId="5" borderId="26" xfId="35" applyFont="1" applyFill="1" applyBorder="1" applyAlignment="1">
      <alignment horizontal="center" vertical="center" wrapText="1"/>
      <protection/>
    </xf>
    <xf numFmtId="0" fontId="25" fillId="5" borderId="14" xfId="35" applyFont="1" applyFill="1" applyBorder="1" applyAlignment="1">
      <alignment horizontal="center" vertical="center" wrapText="1"/>
      <protection/>
    </xf>
    <xf numFmtId="0" fontId="32" fillId="2" borderId="34" xfId="0" applyFont="1" applyFill="1" applyBorder="1" applyAlignment="1">
      <alignment horizontal="left" vertical="center" wrapText="1"/>
    </xf>
    <xf numFmtId="0" fontId="32" fillId="2" borderId="35" xfId="0" applyFont="1" applyFill="1" applyBorder="1" applyAlignment="1">
      <alignment horizontal="left" vertical="center" wrapText="1"/>
    </xf>
    <xf numFmtId="0" fontId="32" fillId="2" borderId="47" xfId="0" applyFont="1" applyFill="1" applyBorder="1" applyAlignment="1">
      <alignment horizontal="left" vertical="center" wrapText="1"/>
    </xf>
    <xf numFmtId="0" fontId="32" fillId="2" borderId="53" xfId="0" applyFont="1" applyFill="1" applyBorder="1" applyAlignment="1">
      <alignment horizontal="left" vertical="center" wrapText="1"/>
    </xf>
    <xf numFmtId="0" fontId="32" fillId="2" borderId="54" xfId="0" applyFont="1" applyFill="1" applyBorder="1" applyAlignment="1">
      <alignment horizontal="left" vertical="center" wrapText="1"/>
    </xf>
    <xf numFmtId="0" fontId="32" fillId="2" borderId="55" xfId="0" applyFont="1" applyFill="1" applyBorder="1" applyAlignment="1">
      <alignment horizontal="left" vertical="center" wrapText="1"/>
    </xf>
    <xf numFmtId="0" fontId="23" fillId="5" borderId="34" xfId="35" applyFont="1" applyFill="1" applyBorder="1" applyAlignment="1">
      <alignment horizontal="center" vertical="center" wrapText="1"/>
      <protection/>
    </xf>
    <xf numFmtId="0" fontId="23" fillId="5" borderId="39" xfId="35" applyFont="1" applyFill="1" applyBorder="1" applyAlignment="1">
      <alignment horizontal="center" vertical="center" wrapText="1"/>
      <protection/>
    </xf>
    <xf numFmtId="0" fontId="23" fillId="5" borderId="7" xfId="35" applyFont="1" applyFill="1" applyBorder="1" applyAlignment="1">
      <alignment horizontal="center" vertical="center" wrapText="1"/>
      <protection/>
    </xf>
    <xf numFmtId="10" fontId="14" fillId="0" borderId="6" xfId="0" applyNumberFormat="1" applyFont="1" applyFill="1" applyBorder="1" applyAlignment="1" applyProtection="1">
      <alignment horizontal="center" vertical="center" wrapText="1"/>
      <protection locked="0"/>
    </xf>
    <xf numFmtId="0" fontId="14" fillId="0" borderId="6" xfId="35" applyFont="1" applyFill="1" applyBorder="1" applyAlignment="1">
      <alignment horizontal="center" vertical="center" wrapText="1"/>
      <protection/>
    </xf>
    <xf numFmtId="0" fontId="14" fillId="0" borderId="56" xfId="35" applyFont="1" applyFill="1" applyBorder="1" applyAlignment="1">
      <alignment horizontal="center" vertical="center" wrapText="1"/>
      <protection/>
    </xf>
    <xf numFmtId="0" fontId="14" fillId="0" borderId="57" xfId="35" applyFont="1" applyFill="1" applyBorder="1" applyAlignment="1">
      <alignment horizontal="center" vertical="center" wrapText="1"/>
      <protection/>
    </xf>
    <xf numFmtId="0" fontId="0" fillId="0" borderId="25" xfId="35" applyFont="1" applyFill="1" applyBorder="1" applyAlignment="1">
      <alignment horizontal="justify" vertical="top" wrapText="1"/>
      <protection/>
    </xf>
    <xf numFmtId="0" fontId="0" fillId="0" borderId="3" xfId="0" applyFill="1" applyBorder="1" applyAlignment="1">
      <alignment horizontal="left" vertical="center"/>
    </xf>
    <xf numFmtId="0" fontId="10" fillId="7" borderId="3" xfId="0" applyFont="1" applyFill="1" applyBorder="1" applyAlignment="1">
      <alignment horizontal="center" vertical="center"/>
    </xf>
    <xf numFmtId="0" fontId="26" fillId="5" borderId="58" xfId="35" applyFont="1" applyFill="1" applyBorder="1" applyAlignment="1">
      <alignment horizontal="center" vertical="center" wrapText="1"/>
      <protection/>
    </xf>
    <xf numFmtId="0" fontId="26" fillId="5" borderId="59" xfId="35" applyFont="1" applyFill="1" applyBorder="1" applyAlignment="1">
      <alignment horizontal="center" vertical="center" wrapText="1"/>
      <protection/>
    </xf>
    <xf numFmtId="0" fontId="26" fillId="5" borderId="60" xfId="35" applyFont="1" applyFill="1" applyBorder="1" applyAlignment="1">
      <alignment horizontal="center" vertical="center" wrapText="1"/>
      <protection/>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49" xfId="0" applyFont="1" applyBorder="1" applyAlignment="1">
      <alignment horizontal="center" vertical="center"/>
    </xf>
    <xf numFmtId="0" fontId="18" fillId="0" borderId="40" xfId="0" applyFont="1" applyBorder="1" applyAlignment="1">
      <alignment horizontal="center" vertical="center"/>
    </xf>
    <xf numFmtId="3" fontId="23" fillId="0" borderId="63" xfId="0" applyNumberFormat="1" applyFont="1" applyBorder="1" applyAlignment="1">
      <alignment horizontal="center" vertical="center"/>
    </xf>
    <xf numFmtId="3" fontId="23" fillId="0" borderId="50" xfId="0" applyNumberFormat="1" applyFont="1" applyBorder="1" applyAlignment="1">
      <alignment horizontal="center" vertical="center"/>
    </xf>
    <xf numFmtId="3" fontId="8" fillId="0" borderId="52" xfId="0" applyNumberFormat="1" applyFont="1" applyBorder="1" applyAlignment="1">
      <alignment horizontal="center" vertical="center" wrapText="1"/>
    </xf>
    <xf numFmtId="3" fontId="8" fillId="0" borderId="20" xfId="0" applyNumberFormat="1" applyFont="1" applyBorder="1" applyAlignment="1">
      <alignment horizontal="center" vertical="center" wrapText="1"/>
    </xf>
    <xf numFmtId="3" fontId="8" fillId="0" borderId="22" xfId="0" applyNumberFormat="1" applyFont="1" applyBorder="1" applyAlignment="1">
      <alignment horizontal="center" vertical="center" wrapText="1"/>
    </xf>
    <xf numFmtId="0" fontId="8" fillId="0" borderId="3" xfId="0" applyFont="1" applyBorder="1" applyAlignment="1">
      <alignment horizontal="center" vertical="center" wrapText="1"/>
    </xf>
    <xf numFmtId="3" fontId="20" fillId="0" borderId="19"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wrapText="1"/>
    </xf>
    <xf numFmtId="0" fontId="8" fillId="0" borderId="57" xfId="0" applyFont="1" applyBorder="1" applyAlignment="1">
      <alignment horizontal="center" vertical="center"/>
    </xf>
    <xf numFmtId="0" fontId="8" fillId="0" borderId="64" xfId="0" applyFont="1" applyBorder="1" applyAlignment="1">
      <alignment horizontal="center" vertical="center"/>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6" xfId="0" applyFont="1" applyFill="1" applyBorder="1" applyAlignment="1">
      <alignment vertical="center" wrapText="1"/>
    </xf>
    <xf numFmtId="0" fontId="21" fillId="0" borderId="7" xfId="0" applyFont="1" applyFill="1" applyBorder="1" applyAlignment="1">
      <alignment vertical="center" wrapText="1"/>
    </xf>
    <xf numFmtId="0" fontId="20" fillId="0" borderId="1" xfId="0" applyFont="1" applyFill="1" applyBorder="1" applyAlignment="1">
      <alignment horizontal="center" vertical="center" wrapText="1"/>
    </xf>
    <xf numFmtId="0" fontId="21" fillId="2" borderId="6" xfId="38" applyFont="1" applyFill="1" applyBorder="1" applyAlignment="1">
      <alignment horizontal="center" vertical="center" wrapText="1"/>
      <protection/>
    </xf>
    <xf numFmtId="0" fontId="21" fillId="2" borderId="8" xfId="38" applyFont="1" applyFill="1" applyBorder="1" applyAlignment="1">
      <alignment horizontal="center" vertical="center" wrapText="1"/>
      <protection/>
    </xf>
    <xf numFmtId="0" fontId="25" fillId="5" borderId="2" xfId="38" applyFont="1" applyFill="1" applyBorder="1" applyAlignment="1">
      <alignment horizontal="center" vertical="center" wrapText="1"/>
      <protection/>
    </xf>
    <xf numFmtId="0" fontId="25" fillId="5" borderId="25" xfId="38" applyFont="1" applyFill="1" applyBorder="1" applyAlignment="1">
      <alignment horizontal="center" vertical="center" wrapText="1"/>
      <protection/>
    </xf>
    <xf numFmtId="0" fontId="25" fillId="5" borderId="26" xfId="38" applyFont="1" applyFill="1" applyBorder="1" applyAlignment="1">
      <alignment horizontal="center" vertical="center" wrapText="1"/>
      <protection/>
    </xf>
    <xf numFmtId="0" fontId="25" fillId="5" borderId="27" xfId="38" applyFont="1" applyFill="1" applyBorder="1" applyAlignment="1">
      <alignment horizontal="center" vertical="center" wrapText="1"/>
      <protection/>
    </xf>
    <xf numFmtId="0" fontId="25" fillId="5" borderId="13" xfId="38" applyFont="1" applyFill="1" applyBorder="1" applyAlignment="1">
      <alignment horizontal="center" vertical="center" wrapText="1"/>
      <protection/>
    </xf>
    <xf numFmtId="0" fontId="25" fillId="5" borderId="11" xfId="38" applyFont="1" applyFill="1" applyBorder="1" applyAlignment="1">
      <alignment horizontal="center" vertical="center" wrapText="1"/>
      <protection/>
    </xf>
    <xf numFmtId="0" fontId="25" fillId="5" borderId="7" xfId="38" applyFont="1" applyFill="1" applyBorder="1" applyAlignment="1">
      <alignment horizontal="center" vertical="center" wrapText="1"/>
      <protection/>
    </xf>
    <xf numFmtId="0" fontId="28" fillId="2" borderId="30" xfId="38" applyFont="1" applyFill="1" applyBorder="1" applyAlignment="1">
      <alignment horizontal="left" vertical="center" wrapText="1"/>
      <protection/>
    </xf>
    <xf numFmtId="0" fontId="28" fillId="2" borderId="31" xfId="38" applyFont="1" applyFill="1" applyBorder="1" applyAlignment="1">
      <alignment horizontal="left" vertical="center" wrapText="1"/>
      <protection/>
    </xf>
    <xf numFmtId="0" fontId="28" fillId="2" borderId="32" xfId="38" applyFont="1" applyFill="1" applyBorder="1" applyAlignment="1">
      <alignment horizontal="left" vertical="center" wrapText="1"/>
      <protection/>
    </xf>
    <xf numFmtId="0" fontId="27" fillId="5" borderId="17" xfId="38" applyFont="1" applyFill="1" applyBorder="1" applyAlignment="1">
      <alignment horizontal="right" vertical="center" wrapText="1"/>
      <protection/>
    </xf>
    <xf numFmtId="0" fontId="27" fillId="5" borderId="27" xfId="38" applyFont="1" applyFill="1" applyBorder="1" applyAlignment="1">
      <alignment horizontal="right" vertical="center" wrapText="1"/>
      <protection/>
    </xf>
    <xf numFmtId="0" fontId="27" fillId="5" borderId="14" xfId="38" applyFont="1" applyFill="1" applyBorder="1" applyAlignment="1">
      <alignment horizontal="right" vertical="center" wrapText="1"/>
      <protection/>
    </xf>
    <xf numFmtId="0" fontId="27" fillId="5" borderId="43" xfId="38" applyFont="1" applyFill="1" applyBorder="1" applyAlignment="1">
      <alignment horizontal="right" vertical="center" wrapText="1"/>
      <protection/>
    </xf>
    <xf numFmtId="0" fontId="27" fillId="5" borderId="31" xfId="38" applyFont="1" applyFill="1" applyBorder="1" applyAlignment="1">
      <alignment horizontal="right" vertical="center" wrapText="1"/>
      <protection/>
    </xf>
    <xf numFmtId="0" fontId="27" fillId="5" borderId="12" xfId="38" applyFont="1" applyFill="1" applyBorder="1" applyAlignment="1">
      <alignment horizontal="right" vertical="center" wrapText="1"/>
      <protection/>
    </xf>
    <xf numFmtId="0" fontId="31" fillId="2" borderId="7"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11" xfId="0" applyFont="1" applyFill="1" applyBorder="1" applyAlignment="1">
      <alignment horizontal="left" vertical="center" wrapText="1"/>
    </xf>
    <xf numFmtId="0" fontId="31" fillId="2" borderId="7" xfId="0" applyFont="1" applyFill="1" applyBorder="1" applyAlignment="1">
      <alignment horizontal="left" vertical="center" wrapText="1"/>
    </xf>
    <xf numFmtId="0" fontId="28" fillId="2" borderId="65" xfId="38" applyFont="1" applyFill="1" applyBorder="1" applyAlignment="1">
      <alignment vertical="center" wrapText="1"/>
      <protection/>
    </xf>
    <xf numFmtId="0" fontId="28" fillId="2" borderId="42" xfId="38" applyFont="1" applyFill="1" applyBorder="1" applyAlignment="1">
      <alignment vertical="center" wrapText="1"/>
      <protection/>
    </xf>
    <xf numFmtId="0" fontId="28" fillId="2" borderId="44" xfId="38" applyFont="1" applyFill="1" applyBorder="1" applyAlignment="1">
      <alignment vertical="center" wrapText="1"/>
      <protection/>
    </xf>
    <xf numFmtId="0" fontId="0" fillId="0" borderId="3" xfId="0" applyFill="1" applyBorder="1" applyAlignment="1">
      <alignment horizontal="center" vertical="center"/>
    </xf>
    <xf numFmtId="0" fontId="6" fillId="5" borderId="13" xfId="38" applyFont="1" applyFill="1" applyBorder="1" applyAlignment="1">
      <alignment horizontal="center" vertical="center" wrapText="1"/>
      <protection/>
    </xf>
    <xf numFmtId="0" fontId="6" fillId="5" borderId="2" xfId="38" applyFont="1" applyFill="1" applyBorder="1" applyAlignment="1">
      <alignment horizontal="center" vertical="center" wrapText="1"/>
      <protection/>
    </xf>
    <xf numFmtId="0" fontId="6" fillId="5" borderId="25" xfId="38" applyFont="1" applyFill="1" applyBorder="1" applyAlignment="1">
      <alignment horizontal="center" vertical="center" wrapText="1"/>
      <protection/>
    </xf>
    <xf numFmtId="0" fontId="6" fillId="5" borderId="15" xfId="38" applyFont="1" applyFill="1" applyBorder="1" applyAlignment="1">
      <alignment horizontal="center" vertical="center" wrapText="1"/>
      <protection/>
    </xf>
    <xf numFmtId="0" fontId="6" fillId="5" borderId="3" xfId="38" applyFont="1" applyFill="1" applyBorder="1" applyAlignment="1">
      <alignment horizontal="center" vertical="center" wrapText="1"/>
      <protection/>
    </xf>
    <xf numFmtId="0" fontId="6" fillId="5" borderId="19" xfId="38" applyFont="1" applyFill="1" applyBorder="1" applyAlignment="1">
      <alignment horizontal="center" vertical="center" wrapText="1"/>
      <protection/>
    </xf>
    <xf numFmtId="0" fontId="6" fillId="5" borderId="11" xfId="38" applyFont="1" applyFill="1" applyBorder="1" applyAlignment="1">
      <alignment horizontal="center" vertical="center" wrapText="1"/>
      <protection/>
    </xf>
    <xf numFmtId="0" fontId="6" fillId="5" borderId="7" xfId="38" applyFont="1" applyFill="1" applyBorder="1" applyAlignment="1">
      <alignment horizontal="center" vertical="center" wrapText="1"/>
      <protection/>
    </xf>
    <xf numFmtId="0" fontId="6" fillId="5" borderId="9" xfId="38" applyFont="1" applyFill="1" applyBorder="1" applyAlignment="1">
      <alignment horizontal="center" vertical="center" wrapText="1"/>
      <protection/>
    </xf>
    <xf numFmtId="0" fontId="23" fillId="5" borderId="46" xfId="0" applyFont="1" applyFill="1" applyBorder="1" applyAlignment="1">
      <alignment horizontal="center" vertical="center" wrapText="1"/>
    </xf>
    <xf numFmtId="0" fontId="23" fillId="5" borderId="35" xfId="0" applyFont="1" applyFill="1" applyBorder="1" applyAlignment="1">
      <alignment horizontal="center" vertical="center" wrapText="1"/>
    </xf>
    <xf numFmtId="0" fontId="23" fillId="5" borderId="47" xfId="0" applyFont="1" applyFill="1" applyBorder="1" applyAlignment="1">
      <alignment horizontal="center" vertical="center" wrapText="1"/>
    </xf>
    <xf numFmtId="0" fontId="23" fillId="5" borderId="48"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3" fillId="5" borderId="49" xfId="0" applyFont="1" applyFill="1" applyBorder="1" applyAlignment="1">
      <alignment horizontal="center" vertical="center" wrapText="1"/>
    </xf>
    <xf numFmtId="0" fontId="23" fillId="5" borderId="40" xfId="0" applyFont="1" applyFill="1" applyBorder="1" applyAlignment="1">
      <alignment horizontal="center" vertical="center" wrapText="1"/>
    </xf>
    <xf numFmtId="0" fontId="23" fillId="5" borderId="50" xfId="0" applyFont="1" applyFill="1" applyBorder="1" applyAlignment="1">
      <alignment horizontal="center" vertical="center" wrapText="1"/>
    </xf>
    <xf numFmtId="0" fontId="8" fillId="0" borderId="56" xfId="0" applyFont="1" applyBorder="1" applyAlignment="1">
      <alignment horizontal="center" vertical="center"/>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8" xfId="0" applyFont="1" applyFill="1" applyBorder="1" applyAlignment="1">
      <alignment horizontal="center" vertical="center" wrapText="1"/>
    </xf>
    <xf numFmtId="3" fontId="20" fillId="0" borderId="52" xfId="0" applyNumberFormat="1" applyFont="1" applyBorder="1" applyAlignment="1">
      <alignment horizontal="center" vertical="center"/>
    </xf>
    <xf numFmtId="3" fontId="20" fillId="0" borderId="20" xfId="0" applyNumberFormat="1" applyFont="1" applyBorder="1" applyAlignment="1">
      <alignment horizontal="center" vertical="center"/>
    </xf>
    <xf numFmtId="3" fontId="20" fillId="0" borderId="51" xfId="0" applyNumberFormat="1" applyFont="1" applyBorder="1" applyAlignment="1">
      <alignment horizontal="center" vertical="center"/>
    </xf>
    <xf numFmtId="0" fontId="8" fillId="0" borderId="6" xfId="0" applyFont="1" applyBorder="1" applyAlignment="1">
      <alignment horizontal="center" vertical="center" wrapText="1"/>
    </xf>
    <xf numFmtId="0" fontId="8" fillId="0" borderId="1" xfId="0" applyFont="1" applyBorder="1" applyAlignment="1">
      <alignment horizontal="center" vertical="center"/>
    </xf>
    <xf numFmtId="0" fontId="8" fillId="0" borderId="6" xfId="0" applyFont="1" applyBorder="1" applyAlignment="1">
      <alignment horizontal="center" vertical="center"/>
    </xf>
  </cellXfs>
  <cellStyles count="32">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1</xdr:row>
      <xdr:rowOff>104775</xdr:rowOff>
    </xdr:from>
    <xdr:to>
      <xdr:col>5</xdr:col>
      <xdr:colOff>28575</xdr:colOff>
      <xdr:row>3</xdr:row>
      <xdr:rowOff>219075</xdr:rowOff>
    </xdr:to>
    <xdr:pic>
      <xdr:nvPicPr>
        <xdr:cNvPr id="2" name="Imagen 1"/>
        <xdr:cNvPicPr preferRelativeResize="1">
          <a:picLocks noChangeAspect="1"/>
        </xdr:cNvPicPr>
      </xdr:nvPicPr>
      <xdr:blipFill>
        <a:blip r:embed="rId1"/>
        <a:stretch>
          <a:fillRect/>
        </a:stretch>
      </xdr:blipFill>
      <xdr:spPr>
        <a:xfrm>
          <a:off x="962025" y="466725"/>
          <a:ext cx="3848100" cy="8382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190500</xdr:rowOff>
    </xdr:from>
    <xdr:to>
      <xdr:col>4</xdr:col>
      <xdr:colOff>323850</xdr:colOff>
      <xdr:row>2</xdr:row>
      <xdr:rowOff>466725</xdr:rowOff>
    </xdr:to>
    <xdr:pic>
      <xdr:nvPicPr>
        <xdr:cNvPr id="2" name="Imagen 1"/>
        <xdr:cNvPicPr preferRelativeResize="1">
          <a:picLocks noChangeAspect="1"/>
        </xdr:cNvPicPr>
      </xdr:nvPicPr>
      <xdr:blipFill>
        <a:blip r:embed="rId1"/>
        <a:stretch>
          <a:fillRect/>
        </a:stretch>
      </xdr:blipFill>
      <xdr:spPr>
        <a:xfrm>
          <a:off x="142875" y="381000"/>
          <a:ext cx="2543175" cy="9334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1</xdr:row>
      <xdr:rowOff>304800</xdr:rowOff>
    </xdr:from>
    <xdr:to>
      <xdr:col>2</xdr:col>
      <xdr:colOff>1114425</xdr:colOff>
      <xdr:row>3</xdr:row>
      <xdr:rowOff>352425</xdr:rowOff>
    </xdr:to>
    <xdr:pic>
      <xdr:nvPicPr>
        <xdr:cNvPr id="2" name="Imagen 1"/>
        <xdr:cNvPicPr preferRelativeResize="1">
          <a:picLocks noChangeAspect="1"/>
        </xdr:cNvPicPr>
      </xdr:nvPicPr>
      <xdr:blipFill>
        <a:blip r:embed="rId1"/>
        <a:stretch>
          <a:fillRect/>
        </a:stretch>
      </xdr:blipFill>
      <xdr:spPr>
        <a:xfrm>
          <a:off x="466725" y="476250"/>
          <a:ext cx="3105150" cy="1419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2</xdr:row>
      <xdr:rowOff>104775</xdr:rowOff>
    </xdr:from>
    <xdr:to>
      <xdr:col>2</xdr:col>
      <xdr:colOff>838200</xdr:colOff>
      <xdr:row>3</xdr:row>
      <xdr:rowOff>342900</xdr:rowOff>
    </xdr:to>
    <xdr:pic>
      <xdr:nvPicPr>
        <xdr:cNvPr id="2" name="Imagen 1"/>
        <xdr:cNvPicPr preferRelativeResize="1">
          <a:picLocks noChangeAspect="1"/>
        </xdr:cNvPicPr>
      </xdr:nvPicPr>
      <xdr:blipFill>
        <a:blip r:embed="rId1"/>
        <a:stretch>
          <a:fillRect/>
        </a:stretch>
      </xdr:blipFill>
      <xdr:spPr>
        <a:xfrm>
          <a:off x="390525" y="704850"/>
          <a:ext cx="2571750" cy="9429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vmlDrawing" Target="../drawings/vmlDrawing5.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vmlDrawing" Target="../drawings/vmlDrawing7.v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2"/>
  <sheetViews>
    <sheetView zoomScale="28" zoomScaleNormal="28" zoomScaleSheetLayoutView="70" zoomScalePageLayoutView="21" workbookViewId="0" topLeftCell="A1">
      <selection activeCell="AV17" sqref="AV17"/>
    </sheetView>
  </sheetViews>
  <sheetFormatPr defaultColWidth="11.421875" defaultRowHeight="28.5" customHeight="1"/>
  <cols>
    <col min="1" max="1" width="9.00390625" style="59" customWidth="1"/>
    <col min="2" max="2" width="7.00390625" style="59" customWidth="1"/>
    <col min="3" max="3" width="20.8515625" style="59" customWidth="1"/>
    <col min="4" max="4" width="7.7109375" style="59" customWidth="1"/>
    <col min="5" max="5" width="27.140625" style="59" customWidth="1"/>
    <col min="6" max="6" width="12.28125" style="59" customWidth="1"/>
    <col min="7" max="7" width="21.28125" style="59" customWidth="1"/>
    <col min="8" max="9" width="8.28125" style="59" customWidth="1"/>
    <col min="10" max="38" width="8.28125" style="69" customWidth="1"/>
    <col min="39" max="42" width="8.28125" style="59" customWidth="1"/>
    <col min="43" max="43" width="14.140625" style="59" customWidth="1"/>
    <col min="44" max="44" width="12.57421875" style="59" customWidth="1"/>
    <col min="45" max="45" width="87.7109375" style="59" customWidth="1"/>
    <col min="46" max="46" width="17.140625" style="69" customWidth="1"/>
    <col min="47" max="47" width="18.7109375" style="69" customWidth="1"/>
    <col min="48" max="49" width="76.7109375" style="59" customWidth="1"/>
    <col min="50" max="52" width="12.140625" style="59" customWidth="1"/>
    <col min="53" max="16384" width="11.421875" style="59" customWidth="1"/>
  </cols>
  <sheetData>
    <row r="1" spans="2:49" ht="28.5" customHeight="1" thickBot="1">
      <c r="B1" s="60"/>
      <c r="C1" s="60"/>
      <c r="D1" s="60"/>
      <c r="E1" s="60"/>
      <c r="F1" s="60"/>
      <c r="G1" s="60"/>
      <c r="H1" s="60"/>
      <c r="I1" s="60"/>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0"/>
      <c r="AN1" s="60"/>
      <c r="AO1" s="60"/>
      <c r="AP1" s="60"/>
      <c r="AQ1" s="60"/>
      <c r="AR1" s="60"/>
      <c r="AS1" s="60"/>
      <c r="AT1" s="64"/>
      <c r="AU1" s="64"/>
      <c r="AV1" s="60"/>
      <c r="AW1" s="60"/>
    </row>
    <row r="2" spans="1:49" s="22" customFormat="1" ht="28.5" customHeight="1">
      <c r="A2" s="252"/>
      <c r="B2" s="253"/>
      <c r="C2" s="253"/>
      <c r="D2" s="253"/>
      <c r="E2" s="253"/>
      <c r="F2" s="253"/>
      <c r="G2" s="254"/>
      <c r="H2" s="233" t="s">
        <v>92</v>
      </c>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5"/>
    </row>
    <row r="3" spans="1:49" s="22" customFormat="1" ht="28.5" customHeight="1">
      <c r="A3" s="255"/>
      <c r="B3" s="256"/>
      <c r="C3" s="256"/>
      <c r="D3" s="256"/>
      <c r="E3" s="256"/>
      <c r="F3" s="256"/>
      <c r="G3" s="257"/>
      <c r="H3" s="261" t="s">
        <v>87</v>
      </c>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3"/>
    </row>
    <row r="4" spans="1:49" s="21" customFormat="1" ht="28.5" customHeight="1" thickBot="1">
      <c r="A4" s="258"/>
      <c r="B4" s="259"/>
      <c r="C4" s="259"/>
      <c r="D4" s="259"/>
      <c r="E4" s="259"/>
      <c r="F4" s="259"/>
      <c r="G4" s="260"/>
      <c r="H4" s="242" t="s">
        <v>233</v>
      </c>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4"/>
      <c r="AM4" s="242" t="s">
        <v>81</v>
      </c>
      <c r="AN4" s="243"/>
      <c r="AO4" s="243"/>
      <c r="AP4" s="243"/>
      <c r="AQ4" s="243"/>
      <c r="AR4" s="243"/>
      <c r="AS4" s="243"/>
      <c r="AT4" s="243"/>
      <c r="AU4" s="243"/>
      <c r="AV4" s="243"/>
      <c r="AW4" s="245"/>
    </row>
    <row r="5" spans="1:49" ht="28.5" customHeight="1">
      <c r="A5" s="246" t="s">
        <v>0</v>
      </c>
      <c r="B5" s="247"/>
      <c r="C5" s="247"/>
      <c r="D5" s="247"/>
      <c r="E5" s="247"/>
      <c r="F5" s="247"/>
      <c r="G5" s="247"/>
      <c r="H5" s="247"/>
      <c r="I5" s="247"/>
      <c r="J5" s="247"/>
      <c r="K5" s="247"/>
      <c r="L5" s="247"/>
      <c r="M5" s="247"/>
      <c r="N5" s="247"/>
      <c r="O5" s="247"/>
      <c r="P5" s="247"/>
      <c r="Q5" s="247"/>
      <c r="R5" s="248"/>
      <c r="S5" s="236" t="s">
        <v>154</v>
      </c>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8"/>
    </row>
    <row r="6" spans="1:49" ht="28.5" customHeight="1">
      <c r="A6" s="249" t="s">
        <v>2</v>
      </c>
      <c r="B6" s="250"/>
      <c r="C6" s="250"/>
      <c r="D6" s="250"/>
      <c r="E6" s="250"/>
      <c r="F6" s="250"/>
      <c r="G6" s="250"/>
      <c r="H6" s="250"/>
      <c r="I6" s="250"/>
      <c r="J6" s="250"/>
      <c r="K6" s="250"/>
      <c r="L6" s="250"/>
      <c r="M6" s="250"/>
      <c r="N6" s="250"/>
      <c r="O6" s="250"/>
      <c r="P6" s="250"/>
      <c r="Q6" s="250"/>
      <c r="R6" s="251"/>
      <c r="S6" s="239" t="s">
        <v>93</v>
      </c>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1"/>
    </row>
    <row r="7" spans="1:49" ht="28.5" customHeight="1">
      <c r="A7" s="231" t="s">
        <v>3</v>
      </c>
      <c r="B7" s="232"/>
      <c r="C7" s="232"/>
      <c r="D7" s="232"/>
      <c r="E7" s="232"/>
      <c r="F7" s="232"/>
      <c r="G7" s="232"/>
      <c r="H7" s="232"/>
      <c r="I7" s="232"/>
      <c r="J7" s="232"/>
      <c r="K7" s="232"/>
      <c r="L7" s="232"/>
      <c r="M7" s="232"/>
      <c r="N7" s="232"/>
      <c r="O7" s="232"/>
      <c r="P7" s="232"/>
      <c r="Q7" s="232"/>
      <c r="R7" s="232"/>
      <c r="S7" s="239" t="s">
        <v>187</v>
      </c>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1"/>
    </row>
    <row r="8" spans="1:49" ht="28.5" customHeight="1">
      <c r="A8" s="231" t="s">
        <v>1</v>
      </c>
      <c r="B8" s="232"/>
      <c r="C8" s="232"/>
      <c r="D8" s="232"/>
      <c r="E8" s="232"/>
      <c r="F8" s="232"/>
      <c r="G8" s="232"/>
      <c r="H8" s="232"/>
      <c r="I8" s="232"/>
      <c r="J8" s="232"/>
      <c r="K8" s="232"/>
      <c r="L8" s="232"/>
      <c r="M8" s="232"/>
      <c r="N8" s="232"/>
      <c r="O8" s="232"/>
      <c r="P8" s="232"/>
      <c r="Q8" s="232"/>
      <c r="R8" s="232"/>
      <c r="S8" s="239" t="s">
        <v>188</v>
      </c>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1"/>
    </row>
    <row r="9" spans="1:49" ht="28.5" customHeight="1" thickBot="1">
      <c r="A9" s="266"/>
      <c r="B9" s="267"/>
      <c r="C9" s="267"/>
      <c r="D9" s="267"/>
      <c r="E9" s="267"/>
      <c r="F9" s="267"/>
      <c r="G9" s="267"/>
      <c r="H9" s="267"/>
      <c r="I9" s="267"/>
      <c r="J9" s="267"/>
      <c r="K9" s="267"/>
      <c r="L9" s="267"/>
      <c r="M9" s="267"/>
      <c r="N9" s="267"/>
      <c r="O9" s="267"/>
      <c r="P9" s="267"/>
      <c r="Q9" s="267"/>
      <c r="R9" s="91"/>
      <c r="S9" s="91"/>
      <c r="T9" s="91"/>
      <c r="U9" s="91"/>
      <c r="V9" s="91"/>
      <c r="W9" s="91"/>
      <c r="X9" s="91"/>
      <c r="Y9" s="91"/>
      <c r="Z9" s="91"/>
      <c r="AA9" s="91"/>
      <c r="AB9" s="91"/>
      <c r="AC9" s="91"/>
      <c r="AD9" s="91"/>
      <c r="AE9" s="91"/>
      <c r="AF9" s="91"/>
      <c r="AG9" s="91"/>
      <c r="AH9" s="91"/>
      <c r="AI9" s="91"/>
      <c r="AJ9" s="91"/>
      <c r="AK9" s="91"/>
      <c r="AL9" s="91"/>
      <c r="AM9" s="92"/>
      <c r="AN9" s="92"/>
      <c r="AO9" s="92"/>
      <c r="AP9" s="92"/>
      <c r="AQ9" s="92"/>
      <c r="AR9" s="92"/>
      <c r="AS9" s="92"/>
      <c r="AT9" s="140"/>
      <c r="AU9" s="140"/>
      <c r="AV9" s="92"/>
      <c r="AW9" s="93"/>
    </row>
    <row r="10" spans="1:49" s="88" customFormat="1" ht="28.5" customHeight="1">
      <c r="A10" s="270" t="s">
        <v>189</v>
      </c>
      <c r="B10" s="230"/>
      <c r="C10" s="230"/>
      <c r="D10" s="230" t="s">
        <v>190</v>
      </c>
      <c r="E10" s="230"/>
      <c r="F10" s="230" t="s">
        <v>191</v>
      </c>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t="s">
        <v>192</v>
      </c>
      <c r="AR10" s="230" t="s">
        <v>193</v>
      </c>
      <c r="AS10" s="222" t="s">
        <v>194</v>
      </c>
      <c r="AT10" s="222" t="s">
        <v>195</v>
      </c>
      <c r="AU10" s="222" t="s">
        <v>196</v>
      </c>
      <c r="AV10" s="222" t="s">
        <v>197</v>
      </c>
      <c r="AW10" s="225" t="s">
        <v>198</v>
      </c>
    </row>
    <row r="11" spans="1:49" s="89" customFormat="1" ht="28.5" customHeight="1">
      <c r="A11" s="268" t="s">
        <v>209</v>
      </c>
      <c r="B11" s="271" t="s">
        <v>208</v>
      </c>
      <c r="C11" s="228" t="s">
        <v>207</v>
      </c>
      <c r="D11" s="228" t="s">
        <v>177</v>
      </c>
      <c r="E11" s="228" t="s">
        <v>206</v>
      </c>
      <c r="F11" s="228" t="s">
        <v>205</v>
      </c>
      <c r="G11" s="228" t="s">
        <v>204</v>
      </c>
      <c r="H11" s="228" t="s">
        <v>203</v>
      </c>
      <c r="I11" s="228" t="s">
        <v>202</v>
      </c>
      <c r="J11" s="228" t="s">
        <v>201</v>
      </c>
      <c r="K11" s="219" t="s">
        <v>200</v>
      </c>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1"/>
      <c r="AM11" s="218" t="s">
        <v>199</v>
      </c>
      <c r="AN11" s="218"/>
      <c r="AO11" s="218"/>
      <c r="AP11" s="218"/>
      <c r="AQ11" s="228"/>
      <c r="AR11" s="228"/>
      <c r="AS11" s="223"/>
      <c r="AT11" s="223"/>
      <c r="AU11" s="223"/>
      <c r="AV11" s="223"/>
      <c r="AW11" s="226"/>
    </row>
    <row r="12" spans="1:49" s="89" customFormat="1" ht="28.5" customHeight="1">
      <c r="A12" s="268"/>
      <c r="B12" s="271"/>
      <c r="C12" s="228"/>
      <c r="D12" s="228"/>
      <c r="E12" s="228"/>
      <c r="F12" s="228"/>
      <c r="G12" s="228"/>
      <c r="H12" s="228"/>
      <c r="I12" s="228"/>
      <c r="J12" s="228"/>
      <c r="K12" s="219">
        <v>2016</v>
      </c>
      <c r="L12" s="220"/>
      <c r="M12" s="220"/>
      <c r="N12" s="221"/>
      <c r="O12" s="219">
        <v>2017</v>
      </c>
      <c r="P12" s="220"/>
      <c r="Q12" s="220"/>
      <c r="R12" s="220"/>
      <c r="S12" s="220"/>
      <c r="T12" s="221"/>
      <c r="U12" s="219">
        <v>2018</v>
      </c>
      <c r="V12" s="220"/>
      <c r="W12" s="220"/>
      <c r="X12" s="220"/>
      <c r="Y12" s="220"/>
      <c r="Z12" s="221"/>
      <c r="AA12" s="219">
        <v>2019</v>
      </c>
      <c r="AB12" s="220"/>
      <c r="AC12" s="220"/>
      <c r="AD12" s="220"/>
      <c r="AE12" s="220"/>
      <c r="AF12" s="221"/>
      <c r="AG12" s="219">
        <v>2020</v>
      </c>
      <c r="AH12" s="220"/>
      <c r="AI12" s="220"/>
      <c r="AJ12" s="220"/>
      <c r="AK12" s="220"/>
      <c r="AL12" s="221"/>
      <c r="AM12" s="228" t="s">
        <v>4</v>
      </c>
      <c r="AN12" s="228" t="s">
        <v>5</v>
      </c>
      <c r="AO12" s="228" t="s">
        <v>6</v>
      </c>
      <c r="AP12" s="228" t="s">
        <v>7</v>
      </c>
      <c r="AQ12" s="228"/>
      <c r="AR12" s="228"/>
      <c r="AS12" s="223"/>
      <c r="AT12" s="223"/>
      <c r="AU12" s="223"/>
      <c r="AV12" s="223"/>
      <c r="AW12" s="226"/>
    </row>
    <row r="13" spans="1:49" s="89" customFormat="1" ht="129.75" customHeight="1" thickBot="1">
      <c r="A13" s="269"/>
      <c r="B13" s="272"/>
      <c r="C13" s="229"/>
      <c r="D13" s="229"/>
      <c r="E13" s="229"/>
      <c r="F13" s="229"/>
      <c r="G13" s="229"/>
      <c r="H13" s="229"/>
      <c r="I13" s="229"/>
      <c r="J13" s="229"/>
      <c r="K13" s="98" t="s">
        <v>73</v>
      </c>
      <c r="L13" s="98" t="s">
        <v>76</v>
      </c>
      <c r="M13" s="98" t="s">
        <v>80</v>
      </c>
      <c r="N13" s="98" t="s">
        <v>31</v>
      </c>
      <c r="O13" s="98" t="s">
        <v>75</v>
      </c>
      <c r="P13" s="98" t="s">
        <v>78</v>
      </c>
      <c r="Q13" s="98" t="s">
        <v>79</v>
      </c>
      <c r="R13" s="98" t="s">
        <v>76</v>
      </c>
      <c r="S13" s="98" t="s">
        <v>80</v>
      </c>
      <c r="T13" s="98" t="s">
        <v>31</v>
      </c>
      <c r="U13" s="98" t="s">
        <v>75</v>
      </c>
      <c r="V13" s="98" t="s">
        <v>78</v>
      </c>
      <c r="W13" s="98" t="s">
        <v>79</v>
      </c>
      <c r="X13" s="98" t="s">
        <v>76</v>
      </c>
      <c r="Y13" s="98" t="s">
        <v>80</v>
      </c>
      <c r="Z13" s="98" t="s">
        <v>31</v>
      </c>
      <c r="AA13" s="98" t="s">
        <v>75</v>
      </c>
      <c r="AB13" s="98" t="s">
        <v>78</v>
      </c>
      <c r="AC13" s="98" t="s">
        <v>79</v>
      </c>
      <c r="AD13" s="98" t="s">
        <v>76</v>
      </c>
      <c r="AE13" s="98" t="s">
        <v>80</v>
      </c>
      <c r="AF13" s="98" t="s">
        <v>31</v>
      </c>
      <c r="AG13" s="98" t="s">
        <v>75</v>
      </c>
      <c r="AH13" s="98" t="s">
        <v>78</v>
      </c>
      <c r="AI13" s="98" t="s">
        <v>79</v>
      </c>
      <c r="AJ13" s="98" t="s">
        <v>76</v>
      </c>
      <c r="AK13" s="98" t="s">
        <v>80</v>
      </c>
      <c r="AL13" s="98" t="s">
        <v>31</v>
      </c>
      <c r="AM13" s="229"/>
      <c r="AN13" s="229"/>
      <c r="AO13" s="229"/>
      <c r="AP13" s="229"/>
      <c r="AQ13" s="229"/>
      <c r="AR13" s="229"/>
      <c r="AS13" s="224"/>
      <c r="AT13" s="224"/>
      <c r="AU13" s="224"/>
      <c r="AV13" s="224"/>
      <c r="AW13" s="227"/>
    </row>
    <row r="14" spans="1:52" s="89" customFormat="1" ht="205.5" customHeight="1">
      <c r="A14" s="99">
        <v>44</v>
      </c>
      <c r="B14" s="100">
        <v>185</v>
      </c>
      <c r="C14" s="101" t="s">
        <v>210</v>
      </c>
      <c r="D14" s="102"/>
      <c r="E14" s="101" t="s">
        <v>211</v>
      </c>
      <c r="F14" s="102"/>
      <c r="G14" s="101" t="s">
        <v>212</v>
      </c>
      <c r="H14" s="102" t="s">
        <v>213</v>
      </c>
      <c r="I14" s="102" t="s">
        <v>185</v>
      </c>
      <c r="J14" s="102">
        <v>4</v>
      </c>
      <c r="K14" s="102">
        <v>4</v>
      </c>
      <c r="L14" s="102">
        <v>4</v>
      </c>
      <c r="M14" s="102">
        <v>4</v>
      </c>
      <c r="N14" s="102">
        <v>4</v>
      </c>
      <c r="O14" s="102">
        <v>4</v>
      </c>
      <c r="P14" s="102">
        <v>4</v>
      </c>
      <c r="Q14" s="102">
        <v>4</v>
      </c>
      <c r="R14" s="102">
        <v>4</v>
      </c>
      <c r="S14" s="102">
        <v>4</v>
      </c>
      <c r="T14" s="102">
        <v>4</v>
      </c>
      <c r="U14" s="102">
        <v>4</v>
      </c>
      <c r="V14" s="102">
        <v>4</v>
      </c>
      <c r="W14" s="102">
        <v>4</v>
      </c>
      <c r="X14" s="102">
        <v>4</v>
      </c>
      <c r="Y14" s="102">
        <v>4</v>
      </c>
      <c r="Z14" s="102">
        <v>4</v>
      </c>
      <c r="AA14" s="102">
        <v>4</v>
      </c>
      <c r="AB14" s="102">
        <v>4</v>
      </c>
      <c r="AC14" s="102">
        <v>4</v>
      </c>
      <c r="AD14" s="102">
        <v>4</v>
      </c>
      <c r="AE14" s="102">
        <v>4</v>
      </c>
      <c r="AF14" s="102">
        <v>4</v>
      </c>
      <c r="AG14" s="102">
        <v>4</v>
      </c>
      <c r="AH14" s="104"/>
      <c r="AI14" s="104"/>
      <c r="AJ14" s="104"/>
      <c r="AK14" s="103"/>
      <c r="AL14" s="103"/>
      <c r="AM14" s="102">
        <v>4</v>
      </c>
      <c r="AN14" s="102">
        <v>4</v>
      </c>
      <c r="AO14" s="102">
        <v>4</v>
      </c>
      <c r="AP14" s="102">
        <v>4</v>
      </c>
      <c r="AQ14" s="139">
        <f>+AF14/AE14</f>
        <v>1</v>
      </c>
      <c r="AR14" s="157">
        <v>0.875</v>
      </c>
      <c r="AS14" s="154" t="s">
        <v>328</v>
      </c>
      <c r="AT14" s="144" t="s">
        <v>234</v>
      </c>
      <c r="AU14" s="144" t="s">
        <v>235</v>
      </c>
      <c r="AV14" s="148" t="s">
        <v>322</v>
      </c>
      <c r="AW14" s="149" t="s">
        <v>321</v>
      </c>
      <c r="AX14" s="110"/>
      <c r="AY14" s="110"/>
      <c r="AZ14" s="110"/>
    </row>
    <row r="15" spans="1:52" s="89" customFormat="1" ht="156" customHeight="1">
      <c r="A15" s="109">
        <v>42</v>
      </c>
      <c r="B15" s="105">
        <v>185</v>
      </c>
      <c r="C15" s="106" t="s">
        <v>214</v>
      </c>
      <c r="D15" s="105">
        <v>70</v>
      </c>
      <c r="E15" s="106" t="s">
        <v>215</v>
      </c>
      <c r="F15" s="105">
        <v>390</v>
      </c>
      <c r="G15" s="106" t="s">
        <v>216</v>
      </c>
      <c r="H15" s="105" t="s">
        <v>217</v>
      </c>
      <c r="I15" s="105" t="s">
        <v>218</v>
      </c>
      <c r="J15" s="107">
        <v>1</v>
      </c>
      <c r="K15" s="107">
        <v>0.04</v>
      </c>
      <c r="L15" s="107">
        <v>0.04</v>
      </c>
      <c r="M15" s="107">
        <v>0.04</v>
      </c>
      <c r="N15" s="107">
        <v>0.04</v>
      </c>
      <c r="O15" s="107">
        <v>0.28</v>
      </c>
      <c r="P15" s="107">
        <v>0.28</v>
      </c>
      <c r="Q15" s="107">
        <v>0.28</v>
      </c>
      <c r="R15" s="107">
        <v>0.28</v>
      </c>
      <c r="S15" s="107">
        <v>0.28</v>
      </c>
      <c r="T15" s="107">
        <v>0.28</v>
      </c>
      <c r="U15" s="107">
        <v>0.28</v>
      </c>
      <c r="V15" s="107">
        <v>0.28</v>
      </c>
      <c r="W15" s="107">
        <v>0.28</v>
      </c>
      <c r="X15" s="107">
        <v>0.28</v>
      </c>
      <c r="Y15" s="107">
        <v>0.28</v>
      </c>
      <c r="Z15" s="107">
        <v>0.28</v>
      </c>
      <c r="AA15" s="107">
        <v>0.3</v>
      </c>
      <c r="AB15" s="107">
        <v>0.3</v>
      </c>
      <c r="AC15" s="107">
        <v>0.3</v>
      </c>
      <c r="AD15" s="107">
        <v>0.3</v>
      </c>
      <c r="AE15" s="164">
        <v>0.3</v>
      </c>
      <c r="AF15" s="164">
        <v>0.3</v>
      </c>
      <c r="AG15" s="164">
        <v>0.1</v>
      </c>
      <c r="AH15" s="165"/>
      <c r="AI15" s="165"/>
      <c r="AJ15" s="165"/>
      <c r="AK15" s="166"/>
      <c r="AL15" s="166"/>
      <c r="AM15" s="167">
        <v>0.045</v>
      </c>
      <c r="AN15" s="164">
        <f>+AM15+8.5%</f>
        <v>0.13</v>
      </c>
      <c r="AO15" s="164">
        <f>+AN15+9%</f>
        <v>0.22</v>
      </c>
      <c r="AP15" s="164">
        <f>+AO15+8%</f>
        <v>0.3</v>
      </c>
      <c r="AQ15" s="168">
        <f>+AF15/AE15</f>
        <v>1</v>
      </c>
      <c r="AR15" s="169">
        <f>(N15+T15+Z15+AF15+AL15)/(M15+S15+Y15+AE15+AG15)</f>
        <v>0.8999999999999999</v>
      </c>
      <c r="AS15" s="170" t="s">
        <v>329</v>
      </c>
      <c r="AT15" s="145" t="s">
        <v>234</v>
      </c>
      <c r="AU15" s="145" t="s">
        <v>235</v>
      </c>
      <c r="AV15" s="155" t="s">
        <v>330</v>
      </c>
      <c r="AW15" s="156" t="s">
        <v>331</v>
      </c>
      <c r="AX15" s="110"/>
      <c r="AY15" s="110"/>
      <c r="AZ15" s="110"/>
    </row>
    <row r="16" spans="1:52" s="89" customFormat="1" ht="126.75" customHeight="1">
      <c r="A16" s="109">
        <v>42</v>
      </c>
      <c r="B16" s="105">
        <v>185</v>
      </c>
      <c r="C16" s="106" t="s">
        <v>214</v>
      </c>
      <c r="D16" s="105">
        <v>71</v>
      </c>
      <c r="E16" s="106" t="s">
        <v>219</v>
      </c>
      <c r="F16" s="105">
        <v>391</v>
      </c>
      <c r="G16" s="106" t="s">
        <v>220</v>
      </c>
      <c r="H16" s="105" t="s">
        <v>217</v>
      </c>
      <c r="I16" s="105" t="s">
        <v>186</v>
      </c>
      <c r="J16" s="107">
        <v>0.9</v>
      </c>
      <c r="K16" s="107">
        <v>0.1</v>
      </c>
      <c r="L16" s="107">
        <v>0.1</v>
      </c>
      <c r="M16" s="107">
        <v>0.1</v>
      </c>
      <c r="N16" s="107">
        <v>0.1</v>
      </c>
      <c r="O16" s="107">
        <v>0.25</v>
      </c>
      <c r="P16" s="107">
        <v>0.25</v>
      </c>
      <c r="Q16" s="107">
        <v>0.25</v>
      </c>
      <c r="R16" s="107">
        <v>0.25</v>
      </c>
      <c r="S16" s="107">
        <v>0.25</v>
      </c>
      <c r="T16" s="107">
        <v>0.25</v>
      </c>
      <c r="U16" s="107">
        <v>0.5</v>
      </c>
      <c r="V16" s="107">
        <v>0.5</v>
      </c>
      <c r="W16" s="107">
        <v>0.5</v>
      </c>
      <c r="X16" s="107">
        <v>0.5</v>
      </c>
      <c r="Y16" s="107">
        <v>0.5</v>
      </c>
      <c r="Z16" s="107">
        <v>0.5</v>
      </c>
      <c r="AA16" s="107">
        <v>0</v>
      </c>
      <c r="AB16" s="107">
        <v>0</v>
      </c>
      <c r="AC16" s="107">
        <v>0</v>
      </c>
      <c r="AD16" s="107">
        <v>0</v>
      </c>
      <c r="AE16" s="164">
        <v>0</v>
      </c>
      <c r="AF16" s="164">
        <v>0</v>
      </c>
      <c r="AG16" s="164">
        <v>0</v>
      </c>
      <c r="AH16" s="165"/>
      <c r="AI16" s="165"/>
      <c r="AJ16" s="165"/>
      <c r="AK16" s="166"/>
      <c r="AL16" s="166"/>
      <c r="AM16" s="164">
        <v>0</v>
      </c>
      <c r="AN16" s="164">
        <v>0</v>
      </c>
      <c r="AO16" s="164">
        <v>0</v>
      </c>
      <c r="AP16" s="164">
        <v>0</v>
      </c>
      <c r="AQ16" s="171">
        <v>0</v>
      </c>
      <c r="AR16" s="168">
        <v>0.5</v>
      </c>
      <c r="AS16" s="145" t="s">
        <v>232</v>
      </c>
      <c r="AT16" s="145" t="s">
        <v>232</v>
      </c>
      <c r="AU16" s="145" t="s">
        <v>232</v>
      </c>
      <c r="AV16" s="145" t="s">
        <v>232</v>
      </c>
      <c r="AW16" s="146" t="s">
        <v>232</v>
      </c>
      <c r="AX16" s="110"/>
      <c r="AY16" s="110"/>
      <c r="AZ16" s="110"/>
    </row>
    <row r="17" spans="1:52" s="90" customFormat="1" ht="197.25" customHeight="1" thickBot="1">
      <c r="A17" s="94">
        <v>42</v>
      </c>
      <c r="B17" s="95">
        <v>185</v>
      </c>
      <c r="C17" s="97" t="s">
        <v>214</v>
      </c>
      <c r="D17" s="96">
        <v>544</v>
      </c>
      <c r="E17" s="97" t="s">
        <v>221</v>
      </c>
      <c r="F17" s="96">
        <v>557</v>
      </c>
      <c r="G17" s="97" t="s">
        <v>222</v>
      </c>
      <c r="H17" s="97" t="s">
        <v>217</v>
      </c>
      <c r="I17" s="96" t="s">
        <v>185</v>
      </c>
      <c r="J17" s="108">
        <v>1</v>
      </c>
      <c r="K17" s="108">
        <v>0</v>
      </c>
      <c r="L17" s="108">
        <v>0</v>
      </c>
      <c r="M17" s="108">
        <v>0</v>
      </c>
      <c r="N17" s="108">
        <v>0</v>
      </c>
      <c r="O17" s="108">
        <v>0</v>
      </c>
      <c r="P17" s="108">
        <v>0</v>
      </c>
      <c r="Q17" s="108">
        <v>0</v>
      </c>
      <c r="R17" s="108">
        <v>0</v>
      </c>
      <c r="S17" s="108">
        <v>0</v>
      </c>
      <c r="T17" s="108">
        <v>0</v>
      </c>
      <c r="U17" s="108">
        <v>0</v>
      </c>
      <c r="V17" s="108">
        <v>0</v>
      </c>
      <c r="W17" s="108">
        <v>0</v>
      </c>
      <c r="X17" s="108">
        <v>0</v>
      </c>
      <c r="Y17" s="108">
        <v>0</v>
      </c>
      <c r="Z17" s="108">
        <v>0</v>
      </c>
      <c r="AA17" s="108">
        <v>1</v>
      </c>
      <c r="AB17" s="108">
        <v>1</v>
      </c>
      <c r="AC17" s="108">
        <v>1</v>
      </c>
      <c r="AD17" s="108">
        <v>1</v>
      </c>
      <c r="AE17" s="172">
        <v>1</v>
      </c>
      <c r="AF17" s="172">
        <v>1</v>
      </c>
      <c r="AG17" s="172">
        <v>1</v>
      </c>
      <c r="AH17" s="172"/>
      <c r="AI17" s="172"/>
      <c r="AJ17" s="172"/>
      <c r="AK17" s="173"/>
      <c r="AL17" s="173"/>
      <c r="AM17" s="172">
        <v>1</v>
      </c>
      <c r="AN17" s="172">
        <v>1</v>
      </c>
      <c r="AO17" s="172">
        <v>1</v>
      </c>
      <c r="AP17" s="172">
        <v>1</v>
      </c>
      <c r="AQ17" s="174">
        <f>AO17/AD17</f>
        <v>1</v>
      </c>
      <c r="AR17" s="174">
        <v>0.666</v>
      </c>
      <c r="AS17" s="175" t="s">
        <v>312</v>
      </c>
      <c r="AT17" s="176" t="s">
        <v>234</v>
      </c>
      <c r="AU17" s="176" t="s">
        <v>235</v>
      </c>
      <c r="AV17" s="150" t="s">
        <v>323</v>
      </c>
      <c r="AW17" s="151" t="s">
        <v>324</v>
      </c>
      <c r="AX17" s="110"/>
      <c r="AY17" s="110"/>
      <c r="AZ17" s="110"/>
    </row>
    <row r="18" spans="1:49" ht="28.5" customHeight="1">
      <c r="A18" s="60"/>
      <c r="B18" s="60"/>
      <c r="C18" s="60"/>
      <c r="D18" s="60"/>
      <c r="E18" s="60"/>
      <c r="F18" s="60"/>
      <c r="G18" s="60"/>
      <c r="H18" s="60"/>
      <c r="I18" s="60"/>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0"/>
      <c r="AN18" s="60"/>
      <c r="AO18" s="60"/>
      <c r="AP18" s="60"/>
      <c r="AQ18" s="60"/>
      <c r="AR18" s="60"/>
      <c r="AS18" s="60"/>
      <c r="AT18" s="64"/>
      <c r="AU18" s="64"/>
      <c r="AV18" s="60"/>
      <c r="AW18" s="60"/>
    </row>
    <row r="19" spans="1:49" ht="28.5" customHeight="1">
      <c r="A19" s="60"/>
      <c r="B19" s="60"/>
      <c r="C19" s="60"/>
      <c r="D19" s="60"/>
      <c r="E19" s="60"/>
      <c r="F19" s="60"/>
      <c r="G19" s="60"/>
      <c r="H19" s="60"/>
      <c r="I19" s="60"/>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0"/>
      <c r="AN19" s="60"/>
      <c r="AO19" s="60"/>
      <c r="AP19" s="60"/>
      <c r="AQ19" s="60"/>
      <c r="AR19" s="60"/>
      <c r="AS19" s="60"/>
      <c r="AT19" s="64"/>
      <c r="AU19" s="64"/>
      <c r="AV19" s="60"/>
      <c r="AW19" s="60"/>
    </row>
    <row r="20" spans="1:49" ht="28.5" customHeight="1">
      <c r="A20" s="34" t="s">
        <v>82</v>
      </c>
      <c r="B20" s="60"/>
      <c r="C20" s="60"/>
      <c r="D20" s="60"/>
      <c r="E20" s="60"/>
      <c r="F20" s="60"/>
      <c r="G20" s="60"/>
      <c r="H20" s="60"/>
      <c r="I20" s="60"/>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0"/>
      <c r="AN20" s="60"/>
      <c r="AO20" s="60"/>
      <c r="AP20" s="60"/>
      <c r="AQ20" s="60"/>
      <c r="AR20" s="60"/>
      <c r="AS20" s="60"/>
      <c r="AT20" s="64"/>
      <c r="AU20" s="64"/>
      <c r="AV20" s="60"/>
      <c r="AW20" s="60"/>
    </row>
    <row r="21" spans="1:49" ht="28.5" customHeight="1">
      <c r="A21" s="35" t="s">
        <v>83</v>
      </c>
      <c r="B21" s="273" t="s">
        <v>84</v>
      </c>
      <c r="C21" s="273"/>
      <c r="D21" s="273"/>
      <c r="E21" s="273"/>
      <c r="F21" s="273"/>
      <c r="G21" s="273"/>
      <c r="H21" s="264" t="s">
        <v>85</v>
      </c>
      <c r="I21" s="264"/>
      <c r="J21" s="264"/>
      <c r="K21" s="2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0"/>
      <c r="AN21" s="60"/>
      <c r="AO21" s="60"/>
      <c r="AP21" s="60"/>
      <c r="AQ21" s="60"/>
      <c r="AR21" s="60"/>
      <c r="AS21" s="60"/>
      <c r="AT21" s="64"/>
      <c r="AU21" s="64"/>
      <c r="AV21" s="60"/>
      <c r="AW21" s="60"/>
    </row>
    <row r="22" spans="1:49" ht="28.5" customHeight="1">
      <c r="A22" s="33">
        <v>11</v>
      </c>
      <c r="B22" s="274" t="s">
        <v>86</v>
      </c>
      <c r="C22" s="274"/>
      <c r="D22" s="274"/>
      <c r="E22" s="274"/>
      <c r="F22" s="274"/>
      <c r="G22" s="274"/>
      <c r="H22" s="265" t="s">
        <v>88</v>
      </c>
      <c r="I22" s="265"/>
      <c r="J22" s="265"/>
      <c r="K22" s="265"/>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0"/>
      <c r="AN22" s="60"/>
      <c r="AO22" s="60"/>
      <c r="AP22" s="60"/>
      <c r="AQ22" s="60"/>
      <c r="AR22" s="60"/>
      <c r="AS22" s="60"/>
      <c r="AT22" s="64"/>
      <c r="AU22" s="64"/>
      <c r="AV22" s="60"/>
      <c r="AW22" s="60"/>
    </row>
  </sheetData>
  <mergeCells count="49">
    <mergeCell ref="H21:K21"/>
    <mergeCell ref="H22:K22"/>
    <mergeCell ref="A9:Q9"/>
    <mergeCell ref="A11:A13"/>
    <mergeCell ref="A10:C10"/>
    <mergeCell ref="D10:E10"/>
    <mergeCell ref="J11:J13"/>
    <mergeCell ref="B11:B13"/>
    <mergeCell ref="C11:C13"/>
    <mergeCell ref="D11:D13"/>
    <mergeCell ref="E11:E13"/>
    <mergeCell ref="B21:G21"/>
    <mergeCell ref="B22:G22"/>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AM12:AM13"/>
    <mergeCell ref="AN12:AN13"/>
    <mergeCell ref="F10:AP10"/>
    <mergeCell ref="AS10:AS13"/>
    <mergeCell ref="I11:I13"/>
    <mergeCell ref="AO12:AO13"/>
    <mergeCell ref="AP12:AP13"/>
    <mergeCell ref="AQ10:AQ13"/>
    <mergeCell ref="AR10:AR13"/>
    <mergeCell ref="F11:F13"/>
    <mergeCell ref="AU10:AU13"/>
    <mergeCell ref="AM11:AP11"/>
    <mergeCell ref="O12:T12"/>
    <mergeCell ref="U12:Z12"/>
    <mergeCell ref="AA12:AF12"/>
    <mergeCell ref="AG12:AL12"/>
    <mergeCell ref="K11:AL11"/>
    <mergeCell ref="K12:N12"/>
  </mergeCells>
  <dataValidations count="1">
    <dataValidation type="list" allowBlank="1" showInputMessage="1" showErrorMessage="1" sqref="I14:I17">
      <formula1>#REF!</formula1>
    </dataValidation>
  </dataValidations>
  <printOptions horizontalCentered="1" verticalCentered="1"/>
  <pageMargins left="0" right="0" top="0.5511811023622047" bottom="0.5905511811023623" header="0.31496062992125984" footer="0.31496062992125984"/>
  <pageSetup fitToWidth="0" horizontalDpi="600" verticalDpi="600" orientation="landscape" scale="55"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W60"/>
  <sheetViews>
    <sheetView zoomScale="42" zoomScaleNormal="42" zoomScaleSheetLayoutView="40" workbookViewId="0" topLeftCell="A2">
      <selection activeCell="A2" sqref="A2:E4"/>
    </sheetView>
  </sheetViews>
  <sheetFormatPr defaultColWidth="11.421875" defaultRowHeight="22.5" customHeight="1"/>
  <cols>
    <col min="1" max="1" width="6.140625" style="59" customWidth="1"/>
    <col min="2" max="2" width="7.7109375" style="59" customWidth="1"/>
    <col min="3" max="3" width="12.140625" style="59" customWidth="1"/>
    <col min="4" max="4" width="9.421875" style="67" customWidth="1"/>
    <col min="5" max="5" width="12.140625" style="67" customWidth="1"/>
    <col min="6" max="6" width="7.140625" style="67" customWidth="1"/>
    <col min="7" max="7" width="16.140625" style="71" customWidth="1"/>
    <col min="8" max="8" width="17.7109375" style="68" customWidth="1"/>
    <col min="9" max="9" width="21.28125" style="68" customWidth="1"/>
    <col min="10" max="10" width="19.421875" style="68" customWidth="1"/>
    <col min="11" max="11" width="17.140625" style="68" customWidth="1"/>
    <col min="12" max="12" width="17.00390625" style="68" customWidth="1"/>
    <col min="13" max="13" width="24.421875" style="68" customWidth="1"/>
    <col min="14" max="15" width="19.421875" style="68" customWidth="1"/>
    <col min="16" max="16" width="0.2890625" style="68" customWidth="1"/>
    <col min="17" max="17" width="18.140625" style="68" customWidth="1"/>
    <col min="18" max="18" width="18.28125" style="68" customWidth="1"/>
    <col min="19" max="19" width="24.421875" style="68" customWidth="1"/>
    <col min="20" max="22" width="19.421875" style="68" customWidth="1"/>
    <col min="23" max="23" width="16.7109375" style="68" customWidth="1"/>
    <col min="24" max="24" width="18.28125" style="68" customWidth="1"/>
    <col min="25" max="25" width="24.421875" style="68" customWidth="1"/>
    <col min="26" max="27" width="19.421875" style="68" customWidth="1"/>
    <col min="28" max="28" width="17.421875" style="68" customWidth="1"/>
    <col min="29" max="29" width="17.7109375" style="68" customWidth="1"/>
    <col min="30" max="30" width="19.57421875" style="68" customWidth="1"/>
    <col min="31" max="31" width="18.00390625" style="68" customWidth="1"/>
    <col min="32" max="35" width="19.421875" style="68" customWidth="1"/>
    <col min="36" max="36" width="18.28125" style="68" customWidth="1"/>
    <col min="37" max="37" width="16.421875" style="59" customWidth="1"/>
    <col min="38" max="38" width="19.421875" style="59" customWidth="1"/>
    <col min="39" max="39" width="17.7109375" style="69" customWidth="1"/>
    <col min="40" max="40" width="19.421875" style="69" customWidth="1"/>
    <col min="41" max="41" width="9.57421875" style="59" customWidth="1"/>
    <col min="42" max="42" width="9.140625" style="59" customWidth="1"/>
    <col min="43" max="43" width="83.421875" style="59" customWidth="1"/>
    <col min="44" max="44" width="12.28125" style="59" customWidth="1"/>
    <col min="45" max="45" width="15.140625" style="59" customWidth="1"/>
    <col min="46" max="46" width="55.140625" style="59" customWidth="1"/>
    <col min="47" max="47" width="49.00390625" style="59" customWidth="1"/>
    <col min="48" max="16384" width="11.421875" style="59" customWidth="1"/>
  </cols>
  <sheetData>
    <row r="1" ht="15" customHeight="1" thickBot="1"/>
    <row r="2" spans="1:47" s="22" customFormat="1" ht="51.75" customHeight="1">
      <c r="A2" s="315"/>
      <c r="B2" s="316"/>
      <c r="C2" s="316"/>
      <c r="D2" s="316"/>
      <c r="E2" s="316"/>
      <c r="F2" s="325" t="s">
        <v>92</v>
      </c>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5"/>
    </row>
    <row r="3" spans="1:47" s="22" customFormat="1" ht="98.25" customHeight="1">
      <c r="A3" s="266"/>
      <c r="B3" s="267"/>
      <c r="C3" s="267"/>
      <c r="D3" s="267"/>
      <c r="E3" s="267"/>
      <c r="F3" s="331" t="s">
        <v>89</v>
      </c>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3"/>
    </row>
    <row r="4" spans="1:47" s="21" customFormat="1" ht="38.25" customHeight="1" thickBot="1">
      <c r="A4" s="317"/>
      <c r="B4" s="318"/>
      <c r="C4" s="318"/>
      <c r="D4" s="318"/>
      <c r="E4" s="318"/>
      <c r="F4" s="326" t="s">
        <v>233</v>
      </c>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4"/>
      <c r="AM4" s="242" t="s">
        <v>81</v>
      </c>
      <c r="AN4" s="243"/>
      <c r="AO4" s="243"/>
      <c r="AP4" s="243"/>
      <c r="AQ4" s="243"/>
      <c r="AR4" s="243"/>
      <c r="AS4" s="243"/>
      <c r="AT4" s="243"/>
      <c r="AU4" s="245"/>
    </row>
    <row r="5" spans="1:47" ht="26.25" customHeight="1">
      <c r="A5" s="319" t="s">
        <v>0</v>
      </c>
      <c r="B5" s="320"/>
      <c r="C5" s="320"/>
      <c r="D5" s="320"/>
      <c r="E5" s="320"/>
      <c r="F5" s="320"/>
      <c r="G5" s="320"/>
      <c r="H5" s="320"/>
      <c r="I5" s="320"/>
      <c r="J5" s="320"/>
      <c r="K5" s="320"/>
      <c r="L5" s="320"/>
      <c r="M5" s="320"/>
      <c r="N5" s="320"/>
      <c r="O5" s="320"/>
      <c r="P5" s="321"/>
      <c r="Q5" s="327" t="s">
        <v>154</v>
      </c>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8"/>
    </row>
    <row r="6" spans="1:47" ht="22.5" customHeight="1" thickBot="1">
      <c r="A6" s="322" t="s">
        <v>2</v>
      </c>
      <c r="B6" s="323"/>
      <c r="C6" s="323"/>
      <c r="D6" s="323"/>
      <c r="E6" s="323"/>
      <c r="F6" s="323"/>
      <c r="G6" s="323"/>
      <c r="H6" s="323"/>
      <c r="I6" s="323"/>
      <c r="J6" s="323"/>
      <c r="K6" s="323"/>
      <c r="L6" s="323"/>
      <c r="M6" s="323"/>
      <c r="N6" s="323"/>
      <c r="O6" s="323"/>
      <c r="P6" s="324"/>
      <c r="Q6" s="329" t="s">
        <v>93</v>
      </c>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30"/>
    </row>
    <row r="7" spans="1:47" ht="22.5" customHeight="1" thickBot="1">
      <c r="A7" s="60"/>
      <c r="B7" s="60"/>
      <c r="C7" s="60"/>
      <c r="D7" s="61"/>
      <c r="E7" s="61"/>
      <c r="F7" s="61"/>
      <c r="G7" s="62"/>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0"/>
      <c r="AL7" s="60"/>
      <c r="AM7" s="64"/>
      <c r="AN7" s="65"/>
      <c r="AO7" s="60"/>
      <c r="AP7" s="60"/>
      <c r="AQ7" s="60"/>
      <c r="AR7" s="60"/>
      <c r="AS7" s="60"/>
      <c r="AT7" s="60"/>
      <c r="AU7" s="60"/>
    </row>
    <row r="8" spans="1:47" s="66" customFormat="1" ht="28.5" customHeight="1">
      <c r="A8" s="337" t="s">
        <v>179</v>
      </c>
      <c r="B8" s="311" t="s">
        <v>178</v>
      </c>
      <c r="C8" s="311"/>
      <c r="D8" s="311"/>
      <c r="E8" s="311" t="s">
        <v>174</v>
      </c>
      <c r="F8" s="311" t="s">
        <v>173</v>
      </c>
      <c r="G8" s="311" t="s">
        <v>172</v>
      </c>
      <c r="H8" s="311" t="s">
        <v>171</v>
      </c>
      <c r="I8" s="285" t="s">
        <v>170</v>
      </c>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7"/>
      <c r="AK8" s="311" t="s">
        <v>168</v>
      </c>
      <c r="AL8" s="311"/>
      <c r="AM8" s="311"/>
      <c r="AN8" s="311"/>
      <c r="AO8" s="311" t="s">
        <v>167</v>
      </c>
      <c r="AP8" s="311" t="s">
        <v>166</v>
      </c>
      <c r="AQ8" s="311" t="s">
        <v>165</v>
      </c>
      <c r="AR8" s="311" t="s">
        <v>164</v>
      </c>
      <c r="AS8" s="311" t="s">
        <v>163</v>
      </c>
      <c r="AT8" s="311" t="s">
        <v>162</v>
      </c>
      <c r="AU8" s="334" t="s">
        <v>161</v>
      </c>
    </row>
    <row r="9" spans="1:47" s="66" customFormat="1" ht="24" customHeight="1">
      <c r="A9" s="338"/>
      <c r="B9" s="312"/>
      <c r="C9" s="312"/>
      <c r="D9" s="312"/>
      <c r="E9" s="312"/>
      <c r="F9" s="312"/>
      <c r="G9" s="312"/>
      <c r="H9" s="312"/>
      <c r="I9" s="340">
        <v>2016</v>
      </c>
      <c r="J9" s="341"/>
      <c r="K9" s="341"/>
      <c r="L9" s="342"/>
      <c r="M9" s="340">
        <v>2017</v>
      </c>
      <c r="N9" s="341"/>
      <c r="O9" s="341"/>
      <c r="P9" s="341"/>
      <c r="Q9" s="341"/>
      <c r="R9" s="342"/>
      <c r="S9" s="340">
        <v>2018</v>
      </c>
      <c r="T9" s="341"/>
      <c r="U9" s="341"/>
      <c r="V9" s="341"/>
      <c r="W9" s="341"/>
      <c r="X9" s="342"/>
      <c r="Y9" s="340">
        <v>2019</v>
      </c>
      <c r="Z9" s="341"/>
      <c r="AA9" s="341"/>
      <c r="AB9" s="341"/>
      <c r="AC9" s="341"/>
      <c r="AD9" s="342"/>
      <c r="AE9" s="340">
        <v>2020</v>
      </c>
      <c r="AF9" s="341"/>
      <c r="AG9" s="341"/>
      <c r="AH9" s="341"/>
      <c r="AI9" s="341"/>
      <c r="AJ9" s="342"/>
      <c r="AK9" s="343" t="s">
        <v>169</v>
      </c>
      <c r="AL9" s="343"/>
      <c r="AM9" s="343"/>
      <c r="AN9" s="343"/>
      <c r="AO9" s="312"/>
      <c r="AP9" s="312"/>
      <c r="AQ9" s="312"/>
      <c r="AR9" s="312"/>
      <c r="AS9" s="312"/>
      <c r="AT9" s="312"/>
      <c r="AU9" s="335"/>
    </row>
    <row r="10" spans="1:47" s="66" customFormat="1" ht="56.25" customHeight="1" thickBot="1">
      <c r="A10" s="339"/>
      <c r="B10" s="77" t="s">
        <v>177</v>
      </c>
      <c r="C10" s="77" t="s">
        <v>176</v>
      </c>
      <c r="D10" s="77" t="s">
        <v>175</v>
      </c>
      <c r="E10" s="313"/>
      <c r="F10" s="313"/>
      <c r="G10" s="313"/>
      <c r="H10" s="314"/>
      <c r="I10" s="76" t="s">
        <v>74</v>
      </c>
      <c r="J10" s="76" t="s">
        <v>76</v>
      </c>
      <c r="K10" s="76" t="s">
        <v>77</v>
      </c>
      <c r="L10" s="76" t="s">
        <v>31</v>
      </c>
      <c r="M10" s="76" t="s">
        <v>75</v>
      </c>
      <c r="N10" s="76" t="s">
        <v>78</v>
      </c>
      <c r="O10" s="76" t="s">
        <v>79</v>
      </c>
      <c r="P10" s="76" t="s">
        <v>76</v>
      </c>
      <c r="Q10" s="76" t="s">
        <v>80</v>
      </c>
      <c r="R10" s="76" t="s">
        <v>31</v>
      </c>
      <c r="S10" s="76" t="s">
        <v>75</v>
      </c>
      <c r="T10" s="76" t="s">
        <v>78</v>
      </c>
      <c r="U10" s="76" t="s">
        <v>79</v>
      </c>
      <c r="V10" s="76" t="s">
        <v>76</v>
      </c>
      <c r="W10" s="76" t="s">
        <v>80</v>
      </c>
      <c r="X10" s="76" t="s">
        <v>31</v>
      </c>
      <c r="Y10" s="76" t="s">
        <v>75</v>
      </c>
      <c r="Z10" s="76" t="s">
        <v>78</v>
      </c>
      <c r="AA10" s="76" t="s">
        <v>79</v>
      </c>
      <c r="AB10" s="76" t="s">
        <v>76</v>
      </c>
      <c r="AC10" s="158" t="s">
        <v>80</v>
      </c>
      <c r="AD10" s="158" t="s">
        <v>31</v>
      </c>
      <c r="AE10" s="76" t="s">
        <v>75</v>
      </c>
      <c r="AF10" s="76" t="s">
        <v>78</v>
      </c>
      <c r="AG10" s="76" t="s">
        <v>79</v>
      </c>
      <c r="AH10" s="76" t="s">
        <v>76</v>
      </c>
      <c r="AI10" s="76" t="s">
        <v>80</v>
      </c>
      <c r="AJ10" s="76" t="s">
        <v>31</v>
      </c>
      <c r="AK10" s="76" t="s">
        <v>4</v>
      </c>
      <c r="AL10" s="76" t="s">
        <v>5</v>
      </c>
      <c r="AM10" s="76" t="s">
        <v>6</v>
      </c>
      <c r="AN10" s="161" t="s">
        <v>7</v>
      </c>
      <c r="AO10" s="313"/>
      <c r="AP10" s="313"/>
      <c r="AQ10" s="313"/>
      <c r="AR10" s="313"/>
      <c r="AS10" s="313"/>
      <c r="AT10" s="313"/>
      <c r="AU10" s="336"/>
    </row>
    <row r="11" spans="1:47" s="66" customFormat="1" ht="35.1" customHeight="1">
      <c r="A11" s="306" t="s">
        <v>183</v>
      </c>
      <c r="B11" s="303">
        <v>1</v>
      </c>
      <c r="C11" s="288" t="s">
        <v>94</v>
      </c>
      <c r="D11" s="288" t="s">
        <v>185</v>
      </c>
      <c r="E11" s="288">
        <v>544</v>
      </c>
      <c r="F11" s="288">
        <v>185</v>
      </c>
      <c r="G11" s="209" t="s">
        <v>8</v>
      </c>
      <c r="H11" s="74">
        <v>1</v>
      </c>
      <c r="I11" s="74">
        <v>1</v>
      </c>
      <c r="J11" s="74">
        <v>1</v>
      </c>
      <c r="K11" s="74">
        <v>1</v>
      </c>
      <c r="L11" s="177">
        <v>1</v>
      </c>
      <c r="M11" s="177">
        <v>1</v>
      </c>
      <c r="N11" s="177">
        <v>1</v>
      </c>
      <c r="O11" s="177">
        <v>1</v>
      </c>
      <c r="P11" s="177">
        <v>1</v>
      </c>
      <c r="Q11" s="177">
        <v>1</v>
      </c>
      <c r="R11" s="177">
        <v>1</v>
      </c>
      <c r="S11" s="177">
        <v>1</v>
      </c>
      <c r="T11" s="177">
        <v>1</v>
      </c>
      <c r="U11" s="177">
        <v>1</v>
      </c>
      <c r="V11" s="177">
        <v>1</v>
      </c>
      <c r="W11" s="177">
        <v>1</v>
      </c>
      <c r="X11" s="177">
        <v>1</v>
      </c>
      <c r="Y11" s="177">
        <v>1</v>
      </c>
      <c r="Z11" s="177">
        <v>1</v>
      </c>
      <c r="AA11" s="177">
        <v>1</v>
      </c>
      <c r="AB11" s="177">
        <v>1</v>
      </c>
      <c r="AC11" s="177">
        <v>1</v>
      </c>
      <c r="AD11" s="177">
        <v>1</v>
      </c>
      <c r="AE11" s="177">
        <v>1</v>
      </c>
      <c r="AF11" s="177"/>
      <c r="AG11" s="177"/>
      <c r="AH11" s="177"/>
      <c r="AI11" s="177"/>
      <c r="AJ11" s="177"/>
      <c r="AK11" s="177">
        <v>1</v>
      </c>
      <c r="AL11" s="177">
        <v>1</v>
      </c>
      <c r="AM11" s="177">
        <v>1</v>
      </c>
      <c r="AN11" s="177">
        <v>1</v>
      </c>
      <c r="AO11" s="178">
        <f>AD11/AC11</f>
        <v>1</v>
      </c>
      <c r="AP11" s="179">
        <v>0.875</v>
      </c>
      <c r="AQ11" s="297" t="s">
        <v>337</v>
      </c>
      <c r="AR11" s="294" t="s">
        <v>234</v>
      </c>
      <c r="AS11" s="294" t="s">
        <v>235</v>
      </c>
      <c r="AT11" s="297" t="s">
        <v>296</v>
      </c>
      <c r="AU11" s="275" t="s">
        <v>297</v>
      </c>
    </row>
    <row r="12" spans="1:47" s="66" customFormat="1" ht="35.1" customHeight="1">
      <c r="A12" s="307"/>
      <c r="B12" s="304"/>
      <c r="C12" s="289"/>
      <c r="D12" s="289"/>
      <c r="E12" s="289"/>
      <c r="F12" s="289"/>
      <c r="G12" s="210" t="s">
        <v>9</v>
      </c>
      <c r="H12" s="72">
        <f>+L12+R12+X12+AC12+AE12</f>
        <v>1281261506</v>
      </c>
      <c r="I12" s="72">
        <v>168507479</v>
      </c>
      <c r="J12" s="72">
        <v>168507479</v>
      </c>
      <c r="K12" s="72">
        <v>162736812</v>
      </c>
      <c r="L12" s="142">
        <v>161402141</v>
      </c>
      <c r="M12" s="142">
        <v>162276000</v>
      </c>
      <c r="N12" s="142">
        <v>162276000</v>
      </c>
      <c r="O12" s="142">
        <v>162276000</v>
      </c>
      <c r="P12" s="142">
        <v>199493966</v>
      </c>
      <c r="Q12" s="142">
        <v>199493966</v>
      </c>
      <c r="R12" s="142">
        <v>199493966</v>
      </c>
      <c r="S12" s="142">
        <v>252000000</v>
      </c>
      <c r="T12" s="142">
        <v>252000000</v>
      </c>
      <c r="U12" s="142">
        <v>252000000</v>
      </c>
      <c r="V12" s="142">
        <v>252000000</v>
      </c>
      <c r="W12" s="142">
        <v>272746399</v>
      </c>
      <c r="X12" s="142">
        <v>261034399</v>
      </c>
      <c r="Y12" s="142">
        <v>288238000</v>
      </c>
      <c r="Z12" s="142">
        <v>288238000</v>
      </c>
      <c r="AA12" s="142">
        <v>288238000</v>
      </c>
      <c r="AB12" s="142">
        <v>334172000</v>
      </c>
      <c r="AC12" s="142">
        <v>353601000</v>
      </c>
      <c r="AD12" s="142">
        <v>353601000</v>
      </c>
      <c r="AE12" s="142">
        <v>305730000</v>
      </c>
      <c r="AF12" s="142"/>
      <c r="AG12" s="142"/>
      <c r="AH12" s="142"/>
      <c r="AI12" s="142"/>
      <c r="AJ12" s="142"/>
      <c r="AK12" s="142">
        <v>287462000</v>
      </c>
      <c r="AL12" s="142">
        <v>287462000</v>
      </c>
      <c r="AM12" s="142">
        <v>287462000</v>
      </c>
      <c r="AN12" s="142">
        <v>353601000</v>
      </c>
      <c r="AO12" s="178">
        <f>AD12/AC12</f>
        <v>1</v>
      </c>
      <c r="AP12" s="179">
        <f>(L12+R12+X12+AD12)/H12</f>
        <v>0.7613836062596889</v>
      </c>
      <c r="AQ12" s="298"/>
      <c r="AR12" s="295"/>
      <c r="AS12" s="295"/>
      <c r="AT12" s="298"/>
      <c r="AU12" s="276"/>
    </row>
    <row r="13" spans="1:47" s="66" customFormat="1" ht="35.1" customHeight="1">
      <c r="A13" s="307"/>
      <c r="B13" s="304"/>
      <c r="C13" s="289"/>
      <c r="D13" s="289"/>
      <c r="E13" s="289"/>
      <c r="F13" s="289"/>
      <c r="G13" s="211" t="s">
        <v>10</v>
      </c>
      <c r="H13" s="203"/>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1"/>
      <c r="AG13" s="201"/>
      <c r="AH13" s="201"/>
      <c r="AI13" s="201"/>
      <c r="AJ13" s="201"/>
      <c r="AK13" s="200"/>
      <c r="AL13" s="200"/>
      <c r="AM13" s="200"/>
      <c r="AN13" s="200"/>
      <c r="AO13" s="202"/>
      <c r="AP13" s="202"/>
      <c r="AQ13" s="298"/>
      <c r="AR13" s="295"/>
      <c r="AS13" s="295"/>
      <c r="AT13" s="298"/>
      <c r="AU13" s="276"/>
    </row>
    <row r="14" spans="1:47" s="66" customFormat="1" ht="35.1" customHeight="1">
      <c r="A14" s="307"/>
      <c r="B14" s="304"/>
      <c r="C14" s="289"/>
      <c r="D14" s="289"/>
      <c r="E14" s="289"/>
      <c r="F14" s="289"/>
      <c r="G14" s="210" t="s">
        <v>11</v>
      </c>
      <c r="H14" s="72">
        <f aca="true" t="shared" si="0" ref="H14">+L14+R14+X14+AC14+AE14</f>
        <v>104344050</v>
      </c>
      <c r="I14" s="203"/>
      <c r="J14" s="203"/>
      <c r="K14" s="203"/>
      <c r="L14" s="203"/>
      <c r="M14" s="142">
        <v>53096983</v>
      </c>
      <c r="N14" s="142">
        <v>53096983</v>
      </c>
      <c r="O14" s="142">
        <v>53096983</v>
      </c>
      <c r="P14" s="142">
        <v>53096983</v>
      </c>
      <c r="Q14" s="142">
        <v>53096983</v>
      </c>
      <c r="R14" s="142">
        <v>53096983</v>
      </c>
      <c r="S14" s="142">
        <v>15734000</v>
      </c>
      <c r="T14" s="142">
        <v>15734000</v>
      </c>
      <c r="U14" s="142">
        <v>15734000</v>
      </c>
      <c r="V14" s="142">
        <v>15734000</v>
      </c>
      <c r="W14" s="142">
        <v>15734000</v>
      </c>
      <c r="X14" s="142">
        <v>15734000</v>
      </c>
      <c r="Y14" s="142">
        <v>35513067</v>
      </c>
      <c r="Z14" s="142">
        <v>35513067</v>
      </c>
      <c r="AA14" s="142">
        <v>35513067</v>
      </c>
      <c r="AB14" s="142">
        <v>35513067</v>
      </c>
      <c r="AC14" s="142">
        <v>35513067</v>
      </c>
      <c r="AD14" s="142">
        <v>35513067</v>
      </c>
      <c r="AE14" s="142">
        <v>0</v>
      </c>
      <c r="AF14" s="142"/>
      <c r="AG14" s="142"/>
      <c r="AH14" s="142"/>
      <c r="AI14" s="142"/>
      <c r="AJ14" s="142"/>
      <c r="AK14" s="142">
        <v>35513067</v>
      </c>
      <c r="AL14" s="142">
        <v>35513067</v>
      </c>
      <c r="AM14" s="142">
        <v>35513067</v>
      </c>
      <c r="AN14" s="142">
        <v>35513067</v>
      </c>
      <c r="AO14" s="142"/>
      <c r="AP14" s="142"/>
      <c r="AQ14" s="298"/>
      <c r="AR14" s="295"/>
      <c r="AS14" s="295"/>
      <c r="AT14" s="298"/>
      <c r="AU14" s="276"/>
    </row>
    <row r="15" spans="1:47" s="66" customFormat="1" ht="35.1" customHeight="1">
      <c r="A15" s="307"/>
      <c r="B15" s="304"/>
      <c r="C15" s="289"/>
      <c r="D15" s="289"/>
      <c r="E15" s="289"/>
      <c r="F15" s="289"/>
      <c r="G15" s="211" t="s">
        <v>12</v>
      </c>
      <c r="H15" s="73">
        <v>1</v>
      </c>
      <c r="I15" s="73">
        <v>1</v>
      </c>
      <c r="J15" s="73">
        <v>1</v>
      </c>
      <c r="K15" s="73">
        <v>1</v>
      </c>
      <c r="L15" s="181">
        <v>1</v>
      </c>
      <c r="M15" s="181">
        <v>1</v>
      </c>
      <c r="N15" s="181">
        <v>1</v>
      </c>
      <c r="O15" s="181">
        <v>1</v>
      </c>
      <c r="P15" s="181">
        <v>1</v>
      </c>
      <c r="Q15" s="181">
        <v>1</v>
      </c>
      <c r="R15" s="181">
        <v>1</v>
      </c>
      <c r="S15" s="181">
        <v>1</v>
      </c>
      <c r="T15" s="181">
        <v>1</v>
      </c>
      <c r="U15" s="181">
        <v>1</v>
      </c>
      <c r="V15" s="181">
        <v>1</v>
      </c>
      <c r="W15" s="181">
        <v>1</v>
      </c>
      <c r="X15" s="181">
        <v>1</v>
      </c>
      <c r="Y15" s="181">
        <v>1</v>
      </c>
      <c r="Z15" s="181">
        <v>1</v>
      </c>
      <c r="AA15" s="181">
        <v>1</v>
      </c>
      <c r="AB15" s="181">
        <v>1</v>
      </c>
      <c r="AC15" s="181">
        <v>1</v>
      </c>
      <c r="AD15" s="181">
        <v>1</v>
      </c>
      <c r="AE15" s="181">
        <v>1</v>
      </c>
      <c r="AF15" s="181"/>
      <c r="AG15" s="181"/>
      <c r="AH15" s="181"/>
      <c r="AI15" s="181"/>
      <c r="AJ15" s="181"/>
      <c r="AK15" s="181">
        <v>1</v>
      </c>
      <c r="AL15" s="181">
        <v>1</v>
      </c>
      <c r="AM15" s="181">
        <v>1</v>
      </c>
      <c r="AN15" s="181">
        <v>1</v>
      </c>
      <c r="AO15" s="182"/>
      <c r="AP15" s="182"/>
      <c r="AQ15" s="298"/>
      <c r="AR15" s="295"/>
      <c r="AS15" s="295"/>
      <c r="AT15" s="298"/>
      <c r="AU15" s="276"/>
    </row>
    <row r="16" spans="1:47" s="66" customFormat="1" ht="35.1" customHeight="1" thickBot="1">
      <c r="A16" s="307"/>
      <c r="B16" s="305"/>
      <c r="C16" s="290"/>
      <c r="D16" s="290"/>
      <c r="E16" s="290"/>
      <c r="F16" s="290"/>
      <c r="G16" s="212" t="s">
        <v>13</v>
      </c>
      <c r="H16" s="78">
        <f>+H12+H14</f>
        <v>1385605556</v>
      </c>
      <c r="I16" s="78">
        <f aca="true" t="shared" si="1" ref="I16:AK16">+I12+I14</f>
        <v>168507479</v>
      </c>
      <c r="J16" s="78">
        <f t="shared" si="1"/>
        <v>168507479</v>
      </c>
      <c r="K16" s="78">
        <f t="shared" si="1"/>
        <v>162736812</v>
      </c>
      <c r="L16" s="183">
        <f t="shared" si="1"/>
        <v>161402141</v>
      </c>
      <c r="M16" s="183">
        <f t="shared" si="1"/>
        <v>215372983</v>
      </c>
      <c r="N16" s="183">
        <f t="shared" si="1"/>
        <v>215372983</v>
      </c>
      <c r="O16" s="183">
        <f t="shared" si="1"/>
        <v>215372983</v>
      </c>
      <c r="P16" s="183">
        <f t="shared" si="1"/>
        <v>252590949</v>
      </c>
      <c r="Q16" s="183">
        <f t="shared" si="1"/>
        <v>252590949</v>
      </c>
      <c r="R16" s="183">
        <f t="shared" si="1"/>
        <v>252590949</v>
      </c>
      <c r="S16" s="183">
        <f t="shared" si="1"/>
        <v>267734000</v>
      </c>
      <c r="T16" s="183">
        <f t="shared" si="1"/>
        <v>267734000</v>
      </c>
      <c r="U16" s="183">
        <f t="shared" si="1"/>
        <v>267734000</v>
      </c>
      <c r="V16" s="183">
        <f t="shared" si="1"/>
        <v>267734000</v>
      </c>
      <c r="W16" s="183">
        <f t="shared" si="1"/>
        <v>288480399</v>
      </c>
      <c r="X16" s="183">
        <f t="shared" si="1"/>
        <v>276768399</v>
      </c>
      <c r="Y16" s="183">
        <f t="shared" si="1"/>
        <v>323751067</v>
      </c>
      <c r="Z16" s="183">
        <f t="shared" si="1"/>
        <v>323751067</v>
      </c>
      <c r="AA16" s="183">
        <f>+AA12+AA14</f>
        <v>323751067</v>
      </c>
      <c r="AB16" s="183">
        <f t="shared" si="1"/>
        <v>369685067</v>
      </c>
      <c r="AC16" s="183">
        <f t="shared" si="1"/>
        <v>389114067</v>
      </c>
      <c r="AD16" s="183">
        <f t="shared" si="1"/>
        <v>389114067</v>
      </c>
      <c r="AE16" s="183">
        <f t="shared" si="1"/>
        <v>305730000</v>
      </c>
      <c r="AF16" s="183"/>
      <c r="AG16" s="183"/>
      <c r="AH16" s="183"/>
      <c r="AI16" s="183"/>
      <c r="AJ16" s="183"/>
      <c r="AK16" s="183">
        <f t="shared" si="1"/>
        <v>322975067</v>
      </c>
      <c r="AL16" s="183">
        <f>+AL12+AL14</f>
        <v>322975067</v>
      </c>
      <c r="AM16" s="183">
        <f>+AM12+AM14</f>
        <v>322975067</v>
      </c>
      <c r="AN16" s="183">
        <f>+AN12+AN14</f>
        <v>389114067</v>
      </c>
      <c r="AO16" s="163"/>
      <c r="AP16" s="163"/>
      <c r="AQ16" s="299"/>
      <c r="AR16" s="296"/>
      <c r="AS16" s="296"/>
      <c r="AT16" s="299"/>
      <c r="AU16" s="277"/>
    </row>
    <row r="17" spans="1:47" s="66" customFormat="1" ht="35.1" customHeight="1">
      <c r="A17" s="307"/>
      <c r="B17" s="303">
        <v>2</v>
      </c>
      <c r="C17" s="288" t="s">
        <v>101</v>
      </c>
      <c r="D17" s="288" t="s">
        <v>185</v>
      </c>
      <c r="E17" s="288">
        <v>544</v>
      </c>
      <c r="F17" s="288">
        <v>185</v>
      </c>
      <c r="G17" s="209" t="s">
        <v>8</v>
      </c>
      <c r="H17" s="74">
        <v>8</v>
      </c>
      <c r="I17" s="74">
        <v>8</v>
      </c>
      <c r="J17" s="74">
        <v>8</v>
      </c>
      <c r="K17" s="74">
        <v>8</v>
      </c>
      <c r="L17" s="177">
        <v>8</v>
      </c>
      <c r="M17" s="177">
        <v>8</v>
      </c>
      <c r="N17" s="177">
        <v>8</v>
      </c>
      <c r="O17" s="177">
        <v>8</v>
      </c>
      <c r="P17" s="177">
        <v>8</v>
      </c>
      <c r="Q17" s="177">
        <v>8</v>
      </c>
      <c r="R17" s="177">
        <v>8</v>
      </c>
      <c r="S17" s="177">
        <v>8</v>
      </c>
      <c r="T17" s="177">
        <v>8</v>
      </c>
      <c r="U17" s="177">
        <v>8</v>
      </c>
      <c r="V17" s="177">
        <v>8</v>
      </c>
      <c r="W17" s="177">
        <v>8</v>
      </c>
      <c r="X17" s="177">
        <v>8</v>
      </c>
      <c r="Y17" s="177">
        <v>8</v>
      </c>
      <c r="Z17" s="177">
        <v>8</v>
      </c>
      <c r="AA17" s="177">
        <v>8</v>
      </c>
      <c r="AB17" s="177">
        <v>8</v>
      </c>
      <c r="AC17" s="177">
        <v>8</v>
      </c>
      <c r="AD17" s="177">
        <v>8</v>
      </c>
      <c r="AE17" s="177">
        <v>8</v>
      </c>
      <c r="AF17" s="177"/>
      <c r="AG17" s="177"/>
      <c r="AH17" s="177"/>
      <c r="AI17" s="177"/>
      <c r="AJ17" s="177"/>
      <c r="AK17" s="177">
        <v>8</v>
      </c>
      <c r="AL17" s="177">
        <v>8</v>
      </c>
      <c r="AM17" s="177">
        <v>8</v>
      </c>
      <c r="AN17" s="177">
        <v>8</v>
      </c>
      <c r="AO17" s="178">
        <f>AD17/AC17</f>
        <v>1</v>
      </c>
      <c r="AP17" s="179">
        <v>0.875</v>
      </c>
      <c r="AQ17" s="291" t="s">
        <v>302</v>
      </c>
      <c r="AR17" s="294" t="s">
        <v>234</v>
      </c>
      <c r="AS17" s="294" t="s">
        <v>235</v>
      </c>
      <c r="AT17" s="297" t="s">
        <v>303</v>
      </c>
      <c r="AU17" s="275" t="s">
        <v>304</v>
      </c>
    </row>
    <row r="18" spans="1:47" s="66" customFormat="1" ht="35.1" customHeight="1">
      <c r="A18" s="307"/>
      <c r="B18" s="304"/>
      <c r="C18" s="289"/>
      <c r="D18" s="289"/>
      <c r="E18" s="289"/>
      <c r="F18" s="289"/>
      <c r="G18" s="210" t="s">
        <v>9</v>
      </c>
      <c r="H18" s="72">
        <f>+L18+R18+X18+AC18+AE18</f>
        <v>5051206270</v>
      </c>
      <c r="I18" s="72">
        <v>705875987</v>
      </c>
      <c r="J18" s="72">
        <v>705875987</v>
      </c>
      <c r="K18" s="72">
        <v>705875987</v>
      </c>
      <c r="L18" s="142">
        <v>658128467</v>
      </c>
      <c r="M18" s="142">
        <v>1097892000</v>
      </c>
      <c r="N18" s="142">
        <v>1097892000</v>
      </c>
      <c r="O18" s="142">
        <v>1097892000</v>
      </c>
      <c r="P18" s="142">
        <v>1148167135</v>
      </c>
      <c r="Q18" s="142">
        <v>1147711188</v>
      </c>
      <c r="R18" s="142">
        <v>1092997319</v>
      </c>
      <c r="S18" s="142">
        <v>930000000</v>
      </c>
      <c r="T18" s="142">
        <v>930000000</v>
      </c>
      <c r="U18" s="142">
        <v>930000000</v>
      </c>
      <c r="V18" s="142">
        <v>929544053</v>
      </c>
      <c r="W18" s="142">
        <v>1129135937</v>
      </c>
      <c r="X18" s="142">
        <v>1088811484</v>
      </c>
      <c r="Y18" s="142">
        <v>1210530000</v>
      </c>
      <c r="Z18" s="142">
        <v>1210530000</v>
      </c>
      <c r="AA18" s="142">
        <v>1210530000</v>
      </c>
      <c r="AB18" s="142">
        <v>1162652000</v>
      </c>
      <c r="AC18" s="142">
        <v>1119735000</v>
      </c>
      <c r="AD18" s="142">
        <v>1116614670</v>
      </c>
      <c r="AE18" s="142">
        <v>1091534000</v>
      </c>
      <c r="AF18" s="142"/>
      <c r="AG18" s="142"/>
      <c r="AH18" s="142"/>
      <c r="AI18" s="142"/>
      <c r="AJ18" s="142"/>
      <c r="AK18" s="142">
        <v>759000939</v>
      </c>
      <c r="AL18" s="142">
        <v>1003050534</v>
      </c>
      <c r="AM18" s="142">
        <v>1004755464</v>
      </c>
      <c r="AN18" s="142">
        <v>1116614670</v>
      </c>
      <c r="AO18" s="182">
        <f>AD18/AC18</f>
        <v>0.9972133317258102</v>
      </c>
      <c r="AP18" s="179">
        <f>(L18+R18+X18+AD18)/H18</f>
        <v>0.7832885311967274</v>
      </c>
      <c r="AQ18" s="292"/>
      <c r="AR18" s="295"/>
      <c r="AS18" s="295"/>
      <c r="AT18" s="298"/>
      <c r="AU18" s="276"/>
    </row>
    <row r="19" spans="1:47" s="66" customFormat="1" ht="35.1" customHeight="1">
      <c r="A19" s="307"/>
      <c r="B19" s="304"/>
      <c r="C19" s="289"/>
      <c r="D19" s="289"/>
      <c r="E19" s="289"/>
      <c r="F19" s="289"/>
      <c r="G19" s="211" t="s">
        <v>10</v>
      </c>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1"/>
      <c r="AG19" s="201"/>
      <c r="AH19" s="201"/>
      <c r="AI19" s="201"/>
      <c r="AJ19" s="201"/>
      <c r="AK19" s="200"/>
      <c r="AL19" s="200"/>
      <c r="AM19" s="200"/>
      <c r="AN19" s="200"/>
      <c r="AO19" s="202"/>
      <c r="AP19" s="202"/>
      <c r="AQ19" s="292"/>
      <c r="AR19" s="295"/>
      <c r="AS19" s="295"/>
      <c r="AT19" s="298"/>
      <c r="AU19" s="276"/>
    </row>
    <row r="20" spans="1:47" s="66" customFormat="1" ht="35.1" customHeight="1">
      <c r="A20" s="307"/>
      <c r="B20" s="304"/>
      <c r="C20" s="289"/>
      <c r="D20" s="289"/>
      <c r="E20" s="289"/>
      <c r="F20" s="289"/>
      <c r="G20" s="210" t="s">
        <v>11</v>
      </c>
      <c r="H20" s="72">
        <f>+L20+R20+X20+AC20+AE20</f>
        <v>1087801083</v>
      </c>
      <c r="I20" s="203"/>
      <c r="J20" s="203"/>
      <c r="K20" s="203"/>
      <c r="L20" s="203"/>
      <c r="M20" s="142">
        <v>318286468</v>
      </c>
      <c r="N20" s="142">
        <v>318286468</v>
      </c>
      <c r="O20" s="142">
        <v>318286464</v>
      </c>
      <c r="P20" s="142">
        <v>318286464</v>
      </c>
      <c r="Q20" s="142">
        <v>318286464</v>
      </c>
      <c r="R20" s="142">
        <v>317565913</v>
      </c>
      <c r="S20" s="142">
        <v>436904494</v>
      </c>
      <c r="T20" s="142">
        <v>436904494</v>
      </c>
      <c r="U20" s="142">
        <v>436904494</v>
      </c>
      <c r="V20" s="142">
        <v>432142626</v>
      </c>
      <c r="W20" s="142">
        <v>432057593</v>
      </c>
      <c r="X20" s="142">
        <v>432057593</v>
      </c>
      <c r="Y20" s="142">
        <v>338177577</v>
      </c>
      <c r="Z20" s="142">
        <v>338177577</v>
      </c>
      <c r="AA20" s="142">
        <v>338177577</v>
      </c>
      <c r="AB20" s="142">
        <v>338177577</v>
      </c>
      <c r="AC20" s="142">
        <v>338177577</v>
      </c>
      <c r="AD20" s="142">
        <v>338177577</v>
      </c>
      <c r="AE20" s="142">
        <v>0</v>
      </c>
      <c r="AF20" s="142"/>
      <c r="AG20" s="142"/>
      <c r="AH20" s="142"/>
      <c r="AI20" s="142"/>
      <c r="AJ20" s="142"/>
      <c r="AK20" s="142">
        <v>132860803</v>
      </c>
      <c r="AL20" s="142">
        <v>335282920</v>
      </c>
      <c r="AM20" s="142">
        <v>338177577</v>
      </c>
      <c r="AN20" s="142">
        <v>338177577</v>
      </c>
      <c r="AO20" s="182"/>
      <c r="AP20" s="162"/>
      <c r="AQ20" s="292"/>
      <c r="AR20" s="295"/>
      <c r="AS20" s="295"/>
      <c r="AT20" s="298"/>
      <c r="AU20" s="276"/>
    </row>
    <row r="21" spans="1:47" s="66" customFormat="1" ht="35.1" customHeight="1">
      <c r="A21" s="307"/>
      <c r="B21" s="304"/>
      <c r="C21" s="289"/>
      <c r="D21" s="289"/>
      <c r="E21" s="289"/>
      <c r="F21" s="289"/>
      <c r="G21" s="211" t="s">
        <v>12</v>
      </c>
      <c r="H21" s="73">
        <v>8</v>
      </c>
      <c r="I21" s="73">
        <v>8</v>
      </c>
      <c r="J21" s="73">
        <v>8</v>
      </c>
      <c r="K21" s="73">
        <v>8</v>
      </c>
      <c r="L21" s="181">
        <v>8</v>
      </c>
      <c r="M21" s="181">
        <v>8</v>
      </c>
      <c r="N21" s="181">
        <v>8</v>
      </c>
      <c r="O21" s="181">
        <v>8</v>
      </c>
      <c r="P21" s="181">
        <v>8</v>
      </c>
      <c r="Q21" s="181">
        <v>8</v>
      </c>
      <c r="R21" s="181">
        <v>8</v>
      </c>
      <c r="S21" s="181">
        <v>8</v>
      </c>
      <c r="T21" s="181">
        <v>8</v>
      </c>
      <c r="U21" s="181">
        <v>8</v>
      </c>
      <c r="V21" s="181">
        <v>8</v>
      </c>
      <c r="W21" s="181">
        <v>8</v>
      </c>
      <c r="X21" s="181">
        <v>8</v>
      </c>
      <c r="Y21" s="181">
        <v>8</v>
      </c>
      <c r="Z21" s="181">
        <v>8</v>
      </c>
      <c r="AA21" s="181">
        <v>8</v>
      </c>
      <c r="AB21" s="181">
        <v>8</v>
      </c>
      <c r="AC21" s="181">
        <v>8</v>
      </c>
      <c r="AD21" s="181">
        <v>8</v>
      </c>
      <c r="AE21" s="181">
        <v>8</v>
      </c>
      <c r="AF21" s="181"/>
      <c r="AG21" s="181"/>
      <c r="AH21" s="181"/>
      <c r="AI21" s="181"/>
      <c r="AJ21" s="181"/>
      <c r="AK21" s="181">
        <v>8</v>
      </c>
      <c r="AL21" s="181">
        <v>8</v>
      </c>
      <c r="AM21" s="181">
        <v>8</v>
      </c>
      <c r="AN21" s="181">
        <v>8</v>
      </c>
      <c r="AO21" s="182"/>
      <c r="AP21" s="182"/>
      <c r="AQ21" s="292"/>
      <c r="AR21" s="295"/>
      <c r="AS21" s="295"/>
      <c r="AT21" s="298"/>
      <c r="AU21" s="276"/>
    </row>
    <row r="22" spans="1:47" s="66" customFormat="1" ht="35.1" customHeight="1" thickBot="1">
      <c r="A22" s="307"/>
      <c r="B22" s="305"/>
      <c r="C22" s="290"/>
      <c r="D22" s="290"/>
      <c r="E22" s="290"/>
      <c r="F22" s="290"/>
      <c r="G22" s="212" t="s">
        <v>13</v>
      </c>
      <c r="H22" s="78">
        <f>+H18+H20</f>
        <v>6139007353</v>
      </c>
      <c r="I22" s="78">
        <f aca="true" t="shared" si="2" ref="I22:AK22">+I18+I20</f>
        <v>705875987</v>
      </c>
      <c r="J22" s="78">
        <f t="shared" si="2"/>
        <v>705875987</v>
      </c>
      <c r="K22" s="78">
        <f t="shared" si="2"/>
        <v>705875987</v>
      </c>
      <c r="L22" s="183">
        <f t="shared" si="2"/>
        <v>658128467</v>
      </c>
      <c r="M22" s="183">
        <f t="shared" si="2"/>
        <v>1416178468</v>
      </c>
      <c r="N22" s="183">
        <f t="shared" si="2"/>
        <v>1416178468</v>
      </c>
      <c r="O22" s="183">
        <f t="shared" si="2"/>
        <v>1416178464</v>
      </c>
      <c r="P22" s="183">
        <f t="shared" si="2"/>
        <v>1466453599</v>
      </c>
      <c r="Q22" s="183">
        <f t="shared" si="2"/>
        <v>1465997652</v>
      </c>
      <c r="R22" s="183">
        <f t="shared" si="2"/>
        <v>1410563232</v>
      </c>
      <c r="S22" s="183">
        <f t="shared" si="2"/>
        <v>1366904494</v>
      </c>
      <c r="T22" s="183">
        <f t="shared" si="2"/>
        <v>1366904494</v>
      </c>
      <c r="U22" s="183">
        <f t="shared" si="2"/>
        <v>1366904494</v>
      </c>
      <c r="V22" s="183">
        <f t="shared" si="2"/>
        <v>1361686679</v>
      </c>
      <c r="W22" s="183">
        <f t="shared" si="2"/>
        <v>1561193530</v>
      </c>
      <c r="X22" s="183">
        <f t="shared" si="2"/>
        <v>1520869077</v>
      </c>
      <c r="Y22" s="183">
        <f t="shared" si="2"/>
        <v>1548707577</v>
      </c>
      <c r="Z22" s="183">
        <f t="shared" si="2"/>
        <v>1548707577</v>
      </c>
      <c r="AA22" s="183">
        <f>+AA18+AA20</f>
        <v>1548707577</v>
      </c>
      <c r="AB22" s="183">
        <f t="shared" si="2"/>
        <v>1500829577</v>
      </c>
      <c r="AC22" s="183">
        <f t="shared" si="2"/>
        <v>1457912577</v>
      </c>
      <c r="AD22" s="183">
        <f t="shared" si="2"/>
        <v>1454792247</v>
      </c>
      <c r="AE22" s="183">
        <f t="shared" si="2"/>
        <v>1091534000</v>
      </c>
      <c r="AF22" s="183"/>
      <c r="AG22" s="183"/>
      <c r="AH22" s="183"/>
      <c r="AI22" s="183"/>
      <c r="AJ22" s="183"/>
      <c r="AK22" s="183">
        <f t="shared" si="2"/>
        <v>891861742</v>
      </c>
      <c r="AL22" s="183">
        <f>+AL18+AL20</f>
        <v>1338333454</v>
      </c>
      <c r="AM22" s="183">
        <f>+AM18+AM20</f>
        <v>1342933041</v>
      </c>
      <c r="AN22" s="183">
        <f>+AN18+AN20</f>
        <v>1454792247</v>
      </c>
      <c r="AO22" s="163"/>
      <c r="AP22" s="163"/>
      <c r="AQ22" s="293"/>
      <c r="AR22" s="296"/>
      <c r="AS22" s="296"/>
      <c r="AT22" s="299"/>
      <c r="AU22" s="277"/>
    </row>
    <row r="23" spans="1:47" s="66" customFormat="1" ht="35.1" customHeight="1">
      <c r="A23" s="307"/>
      <c r="B23" s="303">
        <v>3</v>
      </c>
      <c r="C23" s="288" t="s">
        <v>100</v>
      </c>
      <c r="D23" s="288" t="s">
        <v>185</v>
      </c>
      <c r="E23" s="288">
        <v>544</v>
      </c>
      <c r="F23" s="288">
        <v>185</v>
      </c>
      <c r="G23" s="209" t="s">
        <v>8</v>
      </c>
      <c r="H23" s="80">
        <v>1</v>
      </c>
      <c r="I23" s="80">
        <v>1</v>
      </c>
      <c r="J23" s="80">
        <v>1</v>
      </c>
      <c r="K23" s="80">
        <v>1</v>
      </c>
      <c r="L23" s="184">
        <v>1</v>
      </c>
      <c r="M23" s="184">
        <v>1</v>
      </c>
      <c r="N23" s="184">
        <v>1</v>
      </c>
      <c r="O23" s="184">
        <v>1</v>
      </c>
      <c r="P23" s="184">
        <v>1</v>
      </c>
      <c r="Q23" s="184">
        <v>1</v>
      </c>
      <c r="R23" s="184">
        <v>1</v>
      </c>
      <c r="S23" s="184">
        <v>1</v>
      </c>
      <c r="T23" s="184">
        <v>1</v>
      </c>
      <c r="U23" s="184">
        <v>1</v>
      </c>
      <c r="V23" s="184">
        <v>1</v>
      </c>
      <c r="W23" s="184">
        <v>1</v>
      </c>
      <c r="X23" s="184">
        <v>1</v>
      </c>
      <c r="Y23" s="184">
        <v>1</v>
      </c>
      <c r="Z23" s="184">
        <v>1</v>
      </c>
      <c r="AA23" s="184">
        <v>1</v>
      </c>
      <c r="AB23" s="184">
        <v>1</v>
      </c>
      <c r="AC23" s="184">
        <v>1</v>
      </c>
      <c r="AD23" s="184">
        <v>1</v>
      </c>
      <c r="AE23" s="184">
        <v>1</v>
      </c>
      <c r="AF23" s="184"/>
      <c r="AG23" s="184"/>
      <c r="AH23" s="184"/>
      <c r="AI23" s="184"/>
      <c r="AJ23" s="184"/>
      <c r="AK23" s="184">
        <v>1</v>
      </c>
      <c r="AL23" s="184">
        <v>1</v>
      </c>
      <c r="AM23" s="184">
        <v>1</v>
      </c>
      <c r="AN23" s="184">
        <v>1</v>
      </c>
      <c r="AO23" s="178">
        <f>AD23/AC23</f>
        <v>1</v>
      </c>
      <c r="AP23" s="179">
        <v>0.875</v>
      </c>
      <c r="AQ23" s="297" t="s">
        <v>338</v>
      </c>
      <c r="AR23" s="294" t="s">
        <v>234</v>
      </c>
      <c r="AS23" s="294" t="s">
        <v>235</v>
      </c>
      <c r="AT23" s="297" t="s">
        <v>307</v>
      </c>
      <c r="AU23" s="275" t="s">
        <v>308</v>
      </c>
    </row>
    <row r="24" spans="1:47" s="66" customFormat="1" ht="35.1" customHeight="1">
      <c r="A24" s="307"/>
      <c r="B24" s="304"/>
      <c r="C24" s="289"/>
      <c r="D24" s="289"/>
      <c r="E24" s="289"/>
      <c r="F24" s="289"/>
      <c r="G24" s="210" t="s">
        <v>9</v>
      </c>
      <c r="H24" s="72">
        <f>+L24+R24+X24+AC24+AE24</f>
        <v>428886427</v>
      </c>
      <c r="I24" s="72">
        <v>41116592</v>
      </c>
      <c r="J24" s="72">
        <v>41116592</v>
      </c>
      <c r="K24" s="72">
        <v>41116592</v>
      </c>
      <c r="L24" s="142">
        <v>40532394</v>
      </c>
      <c r="M24" s="142">
        <v>62667000</v>
      </c>
      <c r="N24" s="142">
        <v>62667000</v>
      </c>
      <c r="O24" s="142">
        <v>62667000</v>
      </c>
      <c r="P24" s="142">
        <v>62667000</v>
      </c>
      <c r="Q24" s="142">
        <v>62667000</v>
      </c>
      <c r="R24" s="142">
        <v>62615033</v>
      </c>
      <c r="S24" s="142">
        <v>78000000</v>
      </c>
      <c r="T24" s="142">
        <v>78000000</v>
      </c>
      <c r="U24" s="142">
        <v>78000000</v>
      </c>
      <c r="V24" s="142">
        <v>78000000</v>
      </c>
      <c r="W24" s="142">
        <v>78000000</v>
      </c>
      <c r="X24" s="142">
        <v>75409000</v>
      </c>
      <c r="Y24" s="142">
        <v>139604000</v>
      </c>
      <c r="Z24" s="142">
        <v>139604000</v>
      </c>
      <c r="AA24" s="142">
        <v>139604000</v>
      </c>
      <c r="AB24" s="142">
        <v>122792000</v>
      </c>
      <c r="AC24" s="142">
        <v>131134000</v>
      </c>
      <c r="AD24" s="142">
        <v>131020000</v>
      </c>
      <c r="AE24" s="142">
        <v>119196000</v>
      </c>
      <c r="AF24" s="142"/>
      <c r="AG24" s="142"/>
      <c r="AH24" s="142"/>
      <c r="AI24" s="142"/>
      <c r="AJ24" s="142"/>
      <c r="AK24" s="142">
        <v>114164000</v>
      </c>
      <c r="AL24" s="142">
        <v>114164000</v>
      </c>
      <c r="AM24" s="142">
        <v>114164000</v>
      </c>
      <c r="AN24" s="142">
        <v>131020000</v>
      </c>
      <c r="AO24" s="182">
        <f>AD24/AC24</f>
        <v>0.9991306602406699</v>
      </c>
      <c r="AP24" s="179">
        <f>(L24+R24+X24+AD24)/H24</f>
        <v>0.7218144653479557</v>
      </c>
      <c r="AQ24" s="298"/>
      <c r="AR24" s="295"/>
      <c r="AS24" s="295"/>
      <c r="AT24" s="298"/>
      <c r="AU24" s="276"/>
    </row>
    <row r="25" spans="1:47" s="66" customFormat="1" ht="35.1" customHeight="1">
      <c r="A25" s="307"/>
      <c r="B25" s="304"/>
      <c r="C25" s="289"/>
      <c r="D25" s="289"/>
      <c r="E25" s="289"/>
      <c r="F25" s="289"/>
      <c r="G25" s="211" t="s">
        <v>10</v>
      </c>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1"/>
      <c r="AG25" s="201"/>
      <c r="AH25" s="201"/>
      <c r="AI25" s="201"/>
      <c r="AJ25" s="201"/>
      <c r="AK25" s="200"/>
      <c r="AL25" s="200"/>
      <c r="AM25" s="200"/>
      <c r="AN25" s="200"/>
      <c r="AO25" s="202"/>
      <c r="AP25" s="202"/>
      <c r="AQ25" s="298"/>
      <c r="AR25" s="295"/>
      <c r="AS25" s="295"/>
      <c r="AT25" s="298"/>
      <c r="AU25" s="276"/>
    </row>
    <row r="26" spans="1:47" s="66" customFormat="1" ht="35.1" customHeight="1">
      <c r="A26" s="307"/>
      <c r="B26" s="304"/>
      <c r="C26" s="289"/>
      <c r="D26" s="289"/>
      <c r="E26" s="289"/>
      <c r="F26" s="289"/>
      <c r="G26" s="210" t="s">
        <v>11</v>
      </c>
      <c r="H26" s="72">
        <f>+L26+R26+X26+AC26+AE26</f>
        <v>47420121</v>
      </c>
      <c r="I26" s="204"/>
      <c r="J26" s="204"/>
      <c r="K26" s="204"/>
      <c r="L26" s="204"/>
      <c r="M26" s="143">
        <v>12003024</v>
      </c>
      <c r="N26" s="143">
        <v>12003024</v>
      </c>
      <c r="O26" s="143">
        <v>12003022</v>
      </c>
      <c r="P26" s="143">
        <v>12003022</v>
      </c>
      <c r="Q26" s="143">
        <v>12003022</v>
      </c>
      <c r="R26" s="143">
        <v>12003022</v>
      </c>
      <c r="S26" s="143">
        <v>24860233</v>
      </c>
      <c r="T26" s="143">
        <v>24860233</v>
      </c>
      <c r="U26" s="143">
        <v>24860233</v>
      </c>
      <c r="V26" s="143">
        <v>24860233</v>
      </c>
      <c r="W26" s="143">
        <v>24860233</v>
      </c>
      <c r="X26" s="143">
        <v>24860233</v>
      </c>
      <c r="Y26" s="143">
        <v>10556866</v>
      </c>
      <c r="Z26" s="143">
        <v>10556866</v>
      </c>
      <c r="AA26" s="143">
        <v>10556866</v>
      </c>
      <c r="AB26" s="143">
        <v>10556866</v>
      </c>
      <c r="AC26" s="143">
        <v>10556866</v>
      </c>
      <c r="AD26" s="143">
        <v>10556866</v>
      </c>
      <c r="AE26" s="185">
        <v>0</v>
      </c>
      <c r="AF26" s="185"/>
      <c r="AG26" s="185"/>
      <c r="AH26" s="185"/>
      <c r="AI26" s="185"/>
      <c r="AJ26" s="185"/>
      <c r="AK26" s="143">
        <v>6135200</v>
      </c>
      <c r="AL26" s="143">
        <v>10556866</v>
      </c>
      <c r="AM26" s="143">
        <v>10556866</v>
      </c>
      <c r="AN26" s="143">
        <v>10556866</v>
      </c>
      <c r="AO26" s="182"/>
      <c r="AP26" s="162"/>
      <c r="AQ26" s="298"/>
      <c r="AR26" s="295"/>
      <c r="AS26" s="295"/>
      <c r="AT26" s="298"/>
      <c r="AU26" s="276"/>
    </row>
    <row r="27" spans="1:47" s="66" customFormat="1" ht="35.1" customHeight="1">
      <c r="A27" s="307"/>
      <c r="B27" s="304"/>
      <c r="C27" s="289"/>
      <c r="D27" s="289"/>
      <c r="E27" s="289"/>
      <c r="F27" s="289"/>
      <c r="G27" s="211" t="s">
        <v>12</v>
      </c>
      <c r="H27" s="81">
        <v>1</v>
      </c>
      <c r="I27" s="81">
        <v>1</v>
      </c>
      <c r="J27" s="81">
        <v>1</v>
      </c>
      <c r="K27" s="81">
        <v>1</v>
      </c>
      <c r="L27" s="186">
        <v>1</v>
      </c>
      <c r="M27" s="186">
        <v>1</v>
      </c>
      <c r="N27" s="186">
        <v>1</v>
      </c>
      <c r="O27" s="186">
        <v>1</v>
      </c>
      <c r="P27" s="186">
        <v>1</v>
      </c>
      <c r="Q27" s="186">
        <v>1</v>
      </c>
      <c r="R27" s="186">
        <v>1</v>
      </c>
      <c r="S27" s="186">
        <v>1</v>
      </c>
      <c r="T27" s="186">
        <v>1</v>
      </c>
      <c r="U27" s="186">
        <v>1</v>
      </c>
      <c r="V27" s="186">
        <v>1</v>
      </c>
      <c r="W27" s="186">
        <v>1</v>
      </c>
      <c r="X27" s="186">
        <v>1</v>
      </c>
      <c r="Y27" s="186">
        <v>1</v>
      </c>
      <c r="Z27" s="186">
        <v>1</v>
      </c>
      <c r="AA27" s="186">
        <v>1</v>
      </c>
      <c r="AB27" s="186">
        <v>1</v>
      </c>
      <c r="AC27" s="186">
        <v>1</v>
      </c>
      <c r="AD27" s="186">
        <v>1</v>
      </c>
      <c r="AE27" s="186">
        <v>1</v>
      </c>
      <c r="AF27" s="186"/>
      <c r="AG27" s="186"/>
      <c r="AH27" s="186"/>
      <c r="AI27" s="186"/>
      <c r="AJ27" s="186"/>
      <c r="AK27" s="186">
        <v>1</v>
      </c>
      <c r="AL27" s="186">
        <v>1</v>
      </c>
      <c r="AM27" s="186">
        <v>1</v>
      </c>
      <c r="AN27" s="186">
        <v>1</v>
      </c>
      <c r="AO27" s="182"/>
      <c r="AP27" s="182"/>
      <c r="AQ27" s="298"/>
      <c r="AR27" s="295"/>
      <c r="AS27" s="295"/>
      <c r="AT27" s="298"/>
      <c r="AU27" s="276"/>
    </row>
    <row r="28" spans="1:47" s="66" customFormat="1" ht="35.1" customHeight="1" thickBot="1">
      <c r="A28" s="307"/>
      <c r="B28" s="305"/>
      <c r="C28" s="290"/>
      <c r="D28" s="290"/>
      <c r="E28" s="290"/>
      <c r="F28" s="290"/>
      <c r="G28" s="212" t="s">
        <v>13</v>
      </c>
      <c r="H28" s="78">
        <f>+H24+H26</f>
        <v>476306548</v>
      </c>
      <c r="I28" s="78">
        <f aca="true" t="shared" si="3" ref="I28:AK28">+I24+I26</f>
        <v>41116592</v>
      </c>
      <c r="J28" s="78">
        <f t="shared" si="3"/>
        <v>41116592</v>
      </c>
      <c r="K28" s="78">
        <f t="shared" si="3"/>
        <v>41116592</v>
      </c>
      <c r="L28" s="183">
        <f t="shared" si="3"/>
        <v>40532394</v>
      </c>
      <c r="M28" s="183">
        <f t="shared" si="3"/>
        <v>74670024</v>
      </c>
      <c r="N28" s="183">
        <f t="shared" si="3"/>
        <v>74670024</v>
      </c>
      <c r="O28" s="183">
        <f t="shared" si="3"/>
        <v>74670022</v>
      </c>
      <c r="P28" s="183">
        <f t="shared" si="3"/>
        <v>74670022</v>
      </c>
      <c r="Q28" s="183">
        <f t="shared" si="3"/>
        <v>74670022</v>
      </c>
      <c r="R28" s="183">
        <f t="shared" si="3"/>
        <v>74618055</v>
      </c>
      <c r="S28" s="183">
        <f t="shared" si="3"/>
        <v>102860233</v>
      </c>
      <c r="T28" s="183">
        <f t="shared" si="3"/>
        <v>102860233</v>
      </c>
      <c r="U28" s="183">
        <f t="shared" si="3"/>
        <v>102860233</v>
      </c>
      <c r="V28" s="183">
        <f t="shared" si="3"/>
        <v>102860233</v>
      </c>
      <c r="W28" s="183">
        <f t="shared" si="3"/>
        <v>102860233</v>
      </c>
      <c r="X28" s="183">
        <f t="shared" si="3"/>
        <v>100269233</v>
      </c>
      <c r="Y28" s="183">
        <f t="shared" si="3"/>
        <v>150160866</v>
      </c>
      <c r="Z28" s="183">
        <f t="shared" si="3"/>
        <v>150160866</v>
      </c>
      <c r="AA28" s="183">
        <f>+AA24+AA26</f>
        <v>150160866</v>
      </c>
      <c r="AB28" s="183">
        <f t="shared" si="3"/>
        <v>133348866</v>
      </c>
      <c r="AC28" s="183">
        <f t="shared" si="3"/>
        <v>141690866</v>
      </c>
      <c r="AD28" s="183">
        <f t="shared" si="3"/>
        <v>141576866</v>
      </c>
      <c r="AE28" s="183">
        <f t="shared" si="3"/>
        <v>119196000</v>
      </c>
      <c r="AF28" s="183"/>
      <c r="AG28" s="183"/>
      <c r="AH28" s="183"/>
      <c r="AI28" s="183"/>
      <c r="AJ28" s="183"/>
      <c r="AK28" s="183">
        <f t="shared" si="3"/>
        <v>120299200</v>
      </c>
      <c r="AL28" s="183">
        <f>+AL24+AL26</f>
        <v>124720866</v>
      </c>
      <c r="AM28" s="183">
        <f>+AM24+AM26</f>
        <v>124720866</v>
      </c>
      <c r="AN28" s="183">
        <f>+AN24+AN26</f>
        <v>141576866</v>
      </c>
      <c r="AO28" s="163"/>
      <c r="AP28" s="163"/>
      <c r="AQ28" s="299"/>
      <c r="AR28" s="296"/>
      <c r="AS28" s="296"/>
      <c r="AT28" s="299"/>
      <c r="AU28" s="277"/>
    </row>
    <row r="29" spans="1:47" s="66" customFormat="1" ht="35.1" customHeight="1">
      <c r="A29" s="307"/>
      <c r="B29" s="303">
        <v>4</v>
      </c>
      <c r="C29" s="288" t="s">
        <v>184</v>
      </c>
      <c r="D29" s="288" t="s">
        <v>186</v>
      </c>
      <c r="E29" s="288">
        <v>71</v>
      </c>
      <c r="F29" s="288">
        <v>185</v>
      </c>
      <c r="G29" s="209" t="s">
        <v>8</v>
      </c>
      <c r="H29" s="80">
        <v>0.9</v>
      </c>
      <c r="I29" s="80">
        <v>0.1</v>
      </c>
      <c r="J29" s="80">
        <v>0.1</v>
      </c>
      <c r="K29" s="80">
        <v>0.1</v>
      </c>
      <c r="L29" s="184">
        <v>0.1</v>
      </c>
      <c r="M29" s="184">
        <v>0.3</v>
      </c>
      <c r="N29" s="184">
        <v>0.3</v>
      </c>
      <c r="O29" s="184">
        <v>0.3</v>
      </c>
      <c r="P29" s="184">
        <v>0.3</v>
      </c>
      <c r="Q29" s="184">
        <v>0.3</v>
      </c>
      <c r="R29" s="184">
        <v>0.3</v>
      </c>
      <c r="S29" s="184">
        <v>0.55</v>
      </c>
      <c r="T29" s="184">
        <v>0.55</v>
      </c>
      <c r="U29" s="184">
        <v>0.55</v>
      </c>
      <c r="V29" s="184">
        <v>0.52</v>
      </c>
      <c r="W29" s="184">
        <v>0.52</v>
      </c>
      <c r="X29" s="184">
        <v>0.52</v>
      </c>
      <c r="Y29" s="207"/>
      <c r="Z29" s="207"/>
      <c r="AA29" s="207"/>
      <c r="AB29" s="207"/>
      <c r="AC29" s="207"/>
      <c r="AD29" s="207"/>
      <c r="AE29" s="207"/>
      <c r="AF29" s="207"/>
      <c r="AG29" s="207"/>
      <c r="AH29" s="207"/>
      <c r="AI29" s="207"/>
      <c r="AJ29" s="207"/>
      <c r="AK29" s="207"/>
      <c r="AL29" s="207"/>
      <c r="AM29" s="207"/>
      <c r="AN29" s="207"/>
      <c r="AO29" s="208"/>
      <c r="AP29" s="208"/>
      <c r="AQ29" s="344" t="s">
        <v>232</v>
      </c>
      <c r="AR29" s="294" t="s">
        <v>232</v>
      </c>
      <c r="AS29" s="294" t="s">
        <v>232</v>
      </c>
      <c r="AT29" s="294" t="s">
        <v>232</v>
      </c>
      <c r="AU29" s="300" t="s">
        <v>232</v>
      </c>
    </row>
    <row r="30" spans="1:47" s="66" customFormat="1" ht="35.1" customHeight="1">
      <c r="A30" s="307"/>
      <c r="B30" s="304"/>
      <c r="C30" s="289"/>
      <c r="D30" s="289"/>
      <c r="E30" s="289"/>
      <c r="F30" s="289"/>
      <c r="G30" s="210" t="s">
        <v>9</v>
      </c>
      <c r="H30" s="72">
        <f>+L30+R30+X30+AC30+AE30</f>
        <v>758286072</v>
      </c>
      <c r="I30" s="72">
        <v>209533986</v>
      </c>
      <c r="J30" s="72">
        <v>209533986</v>
      </c>
      <c r="K30" s="72">
        <v>209533986</v>
      </c>
      <c r="L30" s="142">
        <v>199088165</v>
      </c>
      <c r="M30" s="142">
        <v>194185000</v>
      </c>
      <c r="N30" s="142">
        <v>194185000</v>
      </c>
      <c r="O30" s="142">
        <v>194185000</v>
      </c>
      <c r="P30" s="142">
        <v>217577400</v>
      </c>
      <c r="Q30" s="142">
        <v>217577400</v>
      </c>
      <c r="R30" s="142">
        <v>172624262</v>
      </c>
      <c r="S30" s="142">
        <v>322000000</v>
      </c>
      <c r="T30" s="142">
        <v>322000000</v>
      </c>
      <c r="U30" s="142">
        <v>322000000</v>
      </c>
      <c r="V30" s="142">
        <v>421302666</v>
      </c>
      <c r="W30" s="142">
        <v>421302666</v>
      </c>
      <c r="X30" s="142">
        <v>386573645</v>
      </c>
      <c r="Y30" s="203"/>
      <c r="Z30" s="203"/>
      <c r="AA30" s="203"/>
      <c r="AB30" s="203"/>
      <c r="AC30" s="203"/>
      <c r="AD30" s="203"/>
      <c r="AE30" s="203"/>
      <c r="AF30" s="203"/>
      <c r="AG30" s="203"/>
      <c r="AH30" s="203"/>
      <c r="AI30" s="203"/>
      <c r="AJ30" s="203"/>
      <c r="AK30" s="203"/>
      <c r="AL30" s="203"/>
      <c r="AM30" s="203"/>
      <c r="AN30" s="203"/>
      <c r="AO30" s="208"/>
      <c r="AP30" s="208"/>
      <c r="AQ30" s="345"/>
      <c r="AR30" s="295"/>
      <c r="AS30" s="295"/>
      <c r="AT30" s="347"/>
      <c r="AU30" s="301"/>
    </row>
    <row r="31" spans="1:47" s="66" customFormat="1" ht="35.1" customHeight="1">
      <c r="A31" s="307"/>
      <c r="B31" s="304"/>
      <c r="C31" s="289"/>
      <c r="D31" s="289"/>
      <c r="E31" s="289"/>
      <c r="F31" s="289"/>
      <c r="G31" s="211" t="s">
        <v>10</v>
      </c>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1"/>
      <c r="AG31" s="201"/>
      <c r="AH31" s="201"/>
      <c r="AI31" s="201"/>
      <c r="AJ31" s="201"/>
      <c r="AK31" s="200"/>
      <c r="AL31" s="200"/>
      <c r="AM31" s="200"/>
      <c r="AN31" s="200"/>
      <c r="AO31" s="202"/>
      <c r="AP31" s="202"/>
      <c r="AQ31" s="345"/>
      <c r="AR31" s="295"/>
      <c r="AS31" s="295"/>
      <c r="AT31" s="347"/>
      <c r="AU31" s="301"/>
    </row>
    <row r="32" spans="1:47" s="66" customFormat="1" ht="35.1" customHeight="1">
      <c r="A32" s="307"/>
      <c r="B32" s="304"/>
      <c r="C32" s="289"/>
      <c r="D32" s="289"/>
      <c r="E32" s="289"/>
      <c r="F32" s="289"/>
      <c r="G32" s="210" t="s">
        <v>11</v>
      </c>
      <c r="H32" s="72">
        <f>+L32+R32+X32+AC32+AE32</f>
        <v>332823037</v>
      </c>
      <c r="I32" s="203"/>
      <c r="J32" s="203"/>
      <c r="K32" s="203"/>
      <c r="L32" s="203"/>
      <c r="M32" s="142">
        <v>102102454</v>
      </c>
      <c r="N32" s="142">
        <v>102102454</v>
      </c>
      <c r="O32" s="142">
        <v>102102451</v>
      </c>
      <c r="P32" s="142">
        <v>102102451</v>
      </c>
      <c r="Q32" s="142">
        <v>102102451</v>
      </c>
      <c r="R32" s="142">
        <v>102102451</v>
      </c>
      <c r="S32" s="142">
        <v>51744754</v>
      </c>
      <c r="T32" s="142">
        <v>51744754</v>
      </c>
      <c r="U32" s="142">
        <v>51744754</v>
      </c>
      <c r="V32" s="142">
        <v>51744754</v>
      </c>
      <c r="W32" s="142">
        <v>51744754</v>
      </c>
      <c r="X32" s="142">
        <v>51744754</v>
      </c>
      <c r="Y32" s="142">
        <v>178975832</v>
      </c>
      <c r="Z32" s="142">
        <v>178975832</v>
      </c>
      <c r="AA32" s="142">
        <v>178975832</v>
      </c>
      <c r="AB32" s="142">
        <v>178975832</v>
      </c>
      <c r="AC32" s="142">
        <v>178975832</v>
      </c>
      <c r="AD32" s="142">
        <v>178975832</v>
      </c>
      <c r="AE32" s="142">
        <v>0</v>
      </c>
      <c r="AF32" s="142"/>
      <c r="AG32" s="142"/>
      <c r="AH32" s="142"/>
      <c r="AI32" s="142"/>
      <c r="AJ32" s="142"/>
      <c r="AK32" s="142">
        <v>88630484</v>
      </c>
      <c r="AL32" s="142">
        <v>140286406</v>
      </c>
      <c r="AM32" s="142">
        <v>161464406</v>
      </c>
      <c r="AN32" s="142">
        <v>178975832</v>
      </c>
      <c r="AO32" s="182"/>
      <c r="AP32" s="162"/>
      <c r="AQ32" s="345"/>
      <c r="AR32" s="295"/>
      <c r="AS32" s="295"/>
      <c r="AT32" s="347"/>
      <c r="AU32" s="301"/>
    </row>
    <row r="33" spans="1:47" s="66" customFormat="1" ht="35.1" customHeight="1">
      <c r="A33" s="307"/>
      <c r="B33" s="304"/>
      <c r="C33" s="289"/>
      <c r="D33" s="289"/>
      <c r="E33" s="289"/>
      <c r="F33" s="289"/>
      <c r="G33" s="211" t="s">
        <v>12</v>
      </c>
      <c r="H33" s="81">
        <v>0.9</v>
      </c>
      <c r="I33" s="81">
        <v>0.1</v>
      </c>
      <c r="J33" s="81">
        <v>0.1</v>
      </c>
      <c r="K33" s="81">
        <v>0.1</v>
      </c>
      <c r="L33" s="186">
        <v>0.1</v>
      </c>
      <c r="M33" s="186">
        <v>0.3</v>
      </c>
      <c r="N33" s="186">
        <v>0.3</v>
      </c>
      <c r="O33" s="186">
        <v>0.3</v>
      </c>
      <c r="P33" s="186">
        <v>0.3</v>
      </c>
      <c r="Q33" s="186">
        <v>0.3</v>
      </c>
      <c r="R33" s="186">
        <v>0.3</v>
      </c>
      <c r="S33" s="186">
        <v>0.55</v>
      </c>
      <c r="T33" s="186">
        <v>0.55</v>
      </c>
      <c r="U33" s="186">
        <v>0.55</v>
      </c>
      <c r="V33" s="186">
        <v>0.52</v>
      </c>
      <c r="W33" s="186">
        <v>0.52</v>
      </c>
      <c r="X33" s="186">
        <v>0.52</v>
      </c>
      <c r="Y33" s="181">
        <v>0</v>
      </c>
      <c r="Z33" s="181">
        <v>0</v>
      </c>
      <c r="AA33" s="181">
        <v>0</v>
      </c>
      <c r="AB33" s="181">
        <v>0</v>
      </c>
      <c r="AC33" s="181">
        <v>0</v>
      </c>
      <c r="AD33" s="181">
        <v>0</v>
      </c>
      <c r="AE33" s="181">
        <v>0</v>
      </c>
      <c r="AF33" s="181"/>
      <c r="AG33" s="181"/>
      <c r="AH33" s="181"/>
      <c r="AI33" s="181"/>
      <c r="AJ33" s="181"/>
      <c r="AK33" s="181">
        <v>0</v>
      </c>
      <c r="AL33" s="181">
        <v>0</v>
      </c>
      <c r="AM33" s="181">
        <v>0</v>
      </c>
      <c r="AN33" s="181">
        <v>0</v>
      </c>
      <c r="AO33" s="182"/>
      <c r="AP33" s="182"/>
      <c r="AQ33" s="345"/>
      <c r="AR33" s="295"/>
      <c r="AS33" s="295"/>
      <c r="AT33" s="347"/>
      <c r="AU33" s="301"/>
    </row>
    <row r="34" spans="1:47" s="66" customFormat="1" ht="35.1" customHeight="1" thickBot="1">
      <c r="A34" s="307"/>
      <c r="B34" s="305"/>
      <c r="C34" s="290"/>
      <c r="D34" s="290"/>
      <c r="E34" s="290"/>
      <c r="F34" s="290"/>
      <c r="G34" s="212" t="s">
        <v>13</v>
      </c>
      <c r="H34" s="78">
        <f>+H30+H32</f>
        <v>1091109109</v>
      </c>
      <c r="I34" s="78">
        <f aca="true" t="shared" si="4" ref="I34:AK34">+I30+I32</f>
        <v>209533986</v>
      </c>
      <c r="J34" s="78">
        <f t="shared" si="4"/>
        <v>209533986</v>
      </c>
      <c r="K34" s="78">
        <f t="shared" si="4"/>
        <v>209533986</v>
      </c>
      <c r="L34" s="183">
        <f t="shared" si="4"/>
        <v>199088165</v>
      </c>
      <c r="M34" s="183">
        <f t="shared" si="4"/>
        <v>296287454</v>
      </c>
      <c r="N34" s="183">
        <f t="shared" si="4"/>
        <v>296287454</v>
      </c>
      <c r="O34" s="183">
        <f t="shared" si="4"/>
        <v>296287451</v>
      </c>
      <c r="P34" s="183">
        <f t="shared" si="4"/>
        <v>319679851</v>
      </c>
      <c r="Q34" s="183">
        <f t="shared" si="4"/>
        <v>319679851</v>
      </c>
      <c r="R34" s="183">
        <f t="shared" si="4"/>
        <v>274726713</v>
      </c>
      <c r="S34" s="183">
        <f t="shared" si="4"/>
        <v>373744754</v>
      </c>
      <c r="T34" s="183">
        <f t="shared" si="4"/>
        <v>373744754</v>
      </c>
      <c r="U34" s="183">
        <f t="shared" si="4"/>
        <v>373744754</v>
      </c>
      <c r="V34" s="183">
        <f t="shared" si="4"/>
        <v>473047420</v>
      </c>
      <c r="W34" s="183">
        <f t="shared" si="4"/>
        <v>473047420</v>
      </c>
      <c r="X34" s="183">
        <f t="shared" si="4"/>
        <v>438318399</v>
      </c>
      <c r="Y34" s="183">
        <f t="shared" si="4"/>
        <v>178975832</v>
      </c>
      <c r="Z34" s="183">
        <f t="shared" si="4"/>
        <v>178975832</v>
      </c>
      <c r="AA34" s="183">
        <f>+AA30+AA32</f>
        <v>178975832</v>
      </c>
      <c r="AB34" s="183">
        <f t="shared" si="4"/>
        <v>178975832</v>
      </c>
      <c r="AC34" s="183">
        <f t="shared" si="4"/>
        <v>178975832</v>
      </c>
      <c r="AD34" s="183">
        <f t="shared" si="4"/>
        <v>178975832</v>
      </c>
      <c r="AE34" s="183">
        <f t="shared" si="4"/>
        <v>0</v>
      </c>
      <c r="AF34" s="183"/>
      <c r="AG34" s="183"/>
      <c r="AH34" s="183"/>
      <c r="AI34" s="183"/>
      <c r="AJ34" s="183"/>
      <c r="AK34" s="183">
        <f t="shared" si="4"/>
        <v>88630484</v>
      </c>
      <c r="AL34" s="183">
        <f>+AL30+AL32</f>
        <v>140286406</v>
      </c>
      <c r="AM34" s="183">
        <f>+AM30+AM32</f>
        <v>161464406</v>
      </c>
      <c r="AN34" s="183">
        <v>178975832</v>
      </c>
      <c r="AO34" s="163"/>
      <c r="AP34" s="163"/>
      <c r="AQ34" s="346"/>
      <c r="AR34" s="296"/>
      <c r="AS34" s="296"/>
      <c r="AT34" s="348"/>
      <c r="AU34" s="302"/>
    </row>
    <row r="35" spans="1:47" s="66" customFormat="1" ht="35.1" customHeight="1">
      <c r="A35" s="307"/>
      <c r="B35" s="303">
        <v>5</v>
      </c>
      <c r="C35" s="288" t="s">
        <v>96</v>
      </c>
      <c r="D35" s="288" t="s">
        <v>185</v>
      </c>
      <c r="E35" s="288">
        <v>70</v>
      </c>
      <c r="F35" s="288">
        <v>185</v>
      </c>
      <c r="G35" s="209" t="s">
        <v>8</v>
      </c>
      <c r="H35" s="80">
        <v>1</v>
      </c>
      <c r="I35" s="80">
        <v>1</v>
      </c>
      <c r="J35" s="80">
        <v>1</v>
      </c>
      <c r="K35" s="80">
        <v>1</v>
      </c>
      <c r="L35" s="184">
        <v>1</v>
      </c>
      <c r="M35" s="184">
        <v>1</v>
      </c>
      <c r="N35" s="184">
        <v>1</v>
      </c>
      <c r="O35" s="184">
        <v>1</v>
      </c>
      <c r="P35" s="184">
        <v>1</v>
      </c>
      <c r="Q35" s="184">
        <v>1</v>
      </c>
      <c r="R35" s="184">
        <v>1</v>
      </c>
      <c r="S35" s="184">
        <v>1</v>
      </c>
      <c r="T35" s="184">
        <v>1</v>
      </c>
      <c r="U35" s="184">
        <v>1</v>
      </c>
      <c r="V35" s="184">
        <v>1</v>
      </c>
      <c r="W35" s="184">
        <v>1</v>
      </c>
      <c r="X35" s="184">
        <v>1</v>
      </c>
      <c r="Y35" s="184">
        <v>1</v>
      </c>
      <c r="Z35" s="184">
        <v>1</v>
      </c>
      <c r="AA35" s="184">
        <v>1</v>
      </c>
      <c r="AB35" s="184">
        <v>1</v>
      </c>
      <c r="AC35" s="184">
        <v>1</v>
      </c>
      <c r="AD35" s="184">
        <v>1</v>
      </c>
      <c r="AE35" s="184">
        <v>1</v>
      </c>
      <c r="AF35" s="184"/>
      <c r="AG35" s="184"/>
      <c r="AH35" s="184"/>
      <c r="AI35" s="184"/>
      <c r="AJ35" s="184"/>
      <c r="AK35" s="184">
        <v>1</v>
      </c>
      <c r="AL35" s="184">
        <v>1</v>
      </c>
      <c r="AM35" s="184">
        <v>1</v>
      </c>
      <c r="AN35" s="184">
        <v>1</v>
      </c>
      <c r="AO35" s="178">
        <f>AD35/AC35</f>
        <v>1</v>
      </c>
      <c r="AP35" s="179">
        <v>0.875</v>
      </c>
      <c r="AQ35" s="297" t="s">
        <v>339</v>
      </c>
      <c r="AR35" s="294" t="s">
        <v>234</v>
      </c>
      <c r="AS35" s="294" t="s">
        <v>235</v>
      </c>
      <c r="AT35" s="297" t="s">
        <v>330</v>
      </c>
      <c r="AU35" s="275" t="s">
        <v>332</v>
      </c>
    </row>
    <row r="36" spans="1:47" s="66" customFormat="1" ht="35.1" customHeight="1">
      <c r="A36" s="307"/>
      <c r="B36" s="304"/>
      <c r="C36" s="289"/>
      <c r="D36" s="289"/>
      <c r="E36" s="289"/>
      <c r="F36" s="289"/>
      <c r="G36" s="210" t="s">
        <v>9</v>
      </c>
      <c r="H36" s="72">
        <f>+L36+R36+X36+AC36+AE36</f>
        <v>572397839</v>
      </c>
      <c r="I36" s="72">
        <v>69391993</v>
      </c>
      <c r="J36" s="72">
        <v>69391993</v>
      </c>
      <c r="K36" s="72">
        <v>69391993</v>
      </c>
      <c r="L36" s="142">
        <v>67986272</v>
      </c>
      <c r="M36" s="142">
        <v>74198000</v>
      </c>
      <c r="N36" s="142">
        <v>74198000</v>
      </c>
      <c r="O36" s="142">
        <v>74198000</v>
      </c>
      <c r="P36" s="142">
        <v>92066467</v>
      </c>
      <c r="Q36" s="142">
        <v>92066467</v>
      </c>
      <c r="R36" s="142">
        <v>92066467</v>
      </c>
      <c r="S36" s="142">
        <v>124000000</v>
      </c>
      <c r="T36" s="142">
        <v>124000000</v>
      </c>
      <c r="U36" s="142">
        <v>124000000</v>
      </c>
      <c r="V36" s="142">
        <v>124000000</v>
      </c>
      <c r="W36" s="142">
        <v>124000000</v>
      </c>
      <c r="X36" s="142">
        <v>123950600</v>
      </c>
      <c r="Y36" s="142">
        <v>179010000</v>
      </c>
      <c r="Z36" s="142">
        <v>179010000</v>
      </c>
      <c r="AA36" s="142">
        <v>179010000</v>
      </c>
      <c r="AB36" s="142">
        <v>165850000</v>
      </c>
      <c r="AC36" s="142">
        <v>165850000</v>
      </c>
      <c r="AD36" s="142">
        <v>165800000</v>
      </c>
      <c r="AE36" s="142">
        <v>122544500</v>
      </c>
      <c r="AF36" s="142"/>
      <c r="AG36" s="142"/>
      <c r="AH36" s="142"/>
      <c r="AI36" s="142"/>
      <c r="AJ36" s="142"/>
      <c r="AK36" s="142">
        <v>65800000</v>
      </c>
      <c r="AL36" s="142">
        <v>165800000</v>
      </c>
      <c r="AM36" s="142">
        <v>165800000</v>
      </c>
      <c r="AN36" s="142">
        <v>165800000</v>
      </c>
      <c r="AO36" s="182">
        <f>AD36/AC36</f>
        <v>0.9996985227615315</v>
      </c>
      <c r="AP36" s="179">
        <f>(L36+R36+X36+AD36)/H36</f>
        <v>0.7858229160784794</v>
      </c>
      <c r="AQ36" s="298"/>
      <c r="AR36" s="295"/>
      <c r="AS36" s="295"/>
      <c r="AT36" s="298"/>
      <c r="AU36" s="276"/>
    </row>
    <row r="37" spans="1:47" s="66" customFormat="1" ht="35.1" customHeight="1">
      <c r="A37" s="307"/>
      <c r="B37" s="304"/>
      <c r="C37" s="289"/>
      <c r="D37" s="289"/>
      <c r="E37" s="289"/>
      <c r="F37" s="289"/>
      <c r="G37" s="211" t="s">
        <v>10</v>
      </c>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1"/>
      <c r="AG37" s="201"/>
      <c r="AH37" s="201"/>
      <c r="AI37" s="201"/>
      <c r="AJ37" s="201"/>
      <c r="AK37" s="200"/>
      <c r="AL37" s="200"/>
      <c r="AM37" s="200"/>
      <c r="AN37" s="200"/>
      <c r="AO37" s="202"/>
      <c r="AP37" s="202"/>
      <c r="AQ37" s="298"/>
      <c r="AR37" s="295"/>
      <c r="AS37" s="295"/>
      <c r="AT37" s="298"/>
      <c r="AU37" s="276"/>
    </row>
    <row r="38" spans="1:47" s="66" customFormat="1" ht="35.1" customHeight="1">
      <c r="A38" s="307"/>
      <c r="B38" s="304"/>
      <c r="C38" s="289"/>
      <c r="D38" s="289"/>
      <c r="E38" s="289"/>
      <c r="F38" s="289"/>
      <c r="G38" s="210" t="s">
        <v>11</v>
      </c>
      <c r="H38" s="72">
        <f>+L38+R38+X38+AC38+AE38</f>
        <v>99774177</v>
      </c>
      <c r="I38" s="204"/>
      <c r="J38" s="204"/>
      <c r="K38" s="204"/>
      <c r="L38" s="204"/>
      <c r="M38" s="143">
        <v>39455841</v>
      </c>
      <c r="N38" s="143">
        <v>39455841</v>
      </c>
      <c r="O38" s="143">
        <v>39455840</v>
      </c>
      <c r="P38" s="143">
        <v>39455840</v>
      </c>
      <c r="Q38" s="143">
        <v>39455840</v>
      </c>
      <c r="R38" s="143">
        <v>39455840</v>
      </c>
      <c r="S38" s="143">
        <v>6767037</v>
      </c>
      <c r="T38" s="143">
        <v>6767037</v>
      </c>
      <c r="U38" s="143">
        <v>6767037</v>
      </c>
      <c r="V38" s="143">
        <v>6767037</v>
      </c>
      <c r="W38" s="143">
        <v>6767037</v>
      </c>
      <c r="X38" s="143">
        <v>6767037</v>
      </c>
      <c r="Y38" s="143">
        <v>53551300</v>
      </c>
      <c r="Z38" s="143">
        <v>53551300</v>
      </c>
      <c r="AA38" s="143">
        <v>53551300</v>
      </c>
      <c r="AB38" s="143">
        <v>53551300</v>
      </c>
      <c r="AC38" s="143">
        <v>53551300</v>
      </c>
      <c r="AD38" s="143">
        <v>53551300</v>
      </c>
      <c r="AE38" s="142">
        <v>0</v>
      </c>
      <c r="AF38" s="142"/>
      <c r="AG38" s="142"/>
      <c r="AH38" s="142"/>
      <c r="AI38" s="142"/>
      <c r="AJ38" s="142"/>
      <c r="AK38" s="143">
        <v>53551300</v>
      </c>
      <c r="AL38" s="143">
        <v>53551300</v>
      </c>
      <c r="AM38" s="143">
        <v>53551300</v>
      </c>
      <c r="AN38" s="143">
        <v>53551300</v>
      </c>
      <c r="AO38" s="182"/>
      <c r="AP38" s="162"/>
      <c r="AQ38" s="298"/>
      <c r="AR38" s="295"/>
      <c r="AS38" s="295"/>
      <c r="AT38" s="298"/>
      <c r="AU38" s="276"/>
    </row>
    <row r="39" spans="1:47" s="66" customFormat="1" ht="35.1" customHeight="1">
      <c r="A39" s="307"/>
      <c r="B39" s="304"/>
      <c r="C39" s="289"/>
      <c r="D39" s="289"/>
      <c r="E39" s="289"/>
      <c r="F39" s="289"/>
      <c r="G39" s="211" t="s">
        <v>12</v>
      </c>
      <c r="H39" s="81">
        <v>1</v>
      </c>
      <c r="I39" s="81">
        <v>1</v>
      </c>
      <c r="J39" s="81">
        <v>1</v>
      </c>
      <c r="K39" s="81">
        <v>1</v>
      </c>
      <c r="L39" s="186">
        <v>1</v>
      </c>
      <c r="M39" s="186">
        <v>1</v>
      </c>
      <c r="N39" s="186">
        <v>1</v>
      </c>
      <c r="O39" s="186">
        <v>1</v>
      </c>
      <c r="P39" s="186">
        <v>1</v>
      </c>
      <c r="Q39" s="186">
        <v>1</v>
      </c>
      <c r="R39" s="186">
        <v>1</v>
      </c>
      <c r="S39" s="186">
        <v>1</v>
      </c>
      <c r="T39" s="186">
        <v>1</v>
      </c>
      <c r="U39" s="186">
        <v>1</v>
      </c>
      <c r="V39" s="186">
        <v>1</v>
      </c>
      <c r="W39" s="186">
        <v>1</v>
      </c>
      <c r="X39" s="186">
        <v>1</v>
      </c>
      <c r="Y39" s="186">
        <v>1</v>
      </c>
      <c r="Z39" s="186">
        <v>1</v>
      </c>
      <c r="AA39" s="186">
        <v>1</v>
      </c>
      <c r="AB39" s="186">
        <v>1</v>
      </c>
      <c r="AC39" s="186">
        <v>1</v>
      </c>
      <c r="AD39" s="186">
        <v>1</v>
      </c>
      <c r="AE39" s="186">
        <v>1</v>
      </c>
      <c r="AF39" s="186"/>
      <c r="AG39" s="186"/>
      <c r="AH39" s="186"/>
      <c r="AI39" s="186"/>
      <c r="AJ39" s="186"/>
      <c r="AK39" s="186">
        <v>1</v>
      </c>
      <c r="AL39" s="186">
        <v>1</v>
      </c>
      <c r="AM39" s="186">
        <v>1</v>
      </c>
      <c r="AN39" s="186">
        <v>1</v>
      </c>
      <c r="AO39" s="182"/>
      <c r="AP39" s="182"/>
      <c r="AQ39" s="298"/>
      <c r="AR39" s="295"/>
      <c r="AS39" s="295"/>
      <c r="AT39" s="298"/>
      <c r="AU39" s="276"/>
    </row>
    <row r="40" spans="1:47" s="66" customFormat="1" ht="35.1" customHeight="1" thickBot="1">
      <c r="A40" s="307"/>
      <c r="B40" s="305"/>
      <c r="C40" s="290"/>
      <c r="D40" s="290"/>
      <c r="E40" s="290"/>
      <c r="F40" s="290"/>
      <c r="G40" s="212" t="s">
        <v>13</v>
      </c>
      <c r="H40" s="78">
        <f>+H36+H38</f>
        <v>672172016</v>
      </c>
      <c r="I40" s="78">
        <f aca="true" t="shared" si="5" ref="I40:AK40">+I36+I38</f>
        <v>69391993</v>
      </c>
      <c r="J40" s="78">
        <f t="shared" si="5"/>
        <v>69391993</v>
      </c>
      <c r="K40" s="78">
        <f t="shared" si="5"/>
        <v>69391993</v>
      </c>
      <c r="L40" s="183">
        <f t="shared" si="5"/>
        <v>67986272</v>
      </c>
      <c r="M40" s="183">
        <f t="shared" si="5"/>
        <v>113653841</v>
      </c>
      <c r="N40" s="183">
        <f t="shared" si="5"/>
        <v>113653841</v>
      </c>
      <c r="O40" s="183">
        <f t="shared" si="5"/>
        <v>113653840</v>
      </c>
      <c r="P40" s="183">
        <f t="shared" si="5"/>
        <v>131522307</v>
      </c>
      <c r="Q40" s="183">
        <f t="shared" si="5"/>
        <v>131522307</v>
      </c>
      <c r="R40" s="183">
        <f t="shared" si="5"/>
        <v>131522307</v>
      </c>
      <c r="S40" s="183">
        <f t="shared" si="5"/>
        <v>130767037</v>
      </c>
      <c r="T40" s="183">
        <f t="shared" si="5"/>
        <v>130767037</v>
      </c>
      <c r="U40" s="183">
        <f t="shared" si="5"/>
        <v>130767037</v>
      </c>
      <c r="V40" s="183">
        <f t="shared" si="5"/>
        <v>130767037</v>
      </c>
      <c r="W40" s="183">
        <f t="shared" si="5"/>
        <v>130767037</v>
      </c>
      <c r="X40" s="183">
        <f t="shared" si="5"/>
        <v>130717637</v>
      </c>
      <c r="Y40" s="183">
        <f t="shared" si="5"/>
        <v>232561300</v>
      </c>
      <c r="Z40" s="183">
        <f t="shared" si="5"/>
        <v>232561300</v>
      </c>
      <c r="AA40" s="183">
        <f>+AA36+AA38</f>
        <v>232561300</v>
      </c>
      <c r="AB40" s="183">
        <f t="shared" si="5"/>
        <v>219401300</v>
      </c>
      <c r="AC40" s="183">
        <f t="shared" si="5"/>
        <v>219401300</v>
      </c>
      <c r="AD40" s="183">
        <f t="shared" si="5"/>
        <v>219351300</v>
      </c>
      <c r="AE40" s="183">
        <f t="shared" si="5"/>
        <v>122544500</v>
      </c>
      <c r="AF40" s="183"/>
      <c r="AG40" s="183"/>
      <c r="AH40" s="183"/>
      <c r="AI40" s="183"/>
      <c r="AJ40" s="183"/>
      <c r="AK40" s="183">
        <f t="shared" si="5"/>
        <v>119351300</v>
      </c>
      <c r="AL40" s="183">
        <f>+AL36+AL38</f>
        <v>219351300</v>
      </c>
      <c r="AM40" s="183">
        <f>+AM36+AM38</f>
        <v>219351300</v>
      </c>
      <c r="AN40" s="183">
        <f>+AN36+AN38</f>
        <v>219351300</v>
      </c>
      <c r="AO40" s="163"/>
      <c r="AP40" s="163"/>
      <c r="AQ40" s="299"/>
      <c r="AR40" s="296"/>
      <c r="AS40" s="296"/>
      <c r="AT40" s="299"/>
      <c r="AU40" s="277"/>
    </row>
    <row r="41" spans="1:47" s="66" customFormat="1" ht="35.1" customHeight="1">
      <c r="A41" s="307"/>
      <c r="B41" s="303">
        <v>6</v>
      </c>
      <c r="C41" s="288" t="s">
        <v>97</v>
      </c>
      <c r="D41" s="288" t="s">
        <v>185</v>
      </c>
      <c r="E41" s="288">
        <v>544</v>
      </c>
      <c r="F41" s="288">
        <v>185</v>
      </c>
      <c r="G41" s="209" t="s">
        <v>8</v>
      </c>
      <c r="H41" s="74">
        <v>1</v>
      </c>
      <c r="I41" s="74">
        <v>1</v>
      </c>
      <c r="J41" s="74">
        <v>1</v>
      </c>
      <c r="K41" s="74">
        <v>1</v>
      </c>
      <c r="L41" s="177">
        <v>1</v>
      </c>
      <c r="M41" s="177">
        <v>1</v>
      </c>
      <c r="N41" s="177">
        <v>1</v>
      </c>
      <c r="O41" s="177">
        <v>1</v>
      </c>
      <c r="P41" s="177">
        <v>1</v>
      </c>
      <c r="Q41" s="177">
        <v>1</v>
      </c>
      <c r="R41" s="177">
        <v>1</v>
      </c>
      <c r="S41" s="177">
        <v>1</v>
      </c>
      <c r="T41" s="177">
        <v>1</v>
      </c>
      <c r="U41" s="177">
        <v>1</v>
      </c>
      <c r="V41" s="177">
        <v>1</v>
      </c>
      <c r="W41" s="177">
        <v>1</v>
      </c>
      <c r="X41" s="177">
        <v>1</v>
      </c>
      <c r="Y41" s="177">
        <v>1</v>
      </c>
      <c r="Z41" s="177">
        <v>1</v>
      </c>
      <c r="AA41" s="177">
        <v>1</v>
      </c>
      <c r="AB41" s="177">
        <v>1</v>
      </c>
      <c r="AC41" s="177">
        <v>1</v>
      </c>
      <c r="AD41" s="177">
        <v>1</v>
      </c>
      <c r="AE41" s="177">
        <v>1</v>
      </c>
      <c r="AF41" s="177"/>
      <c r="AG41" s="177"/>
      <c r="AH41" s="177"/>
      <c r="AI41" s="177"/>
      <c r="AJ41" s="177"/>
      <c r="AK41" s="177">
        <v>1</v>
      </c>
      <c r="AL41" s="177">
        <v>1</v>
      </c>
      <c r="AM41" s="177">
        <v>1</v>
      </c>
      <c r="AN41" s="177">
        <v>1</v>
      </c>
      <c r="AO41" s="178">
        <f>AD41/AC41</f>
        <v>1</v>
      </c>
      <c r="AP41" s="179">
        <v>0.875</v>
      </c>
      <c r="AQ41" s="291" t="s">
        <v>340</v>
      </c>
      <c r="AR41" s="294" t="s">
        <v>234</v>
      </c>
      <c r="AS41" s="294" t="s">
        <v>235</v>
      </c>
      <c r="AT41" s="297" t="s">
        <v>319</v>
      </c>
      <c r="AU41" s="275" t="s">
        <v>320</v>
      </c>
    </row>
    <row r="42" spans="1:47" s="66" customFormat="1" ht="35.1" customHeight="1">
      <c r="A42" s="307"/>
      <c r="B42" s="304"/>
      <c r="C42" s="289"/>
      <c r="D42" s="289"/>
      <c r="E42" s="289"/>
      <c r="F42" s="289"/>
      <c r="G42" s="210" t="s">
        <v>9</v>
      </c>
      <c r="H42" s="72">
        <f>+L42+R42+X42+AC42+AE42</f>
        <v>3207426689</v>
      </c>
      <c r="I42" s="72">
        <v>655805237</v>
      </c>
      <c r="J42" s="72">
        <v>655805237</v>
      </c>
      <c r="K42" s="72">
        <v>655805237</v>
      </c>
      <c r="L42" s="142">
        <v>655635489</v>
      </c>
      <c r="M42" s="142">
        <v>781542000</v>
      </c>
      <c r="N42" s="142">
        <v>781542000</v>
      </c>
      <c r="O42" s="142">
        <v>781542000</v>
      </c>
      <c r="P42" s="142">
        <v>652788032</v>
      </c>
      <c r="Q42" s="142">
        <v>652788032</v>
      </c>
      <c r="R42" s="142">
        <v>638253200</v>
      </c>
      <c r="S42" s="142">
        <v>994000000</v>
      </c>
      <c r="T42" s="142">
        <v>994000000</v>
      </c>
      <c r="U42" s="142">
        <v>994000000</v>
      </c>
      <c r="V42" s="142">
        <v>894697334</v>
      </c>
      <c r="W42" s="142">
        <v>673638500</v>
      </c>
      <c r="X42" s="142">
        <v>673638500</v>
      </c>
      <c r="Y42" s="142">
        <v>1071044000</v>
      </c>
      <c r="Z42" s="142">
        <v>1071044000</v>
      </c>
      <c r="AA42" s="142">
        <f>+Z42-97742000</f>
        <v>973302000</v>
      </c>
      <c r="AB42" s="142">
        <v>629973000</v>
      </c>
      <c r="AC42" s="142">
        <v>648756000</v>
      </c>
      <c r="AD42" s="142">
        <v>648756000</v>
      </c>
      <c r="AE42" s="142">
        <v>591143500</v>
      </c>
      <c r="AF42" s="142"/>
      <c r="AG42" s="142"/>
      <c r="AH42" s="142"/>
      <c r="AI42" s="142"/>
      <c r="AJ42" s="142"/>
      <c r="AK42" s="142">
        <v>478739000</v>
      </c>
      <c r="AL42" s="142">
        <v>578477000</v>
      </c>
      <c r="AM42" s="142">
        <v>578477000</v>
      </c>
      <c r="AN42" s="142">
        <v>648756000</v>
      </c>
      <c r="AO42" s="188">
        <f>AD42/AC42</f>
        <v>1</v>
      </c>
      <c r="AP42" s="179">
        <f>(L42+R42+X42+AD42)/H42</f>
        <v>0.8156953978005638</v>
      </c>
      <c r="AQ42" s="292"/>
      <c r="AR42" s="295"/>
      <c r="AS42" s="295"/>
      <c r="AT42" s="298"/>
      <c r="AU42" s="276"/>
    </row>
    <row r="43" spans="1:47" s="66" customFormat="1" ht="35.1" customHeight="1">
      <c r="A43" s="307"/>
      <c r="B43" s="304"/>
      <c r="C43" s="289"/>
      <c r="D43" s="289"/>
      <c r="E43" s="289"/>
      <c r="F43" s="289"/>
      <c r="G43" s="211" t="s">
        <v>10</v>
      </c>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1"/>
      <c r="AG43" s="201"/>
      <c r="AH43" s="201"/>
      <c r="AI43" s="201"/>
      <c r="AJ43" s="201"/>
      <c r="AK43" s="200"/>
      <c r="AL43" s="200"/>
      <c r="AM43" s="200"/>
      <c r="AN43" s="200"/>
      <c r="AO43" s="202"/>
      <c r="AP43" s="202"/>
      <c r="AQ43" s="292"/>
      <c r="AR43" s="295"/>
      <c r="AS43" s="295"/>
      <c r="AT43" s="298"/>
      <c r="AU43" s="276"/>
    </row>
    <row r="44" spans="1:47" s="66" customFormat="1" ht="35.1" customHeight="1">
      <c r="A44" s="307"/>
      <c r="B44" s="304"/>
      <c r="C44" s="289"/>
      <c r="D44" s="289"/>
      <c r="E44" s="289"/>
      <c r="F44" s="289"/>
      <c r="G44" s="210" t="s">
        <v>11</v>
      </c>
      <c r="H44" s="72">
        <f>+L44+R44+X44+AC44+AE44</f>
        <v>430860672</v>
      </c>
      <c r="I44" s="203"/>
      <c r="J44" s="203"/>
      <c r="K44" s="203"/>
      <c r="L44" s="203"/>
      <c r="M44" s="142">
        <v>241084572</v>
      </c>
      <c r="N44" s="142">
        <v>241084572</v>
      </c>
      <c r="O44" s="142">
        <v>241084572</v>
      </c>
      <c r="P44" s="142">
        <v>241084572</v>
      </c>
      <c r="Q44" s="142">
        <v>241084572</v>
      </c>
      <c r="R44" s="142">
        <v>241084572</v>
      </c>
      <c r="S44" s="142">
        <v>104536133</v>
      </c>
      <c r="T44" s="142">
        <v>104536133</v>
      </c>
      <c r="U44" s="142">
        <v>104536133</v>
      </c>
      <c r="V44" s="142">
        <v>104536133</v>
      </c>
      <c r="W44" s="142">
        <v>104536133</v>
      </c>
      <c r="X44" s="142">
        <v>104536133</v>
      </c>
      <c r="Y44" s="142">
        <v>85239967</v>
      </c>
      <c r="Z44" s="142">
        <v>85239967</v>
      </c>
      <c r="AA44" s="142">
        <v>85239967</v>
      </c>
      <c r="AB44" s="142">
        <v>85239967</v>
      </c>
      <c r="AC44" s="142">
        <v>85239967</v>
      </c>
      <c r="AD44" s="142">
        <v>85239967</v>
      </c>
      <c r="AE44" s="142">
        <v>0</v>
      </c>
      <c r="AF44" s="142"/>
      <c r="AG44" s="142"/>
      <c r="AH44" s="142"/>
      <c r="AI44" s="142"/>
      <c r="AJ44" s="142"/>
      <c r="AK44" s="142">
        <v>84838800</v>
      </c>
      <c r="AL44" s="142">
        <v>85239967</v>
      </c>
      <c r="AM44" s="142">
        <v>85239967</v>
      </c>
      <c r="AN44" s="142">
        <v>85239967</v>
      </c>
      <c r="AO44" s="182"/>
      <c r="AP44" s="162"/>
      <c r="AQ44" s="292"/>
      <c r="AR44" s="295"/>
      <c r="AS44" s="295"/>
      <c r="AT44" s="298"/>
      <c r="AU44" s="276"/>
    </row>
    <row r="45" spans="1:47" s="66" customFormat="1" ht="35.1" customHeight="1">
      <c r="A45" s="307"/>
      <c r="B45" s="304"/>
      <c r="C45" s="289"/>
      <c r="D45" s="289"/>
      <c r="E45" s="289"/>
      <c r="F45" s="289"/>
      <c r="G45" s="211" t="s">
        <v>12</v>
      </c>
      <c r="H45" s="73">
        <v>1</v>
      </c>
      <c r="I45" s="73">
        <v>1</v>
      </c>
      <c r="J45" s="73">
        <v>1</v>
      </c>
      <c r="K45" s="73">
        <v>1</v>
      </c>
      <c r="L45" s="181">
        <v>1</v>
      </c>
      <c r="M45" s="181">
        <v>1</v>
      </c>
      <c r="N45" s="181">
        <v>1</v>
      </c>
      <c r="O45" s="181">
        <v>1</v>
      </c>
      <c r="P45" s="181">
        <v>1</v>
      </c>
      <c r="Q45" s="181">
        <v>1</v>
      </c>
      <c r="R45" s="181">
        <v>1</v>
      </c>
      <c r="S45" s="181">
        <v>1</v>
      </c>
      <c r="T45" s="181">
        <v>1</v>
      </c>
      <c r="U45" s="181">
        <v>1</v>
      </c>
      <c r="V45" s="181">
        <v>1</v>
      </c>
      <c r="W45" s="181">
        <v>1</v>
      </c>
      <c r="X45" s="181">
        <v>1</v>
      </c>
      <c r="Y45" s="181">
        <v>1</v>
      </c>
      <c r="Z45" s="181">
        <v>1</v>
      </c>
      <c r="AA45" s="181">
        <v>1</v>
      </c>
      <c r="AB45" s="181">
        <v>1</v>
      </c>
      <c r="AC45" s="181">
        <v>1</v>
      </c>
      <c r="AD45" s="181">
        <v>1</v>
      </c>
      <c r="AE45" s="181">
        <v>1</v>
      </c>
      <c r="AF45" s="181"/>
      <c r="AG45" s="181"/>
      <c r="AH45" s="181"/>
      <c r="AI45" s="181"/>
      <c r="AJ45" s="181"/>
      <c r="AK45" s="181">
        <v>1</v>
      </c>
      <c r="AL45" s="181">
        <v>1</v>
      </c>
      <c r="AM45" s="181">
        <v>1</v>
      </c>
      <c r="AN45" s="181">
        <v>1</v>
      </c>
      <c r="AO45" s="182"/>
      <c r="AP45" s="182"/>
      <c r="AQ45" s="292"/>
      <c r="AR45" s="295"/>
      <c r="AS45" s="295"/>
      <c r="AT45" s="298"/>
      <c r="AU45" s="276"/>
    </row>
    <row r="46" spans="1:47" s="66" customFormat="1" ht="35.1" customHeight="1" thickBot="1">
      <c r="A46" s="307"/>
      <c r="B46" s="305"/>
      <c r="C46" s="290"/>
      <c r="D46" s="290"/>
      <c r="E46" s="290"/>
      <c r="F46" s="290"/>
      <c r="G46" s="212" t="s">
        <v>13</v>
      </c>
      <c r="H46" s="78">
        <f>+H42+H44</f>
        <v>3638287361</v>
      </c>
      <c r="I46" s="78">
        <f aca="true" t="shared" si="6" ref="I46:AK46">+I42+I44</f>
        <v>655805237</v>
      </c>
      <c r="J46" s="78">
        <f t="shared" si="6"/>
        <v>655805237</v>
      </c>
      <c r="K46" s="78">
        <f t="shared" si="6"/>
        <v>655805237</v>
      </c>
      <c r="L46" s="183">
        <f t="shared" si="6"/>
        <v>655635489</v>
      </c>
      <c r="M46" s="183">
        <f t="shared" si="6"/>
        <v>1022626572</v>
      </c>
      <c r="N46" s="183">
        <f t="shared" si="6"/>
        <v>1022626572</v>
      </c>
      <c r="O46" s="183">
        <f t="shared" si="6"/>
        <v>1022626572</v>
      </c>
      <c r="P46" s="183">
        <f t="shared" si="6"/>
        <v>893872604</v>
      </c>
      <c r="Q46" s="183">
        <f t="shared" si="6"/>
        <v>893872604</v>
      </c>
      <c r="R46" s="183">
        <f t="shared" si="6"/>
        <v>879337772</v>
      </c>
      <c r="S46" s="183">
        <f t="shared" si="6"/>
        <v>1098536133</v>
      </c>
      <c r="T46" s="183">
        <f t="shared" si="6"/>
        <v>1098536133</v>
      </c>
      <c r="U46" s="183">
        <f t="shared" si="6"/>
        <v>1098536133</v>
      </c>
      <c r="V46" s="183">
        <f t="shared" si="6"/>
        <v>999233467</v>
      </c>
      <c r="W46" s="183">
        <f t="shared" si="6"/>
        <v>778174633</v>
      </c>
      <c r="X46" s="183">
        <f t="shared" si="6"/>
        <v>778174633</v>
      </c>
      <c r="Y46" s="183">
        <f t="shared" si="6"/>
        <v>1156283967</v>
      </c>
      <c r="Z46" s="183">
        <f t="shared" si="6"/>
        <v>1156283967</v>
      </c>
      <c r="AA46" s="183">
        <f t="shared" si="6"/>
        <v>1058541967</v>
      </c>
      <c r="AB46" s="183">
        <f t="shared" si="6"/>
        <v>715212967</v>
      </c>
      <c r="AC46" s="183">
        <f t="shared" si="6"/>
        <v>733995967</v>
      </c>
      <c r="AD46" s="183">
        <f t="shared" si="6"/>
        <v>733995967</v>
      </c>
      <c r="AE46" s="183">
        <f t="shared" si="6"/>
        <v>591143500</v>
      </c>
      <c r="AF46" s="183"/>
      <c r="AG46" s="183"/>
      <c r="AH46" s="183"/>
      <c r="AI46" s="183"/>
      <c r="AJ46" s="183"/>
      <c r="AK46" s="183">
        <f t="shared" si="6"/>
        <v>563577800</v>
      </c>
      <c r="AL46" s="183">
        <f>+AL42+AL44</f>
        <v>663716967</v>
      </c>
      <c r="AM46" s="183">
        <f>+AM42+AM44</f>
        <v>663716967</v>
      </c>
      <c r="AN46" s="183">
        <f>+AN42+AN44</f>
        <v>733995967</v>
      </c>
      <c r="AO46" s="163"/>
      <c r="AP46" s="163"/>
      <c r="AQ46" s="293"/>
      <c r="AR46" s="296"/>
      <c r="AS46" s="296"/>
      <c r="AT46" s="299"/>
      <c r="AU46" s="277"/>
    </row>
    <row r="47" spans="1:47" s="66" customFormat="1" ht="35.1" customHeight="1">
      <c r="A47" s="307"/>
      <c r="B47" s="303">
        <v>8</v>
      </c>
      <c r="C47" s="288" t="s">
        <v>98</v>
      </c>
      <c r="D47" s="288" t="s">
        <v>185</v>
      </c>
      <c r="E47" s="288">
        <v>544</v>
      </c>
      <c r="F47" s="288">
        <v>185</v>
      </c>
      <c r="G47" s="209" t="s">
        <v>8</v>
      </c>
      <c r="H47" s="74">
        <v>1</v>
      </c>
      <c r="I47" s="207"/>
      <c r="J47" s="207"/>
      <c r="K47" s="207"/>
      <c r="L47" s="207"/>
      <c r="M47" s="207"/>
      <c r="N47" s="207"/>
      <c r="O47" s="207"/>
      <c r="P47" s="207"/>
      <c r="Q47" s="207"/>
      <c r="R47" s="207"/>
      <c r="S47" s="207"/>
      <c r="T47" s="207"/>
      <c r="U47" s="207"/>
      <c r="V47" s="207"/>
      <c r="W47" s="207"/>
      <c r="X47" s="207"/>
      <c r="Y47" s="177">
        <v>1</v>
      </c>
      <c r="Z47" s="177">
        <v>1</v>
      </c>
      <c r="AA47" s="177">
        <v>1</v>
      </c>
      <c r="AB47" s="177">
        <v>1</v>
      </c>
      <c r="AC47" s="177">
        <v>1</v>
      </c>
      <c r="AD47" s="177">
        <v>1</v>
      </c>
      <c r="AE47" s="177">
        <v>1</v>
      </c>
      <c r="AF47" s="177"/>
      <c r="AG47" s="177"/>
      <c r="AH47" s="177"/>
      <c r="AI47" s="177"/>
      <c r="AJ47" s="177"/>
      <c r="AK47" s="177">
        <v>1</v>
      </c>
      <c r="AL47" s="177">
        <v>1</v>
      </c>
      <c r="AM47" s="177">
        <v>1</v>
      </c>
      <c r="AN47" s="177">
        <v>1</v>
      </c>
      <c r="AO47" s="187">
        <f>AD47/AC47</f>
        <v>1</v>
      </c>
      <c r="AP47" s="179">
        <v>0.6666</v>
      </c>
      <c r="AQ47" s="291" t="s">
        <v>336</v>
      </c>
      <c r="AR47" s="294" t="s">
        <v>234</v>
      </c>
      <c r="AS47" s="294" t="s">
        <v>235</v>
      </c>
      <c r="AT47" s="297" t="s">
        <v>323</v>
      </c>
      <c r="AU47" s="275" t="s">
        <v>324</v>
      </c>
    </row>
    <row r="48" spans="1:47" s="66" customFormat="1" ht="35.1" customHeight="1">
      <c r="A48" s="307"/>
      <c r="B48" s="304"/>
      <c r="C48" s="289"/>
      <c r="D48" s="289"/>
      <c r="E48" s="289"/>
      <c r="F48" s="289"/>
      <c r="G48" s="210" t="s">
        <v>9</v>
      </c>
      <c r="H48" s="72">
        <f>+L48+R48+X48+AC48+AE48</f>
        <v>456307808</v>
      </c>
      <c r="I48" s="203"/>
      <c r="J48" s="203"/>
      <c r="K48" s="203"/>
      <c r="L48" s="203"/>
      <c r="M48" s="203"/>
      <c r="N48" s="203"/>
      <c r="O48" s="203"/>
      <c r="P48" s="203"/>
      <c r="Q48" s="203"/>
      <c r="R48" s="203"/>
      <c r="S48" s="203"/>
      <c r="T48" s="203"/>
      <c r="U48" s="203"/>
      <c r="V48" s="203"/>
      <c r="W48" s="203"/>
      <c r="X48" s="203"/>
      <c r="Y48" s="142">
        <v>1327758000</v>
      </c>
      <c r="Z48" s="142">
        <v>1327758000</v>
      </c>
      <c r="AA48" s="142">
        <f>+Z48-1038258000</f>
        <v>289500000</v>
      </c>
      <c r="AB48" s="142">
        <v>224114808</v>
      </c>
      <c r="AC48" s="142">
        <v>220477808</v>
      </c>
      <c r="AD48" s="142">
        <v>220227808</v>
      </c>
      <c r="AE48" s="142">
        <v>235830000</v>
      </c>
      <c r="AF48" s="142"/>
      <c r="AG48" s="142"/>
      <c r="AH48" s="142"/>
      <c r="AI48" s="142"/>
      <c r="AJ48" s="142"/>
      <c r="AK48" s="142">
        <v>116384000</v>
      </c>
      <c r="AL48" s="142">
        <v>216590808</v>
      </c>
      <c r="AM48" s="142">
        <v>216590808</v>
      </c>
      <c r="AN48" s="142">
        <v>220227808</v>
      </c>
      <c r="AO48" s="179">
        <f>AD48/AC48</f>
        <v>0.9988660990316086</v>
      </c>
      <c r="AP48" s="179">
        <f>(L48+R48+X48+AD48)/H48</f>
        <v>0.48262993562450723</v>
      </c>
      <c r="AQ48" s="292"/>
      <c r="AR48" s="295"/>
      <c r="AS48" s="295"/>
      <c r="AT48" s="298"/>
      <c r="AU48" s="276"/>
    </row>
    <row r="49" spans="1:47" s="66" customFormat="1" ht="35.1" customHeight="1">
      <c r="A49" s="307"/>
      <c r="B49" s="304"/>
      <c r="C49" s="289"/>
      <c r="D49" s="289"/>
      <c r="E49" s="289"/>
      <c r="F49" s="289"/>
      <c r="G49" s="211" t="s">
        <v>10</v>
      </c>
      <c r="H49" s="79">
        <v>0</v>
      </c>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180"/>
      <c r="AG49" s="180"/>
      <c r="AH49" s="180"/>
      <c r="AI49" s="180"/>
      <c r="AJ49" s="180"/>
      <c r="AK49" s="200"/>
      <c r="AL49" s="200"/>
      <c r="AM49" s="200"/>
      <c r="AN49" s="200"/>
      <c r="AO49" s="202"/>
      <c r="AP49" s="202"/>
      <c r="AQ49" s="292"/>
      <c r="AR49" s="295"/>
      <c r="AS49" s="295"/>
      <c r="AT49" s="298"/>
      <c r="AU49" s="276"/>
    </row>
    <row r="50" spans="1:47" s="66" customFormat="1" ht="35.1" customHeight="1">
      <c r="A50" s="307"/>
      <c r="B50" s="304"/>
      <c r="C50" s="289"/>
      <c r="D50" s="289"/>
      <c r="E50" s="289"/>
      <c r="F50" s="289"/>
      <c r="G50" s="210" t="s">
        <v>11</v>
      </c>
      <c r="H50" s="72">
        <v>0</v>
      </c>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142"/>
      <c r="AG50" s="142"/>
      <c r="AH50" s="142"/>
      <c r="AI50" s="142"/>
      <c r="AJ50" s="142"/>
      <c r="AK50" s="203"/>
      <c r="AL50" s="203"/>
      <c r="AM50" s="203"/>
      <c r="AN50" s="203"/>
      <c r="AO50" s="217"/>
      <c r="AP50" s="202"/>
      <c r="AQ50" s="292"/>
      <c r="AR50" s="295"/>
      <c r="AS50" s="295"/>
      <c r="AT50" s="298"/>
      <c r="AU50" s="276"/>
    </row>
    <row r="51" spans="1:47" s="66" customFormat="1" ht="35.1" customHeight="1">
      <c r="A51" s="307"/>
      <c r="B51" s="304"/>
      <c r="C51" s="289"/>
      <c r="D51" s="289"/>
      <c r="E51" s="289"/>
      <c r="F51" s="289"/>
      <c r="G51" s="211" t="s">
        <v>12</v>
      </c>
      <c r="H51" s="73">
        <v>1</v>
      </c>
      <c r="I51" s="205"/>
      <c r="J51" s="205"/>
      <c r="K51" s="205"/>
      <c r="L51" s="205"/>
      <c r="M51" s="205"/>
      <c r="N51" s="205"/>
      <c r="O51" s="205"/>
      <c r="P51" s="205"/>
      <c r="Q51" s="205"/>
      <c r="R51" s="205"/>
      <c r="S51" s="205"/>
      <c r="T51" s="205"/>
      <c r="U51" s="205"/>
      <c r="V51" s="205"/>
      <c r="W51" s="205"/>
      <c r="X51" s="205"/>
      <c r="Y51" s="181">
        <v>1</v>
      </c>
      <c r="Z51" s="181">
        <v>1</v>
      </c>
      <c r="AA51" s="181">
        <v>1</v>
      </c>
      <c r="AB51" s="181">
        <v>1</v>
      </c>
      <c r="AC51" s="181">
        <v>1</v>
      </c>
      <c r="AD51" s="181">
        <v>1</v>
      </c>
      <c r="AE51" s="181">
        <v>1</v>
      </c>
      <c r="AF51" s="181"/>
      <c r="AG51" s="181"/>
      <c r="AH51" s="181"/>
      <c r="AI51" s="181"/>
      <c r="AJ51" s="181"/>
      <c r="AK51" s="181">
        <v>1</v>
      </c>
      <c r="AL51" s="181">
        <v>1</v>
      </c>
      <c r="AM51" s="181">
        <v>1</v>
      </c>
      <c r="AN51" s="181">
        <v>1</v>
      </c>
      <c r="AO51" s="182"/>
      <c r="AP51" s="182"/>
      <c r="AQ51" s="292"/>
      <c r="AR51" s="295"/>
      <c r="AS51" s="295"/>
      <c r="AT51" s="298"/>
      <c r="AU51" s="276"/>
    </row>
    <row r="52" spans="1:47" s="66" customFormat="1" ht="35.1" customHeight="1" thickBot="1">
      <c r="A52" s="308"/>
      <c r="B52" s="305"/>
      <c r="C52" s="290"/>
      <c r="D52" s="290"/>
      <c r="E52" s="290"/>
      <c r="F52" s="290"/>
      <c r="G52" s="212" t="s">
        <v>13</v>
      </c>
      <c r="H52" s="78">
        <f>+H48+H50</f>
        <v>456307808</v>
      </c>
      <c r="I52" s="206"/>
      <c r="J52" s="206"/>
      <c r="K52" s="206"/>
      <c r="L52" s="206"/>
      <c r="M52" s="206"/>
      <c r="N52" s="206"/>
      <c r="O52" s="206"/>
      <c r="P52" s="206"/>
      <c r="Q52" s="206"/>
      <c r="R52" s="206"/>
      <c r="S52" s="206"/>
      <c r="T52" s="206"/>
      <c r="U52" s="206"/>
      <c r="V52" s="206"/>
      <c r="W52" s="206"/>
      <c r="X52" s="206"/>
      <c r="Y52" s="183">
        <f aca="true" t="shared" si="7" ref="Y52:AK52">+Y48+Y50</f>
        <v>1327758000</v>
      </c>
      <c r="Z52" s="183">
        <f t="shared" si="7"/>
        <v>1327758000</v>
      </c>
      <c r="AA52" s="183">
        <f t="shared" si="7"/>
        <v>289500000</v>
      </c>
      <c r="AB52" s="183">
        <f t="shared" si="7"/>
        <v>224114808</v>
      </c>
      <c r="AC52" s="183">
        <f t="shared" si="7"/>
        <v>220477808</v>
      </c>
      <c r="AD52" s="183">
        <f t="shared" si="7"/>
        <v>220227808</v>
      </c>
      <c r="AE52" s="183">
        <f t="shared" si="7"/>
        <v>235830000</v>
      </c>
      <c r="AF52" s="183"/>
      <c r="AG52" s="183"/>
      <c r="AH52" s="183"/>
      <c r="AI52" s="183"/>
      <c r="AJ52" s="183"/>
      <c r="AK52" s="183">
        <f t="shared" si="7"/>
        <v>116384000</v>
      </c>
      <c r="AL52" s="183">
        <f>+AL48+AL50</f>
        <v>216590808</v>
      </c>
      <c r="AM52" s="183">
        <f>+AM48+AM50</f>
        <v>216590808</v>
      </c>
      <c r="AN52" s="183">
        <f>+AN48+AN50</f>
        <v>220227808</v>
      </c>
      <c r="AO52" s="163"/>
      <c r="AP52" s="163"/>
      <c r="AQ52" s="293"/>
      <c r="AR52" s="296"/>
      <c r="AS52" s="296"/>
      <c r="AT52" s="299"/>
      <c r="AU52" s="277"/>
    </row>
    <row r="53" spans="1:47" ht="35.1" customHeight="1">
      <c r="A53" s="349" t="s">
        <v>14</v>
      </c>
      <c r="B53" s="350"/>
      <c r="C53" s="350"/>
      <c r="D53" s="350"/>
      <c r="E53" s="350"/>
      <c r="F53" s="351"/>
      <c r="G53" s="213" t="s">
        <v>9</v>
      </c>
      <c r="H53" s="82">
        <f>+H16+H22+H28+H34+H40+H46+H52</f>
        <v>13858795751</v>
      </c>
      <c r="I53" s="82">
        <f>+I12+I18+I24+I30+I36+I42+I48</f>
        <v>1850231274</v>
      </c>
      <c r="J53" s="82">
        <f>+J12+J18+J24+J30+J36+J42+J48</f>
        <v>1850231274</v>
      </c>
      <c r="K53" s="159">
        <f>+K12+K18+K24+K30+K36+K42+K48</f>
        <v>1844460607</v>
      </c>
      <c r="L53" s="189">
        <f>+L12+L18+L24+L30+L36+L42+L48</f>
        <v>1782772928</v>
      </c>
      <c r="M53" s="189">
        <f>+M12+M18+M24+M30+M36+M42+M48</f>
        <v>2372760000</v>
      </c>
      <c r="N53" s="189">
        <f aca="true" t="shared" si="8" ref="N53:AN53">+N12+N18+N24+N30+N36+N42+N48</f>
        <v>2372760000</v>
      </c>
      <c r="O53" s="189">
        <f t="shared" si="8"/>
        <v>2372760000</v>
      </c>
      <c r="P53" s="189">
        <f t="shared" si="8"/>
        <v>2372760000</v>
      </c>
      <c r="Q53" s="189">
        <f t="shared" si="8"/>
        <v>2372304053</v>
      </c>
      <c r="R53" s="189">
        <f t="shared" si="8"/>
        <v>2258050247</v>
      </c>
      <c r="S53" s="189">
        <f t="shared" si="8"/>
        <v>2700000000</v>
      </c>
      <c r="T53" s="189">
        <f t="shared" si="8"/>
        <v>2700000000</v>
      </c>
      <c r="U53" s="189">
        <f t="shared" si="8"/>
        <v>2700000000</v>
      </c>
      <c r="V53" s="189">
        <f t="shared" si="8"/>
        <v>2699544053</v>
      </c>
      <c r="W53" s="189">
        <f t="shared" si="8"/>
        <v>2698823502</v>
      </c>
      <c r="X53" s="189">
        <f t="shared" si="8"/>
        <v>2609417628</v>
      </c>
      <c r="Y53" s="189">
        <f t="shared" si="8"/>
        <v>4216184000</v>
      </c>
      <c r="Z53" s="189">
        <f t="shared" si="8"/>
        <v>4216184000</v>
      </c>
      <c r="AA53" s="189">
        <f t="shared" si="8"/>
        <v>3080184000</v>
      </c>
      <c r="AB53" s="189">
        <f t="shared" si="8"/>
        <v>2639553808</v>
      </c>
      <c r="AC53" s="189">
        <f t="shared" si="8"/>
        <v>2639553808</v>
      </c>
      <c r="AD53" s="189">
        <f t="shared" si="8"/>
        <v>2636019478</v>
      </c>
      <c r="AE53" s="189">
        <f t="shared" si="8"/>
        <v>2465978000</v>
      </c>
      <c r="AF53" s="189"/>
      <c r="AG53" s="189"/>
      <c r="AH53" s="189"/>
      <c r="AI53" s="189"/>
      <c r="AJ53" s="189"/>
      <c r="AK53" s="189">
        <f t="shared" si="8"/>
        <v>1821549939</v>
      </c>
      <c r="AL53" s="189">
        <f t="shared" si="8"/>
        <v>2365544342</v>
      </c>
      <c r="AM53" s="189">
        <f t="shared" si="8"/>
        <v>2367249272</v>
      </c>
      <c r="AN53" s="189">
        <f t="shared" si="8"/>
        <v>2636019478</v>
      </c>
      <c r="AO53" s="190"/>
      <c r="AP53" s="190"/>
      <c r="AQ53" s="355"/>
      <c r="AR53" s="356"/>
      <c r="AS53" s="356"/>
      <c r="AT53" s="356"/>
      <c r="AU53" s="357"/>
    </row>
    <row r="54" spans="1:47" ht="35.1" customHeight="1">
      <c r="A54" s="349"/>
      <c r="B54" s="350"/>
      <c r="C54" s="350"/>
      <c r="D54" s="350"/>
      <c r="E54" s="350"/>
      <c r="F54" s="351"/>
      <c r="G54" s="210" t="s">
        <v>11</v>
      </c>
      <c r="H54" s="82">
        <f>+H14+H20+H26+H32+H38+H44+H50</f>
        <v>2103023140</v>
      </c>
      <c r="I54" s="215"/>
      <c r="J54" s="215"/>
      <c r="K54" s="216"/>
      <c r="L54" s="216"/>
      <c r="M54" s="189">
        <f aca="true" t="shared" si="9" ref="M54:AN54">+M14+M20+M26+M32+M38+M44+M50</f>
        <v>766029342</v>
      </c>
      <c r="N54" s="189">
        <f t="shared" si="9"/>
        <v>766029342</v>
      </c>
      <c r="O54" s="189">
        <f t="shared" si="9"/>
        <v>766029332</v>
      </c>
      <c r="P54" s="189">
        <f t="shared" si="9"/>
        <v>766029332</v>
      </c>
      <c r="Q54" s="189">
        <f t="shared" si="9"/>
        <v>766029332</v>
      </c>
      <c r="R54" s="189">
        <f t="shared" si="9"/>
        <v>765308781</v>
      </c>
      <c r="S54" s="189">
        <f t="shared" si="9"/>
        <v>640546651</v>
      </c>
      <c r="T54" s="189">
        <f t="shared" si="9"/>
        <v>640546651</v>
      </c>
      <c r="U54" s="189">
        <f t="shared" si="9"/>
        <v>640546651</v>
      </c>
      <c r="V54" s="189">
        <f t="shared" si="9"/>
        <v>635784783</v>
      </c>
      <c r="W54" s="189">
        <f t="shared" si="9"/>
        <v>635699750</v>
      </c>
      <c r="X54" s="189">
        <f t="shared" si="9"/>
        <v>635699750</v>
      </c>
      <c r="Y54" s="189">
        <f t="shared" si="9"/>
        <v>702014609</v>
      </c>
      <c r="Z54" s="189">
        <f t="shared" si="9"/>
        <v>702014609</v>
      </c>
      <c r="AA54" s="189">
        <f t="shared" si="9"/>
        <v>702014609</v>
      </c>
      <c r="AB54" s="189">
        <f t="shared" si="9"/>
        <v>702014609</v>
      </c>
      <c r="AC54" s="189">
        <f t="shared" si="9"/>
        <v>702014609</v>
      </c>
      <c r="AD54" s="189">
        <f t="shared" si="9"/>
        <v>702014609</v>
      </c>
      <c r="AE54" s="189">
        <f t="shared" si="9"/>
        <v>0</v>
      </c>
      <c r="AF54" s="189"/>
      <c r="AG54" s="189"/>
      <c r="AH54" s="189"/>
      <c r="AI54" s="189"/>
      <c r="AJ54" s="189"/>
      <c r="AK54" s="189">
        <f t="shared" si="9"/>
        <v>401529654</v>
      </c>
      <c r="AL54" s="189">
        <f t="shared" si="9"/>
        <v>660430526</v>
      </c>
      <c r="AM54" s="189">
        <f t="shared" si="9"/>
        <v>684503183</v>
      </c>
      <c r="AN54" s="189">
        <f t="shared" si="9"/>
        <v>702014609</v>
      </c>
      <c r="AO54" s="191"/>
      <c r="AP54" s="191"/>
      <c r="AQ54" s="358"/>
      <c r="AR54" s="359"/>
      <c r="AS54" s="359"/>
      <c r="AT54" s="359"/>
      <c r="AU54" s="360"/>
    </row>
    <row r="55" spans="1:49" ht="35.1" customHeight="1" thickBot="1">
      <c r="A55" s="352"/>
      <c r="B55" s="353"/>
      <c r="C55" s="353"/>
      <c r="D55" s="353"/>
      <c r="E55" s="353"/>
      <c r="F55" s="354"/>
      <c r="G55" s="214" t="s">
        <v>14</v>
      </c>
      <c r="H55" s="75">
        <f aca="true" t="shared" si="10" ref="H55:AE55">+H53+H54</f>
        <v>15961818891</v>
      </c>
      <c r="I55" s="75">
        <f t="shared" si="10"/>
        <v>1850231274</v>
      </c>
      <c r="J55" s="75">
        <f t="shared" si="10"/>
        <v>1850231274</v>
      </c>
      <c r="K55" s="160">
        <f t="shared" si="10"/>
        <v>1844460607</v>
      </c>
      <c r="L55" s="192">
        <f t="shared" si="10"/>
        <v>1782772928</v>
      </c>
      <c r="M55" s="192">
        <f t="shared" si="10"/>
        <v>3138789342</v>
      </c>
      <c r="N55" s="192">
        <f t="shared" si="10"/>
        <v>3138789342</v>
      </c>
      <c r="O55" s="192">
        <f t="shared" si="10"/>
        <v>3138789332</v>
      </c>
      <c r="P55" s="192">
        <f t="shared" si="10"/>
        <v>3138789332</v>
      </c>
      <c r="Q55" s="192">
        <f t="shared" si="10"/>
        <v>3138333385</v>
      </c>
      <c r="R55" s="192">
        <f t="shared" si="10"/>
        <v>3023359028</v>
      </c>
      <c r="S55" s="192">
        <f t="shared" si="10"/>
        <v>3340546651</v>
      </c>
      <c r="T55" s="192">
        <f t="shared" si="10"/>
        <v>3340546651</v>
      </c>
      <c r="U55" s="192">
        <f t="shared" si="10"/>
        <v>3340546651</v>
      </c>
      <c r="V55" s="192">
        <f t="shared" si="10"/>
        <v>3335328836</v>
      </c>
      <c r="W55" s="192">
        <f t="shared" si="10"/>
        <v>3334523252</v>
      </c>
      <c r="X55" s="192">
        <f t="shared" si="10"/>
        <v>3245117378</v>
      </c>
      <c r="Y55" s="192">
        <f t="shared" si="10"/>
        <v>4918198609</v>
      </c>
      <c r="Z55" s="192">
        <f t="shared" si="10"/>
        <v>4918198609</v>
      </c>
      <c r="AA55" s="192">
        <f t="shared" si="10"/>
        <v>3782198609</v>
      </c>
      <c r="AB55" s="192">
        <f t="shared" si="10"/>
        <v>3341568417</v>
      </c>
      <c r="AC55" s="192">
        <f t="shared" si="10"/>
        <v>3341568417</v>
      </c>
      <c r="AD55" s="192">
        <f t="shared" si="10"/>
        <v>3338034087</v>
      </c>
      <c r="AE55" s="192">
        <f t="shared" si="10"/>
        <v>2465978000</v>
      </c>
      <c r="AF55" s="192"/>
      <c r="AG55" s="192"/>
      <c r="AH55" s="192"/>
      <c r="AI55" s="192"/>
      <c r="AJ55" s="192"/>
      <c r="AK55" s="192">
        <f>+AK53+AK54</f>
        <v>2223079593</v>
      </c>
      <c r="AL55" s="192">
        <f>+AL53+AL54</f>
        <v>3025974868</v>
      </c>
      <c r="AM55" s="192">
        <f>+AM53+AM54</f>
        <v>3051752455</v>
      </c>
      <c r="AN55" s="192">
        <f>+AN53+AN54</f>
        <v>3338034087</v>
      </c>
      <c r="AO55" s="193"/>
      <c r="AP55" s="193"/>
      <c r="AQ55" s="361"/>
      <c r="AR55" s="362"/>
      <c r="AS55" s="362"/>
      <c r="AT55" s="362"/>
      <c r="AU55" s="363"/>
      <c r="AV55" s="3"/>
      <c r="AW55" s="3"/>
    </row>
    <row r="56" ht="22.5" customHeight="1">
      <c r="AK56" s="152"/>
    </row>
    <row r="57" spans="38:39" ht="22.5" customHeight="1">
      <c r="AL57" s="147"/>
      <c r="AM57" s="153"/>
    </row>
    <row r="58" spans="1:14" ht="22.5" customHeight="1">
      <c r="A58" s="278" t="s">
        <v>82</v>
      </c>
      <c r="B58" s="278"/>
      <c r="C58" s="278"/>
      <c r="D58" s="278"/>
      <c r="E58" s="278"/>
      <c r="F58" s="278"/>
      <c r="G58" s="278"/>
      <c r="H58" s="278"/>
      <c r="I58" s="59"/>
      <c r="J58" s="59"/>
      <c r="K58" s="59"/>
      <c r="L58" s="59"/>
      <c r="M58" s="59"/>
      <c r="N58" s="59"/>
    </row>
    <row r="59" spans="1:14" ht="22.5" customHeight="1">
      <c r="A59" s="36" t="s">
        <v>83</v>
      </c>
      <c r="B59" s="279" t="s">
        <v>84</v>
      </c>
      <c r="C59" s="280"/>
      <c r="D59" s="280"/>
      <c r="E59" s="281"/>
      <c r="F59" s="309" t="s">
        <v>85</v>
      </c>
      <c r="G59" s="309"/>
      <c r="H59" s="309"/>
      <c r="I59" s="59"/>
      <c r="J59" s="59"/>
      <c r="K59" s="59"/>
      <c r="L59" s="59"/>
      <c r="M59" s="59"/>
      <c r="N59" s="59"/>
    </row>
    <row r="60" spans="1:14" ht="22.5" customHeight="1">
      <c r="A60" s="70">
        <v>11</v>
      </c>
      <c r="B60" s="282" t="s">
        <v>86</v>
      </c>
      <c r="C60" s="283"/>
      <c r="D60" s="283"/>
      <c r="E60" s="284"/>
      <c r="F60" s="310" t="s">
        <v>88</v>
      </c>
      <c r="G60" s="310"/>
      <c r="H60" s="310"/>
      <c r="I60" s="59"/>
      <c r="J60" s="59"/>
      <c r="K60" s="59"/>
      <c r="L60" s="59"/>
      <c r="M60" s="59"/>
      <c r="N60" s="59"/>
    </row>
  </sheetData>
  <mergeCells count="108">
    <mergeCell ref="A53:F55"/>
    <mergeCell ref="F47:F52"/>
    <mergeCell ref="F11:F16"/>
    <mergeCell ref="AS17:AS22"/>
    <mergeCell ref="D17:D22"/>
    <mergeCell ref="AR47:AR52"/>
    <mergeCell ref="AS47:AS52"/>
    <mergeCell ref="AQ47:AQ52"/>
    <mergeCell ref="F17:F22"/>
    <mergeCell ref="AQ53:AU55"/>
    <mergeCell ref="AU11:AU16"/>
    <mergeCell ref="AR11:AR16"/>
    <mergeCell ref="AT47:AT52"/>
    <mergeCell ref="AU47:AU52"/>
    <mergeCell ref="B47:B52"/>
    <mergeCell ref="C47:C52"/>
    <mergeCell ref="D47:D52"/>
    <mergeCell ref="E47:E52"/>
    <mergeCell ref="AT17:AT22"/>
    <mergeCell ref="AU17:AU22"/>
    <mergeCell ref="F23:F28"/>
    <mergeCell ref="AQ23:AQ28"/>
    <mergeCell ref="AR23:AR28"/>
    <mergeCell ref="AS23:AS28"/>
    <mergeCell ref="AT23:AT28"/>
    <mergeCell ref="AU23:AU28"/>
    <mergeCell ref="F29:F34"/>
    <mergeCell ref="AQ29:AQ34"/>
    <mergeCell ref="AR29:AR34"/>
    <mergeCell ref="AS29:AS34"/>
    <mergeCell ref="AT29:AT34"/>
    <mergeCell ref="AQ17:AQ22"/>
    <mergeCell ref="AR17:AR22"/>
    <mergeCell ref="E8:E10"/>
    <mergeCell ref="G8:G10"/>
    <mergeCell ref="AS11:AS16"/>
    <mergeCell ref="AT11:AT16"/>
    <mergeCell ref="A8:A10"/>
    <mergeCell ref="AS8:AS10"/>
    <mergeCell ref="AT8:AT10"/>
    <mergeCell ref="AP8:AP10"/>
    <mergeCell ref="B8:D9"/>
    <mergeCell ref="I9:L9"/>
    <mergeCell ref="M9:R9"/>
    <mergeCell ref="S9:X9"/>
    <mergeCell ref="Y9:AD9"/>
    <mergeCell ref="AK9:AN9"/>
    <mergeCell ref="F8:F10"/>
    <mergeCell ref="AK8:AN8"/>
    <mergeCell ref="AE9:AJ9"/>
    <mergeCell ref="F59:H59"/>
    <mergeCell ref="F60:H60"/>
    <mergeCell ref="AO8:AO10"/>
    <mergeCell ref="H8:H10"/>
    <mergeCell ref="A2:E4"/>
    <mergeCell ref="A5:P5"/>
    <mergeCell ref="A6:P6"/>
    <mergeCell ref="AM4:AU4"/>
    <mergeCell ref="F2:AU2"/>
    <mergeCell ref="F4:AL4"/>
    <mergeCell ref="Q5:AU5"/>
    <mergeCell ref="Q6:AU6"/>
    <mergeCell ref="F3:AU3"/>
    <mergeCell ref="AR8:AR10"/>
    <mergeCell ref="AU8:AU10"/>
    <mergeCell ref="B11:B16"/>
    <mergeCell ref="C11:C16"/>
    <mergeCell ref="D11:D16"/>
    <mergeCell ref="B17:B22"/>
    <mergeCell ref="C17:C22"/>
    <mergeCell ref="E11:E16"/>
    <mergeCell ref="AQ11:AQ16"/>
    <mergeCell ref="AQ8:AQ10"/>
    <mergeCell ref="E17:E22"/>
    <mergeCell ref="D23:D28"/>
    <mergeCell ref="E23:E28"/>
    <mergeCell ref="B29:B34"/>
    <mergeCell ref="C29:C34"/>
    <mergeCell ref="D29:D34"/>
    <mergeCell ref="E29:E34"/>
    <mergeCell ref="B41:B46"/>
    <mergeCell ref="C41:C46"/>
    <mergeCell ref="D41:D46"/>
    <mergeCell ref="E41:E46"/>
    <mergeCell ref="AU41:AU46"/>
    <mergeCell ref="A58:H58"/>
    <mergeCell ref="B59:E59"/>
    <mergeCell ref="B60:E60"/>
    <mergeCell ref="I8:AJ8"/>
    <mergeCell ref="F41:F46"/>
    <mergeCell ref="AQ41:AQ46"/>
    <mergeCell ref="AR41:AR46"/>
    <mergeCell ref="AS41:AS46"/>
    <mergeCell ref="AT41:AT46"/>
    <mergeCell ref="AU29:AU34"/>
    <mergeCell ref="B35:B40"/>
    <mergeCell ref="C35:C40"/>
    <mergeCell ref="D35:D40"/>
    <mergeCell ref="E35:E40"/>
    <mergeCell ref="F35:F40"/>
    <mergeCell ref="AQ35:AQ40"/>
    <mergeCell ref="AR35:AR40"/>
    <mergeCell ref="AS35:AS40"/>
    <mergeCell ref="AT35:AT40"/>
    <mergeCell ref="AU35:AU40"/>
    <mergeCell ref="A11:A52"/>
    <mergeCell ref="B23:B28"/>
    <mergeCell ref="C23:C28"/>
  </mergeCells>
  <dataValidations count="1">
    <dataValidation type="list" allowBlank="1" showInputMessage="1" showErrorMessage="1" sqref="D11:D52">
      <formula1>#REF!</formula1>
    </dataValidation>
  </dataValidations>
  <printOptions horizontalCentered="1" verticalCentered="1"/>
  <pageMargins left="0" right="0" top="0" bottom="0.5905511811023623" header="0.31496062992125984" footer="0"/>
  <pageSetup fitToHeight="0" horizontalDpi="600" verticalDpi="600" orientation="landscape" scale="55" r:id="rId5"/>
  <headerFooter>
    <oddFooter>&amp;C&amp;G</oddFooter>
  </headerFooter>
  <ignoredErrors>
    <ignoredError sqref="M53" formula="1"/>
  </ignoredErrors>
  <drawing r:id="rId3"/>
  <legacyDrawing r:id="rId2"/>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W69"/>
  <sheetViews>
    <sheetView zoomScale="53" zoomScaleNormal="53" zoomScalePageLayoutView="23" workbookViewId="0" topLeftCell="A1">
      <selection activeCell="F12" sqref="F12"/>
    </sheetView>
  </sheetViews>
  <sheetFormatPr defaultColWidth="11.421875" defaultRowHeight="15"/>
  <cols>
    <col min="1" max="1" width="14.00390625" style="4" customWidth="1"/>
    <col min="2" max="2" width="22.8515625" style="4" customWidth="1"/>
    <col min="3" max="3" width="32.8515625" style="13" customWidth="1"/>
    <col min="4" max="5" width="9.7109375" style="4" customWidth="1"/>
    <col min="6" max="6" width="6.28125" style="4" customWidth="1"/>
    <col min="7" max="8" width="8.28125" style="4" customWidth="1"/>
    <col min="9" max="9" width="8.7109375" style="4" customWidth="1"/>
    <col min="10" max="10" width="8.28125" style="4" customWidth="1"/>
    <col min="11" max="12" width="8.7109375" style="4" customWidth="1"/>
    <col min="13" max="13" width="8.28125" style="4" customWidth="1"/>
    <col min="14" max="14" width="8.28125" style="5" customWidth="1"/>
    <col min="15" max="18" width="9.57421875" style="5" customWidth="1"/>
    <col min="19" max="19" width="9.421875" style="5" customWidth="1"/>
    <col min="20" max="20" width="11.140625" style="5" customWidth="1"/>
    <col min="21" max="21" width="7.421875" style="5" customWidth="1"/>
    <col min="22" max="22" width="80.28125" style="8" customWidth="1"/>
    <col min="23" max="23" width="11.421875" style="8" customWidth="1"/>
    <col min="24" max="16384" width="11.421875" style="4" customWidth="1"/>
  </cols>
  <sheetData>
    <row r="1" ht="13.5" thickBot="1"/>
    <row r="2" spans="1:22" s="6" customFormat="1" ht="43.5" customHeight="1">
      <c r="A2" s="410"/>
      <c r="B2" s="411"/>
      <c r="C2" s="411"/>
      <c r="D2" s="416" t="s">
        <v>92</v>
      </c>
      <c r="E2" s="417"/>
      <c r="F2" s="417"/>
      <c r="G2" s="417"/>
      <c r="H2" s="417"/>
      <c r="I2" s="417"/>
      <c r="J2" s="417"/>
      <c r="K2" s="417"/>
      <c r="L2" s="417"/>
      <c r="M2" s="417"/>
      <c r="N2" s="417"/>
      <c r="O2" s="417"/>
      <c r="P2" s="417"/>
      <c r="Q2" s="417"/>
      <c r="R2" s="417"/>
      <c r="S2" s="417"/>
      <c r="T2" s="417"/>
      <c r="U2" s="417"/>
      <c r="V2" s="418"/>
    </row>
    <row r="3" spans="1:22" s="6" customFormat="1" ht="64.5" customHeight="1">
      <c r="A3" s="412"/>
      <c r="B3" s="413"/>
      <c r="C3" s="413"/>
      <c r="D3" s="419" t="s">
        <v>90</v>
      </c>
      <c r="E3" s="420"/>
      <c r="F3" s="420"/>
      <c r="G3" s="420"/>
      <c r="H3" s="420"/>
      <c r="I3" s="420"/>
      <c r="J3" s="420"/>
      <c r="K3" s="420"/>
      <c r="L3" s="420"/>
      <c r="M3" s="420"/>
      <c r="N3" s="420"/>
      <c r="O3" s="420"/>
      <c r="P3" s="420"/>
      <c r="Q3" s="420"/>
      <c r="R3" s="420"/>
      <c r="S3" s="420"/>
      <c r="T3" s="420"/>
      <c r="U3" s="420"/>
      <c r="V3" s="421"/>
    </row>
    <row r="4" spans="1:22" s="6" customFormat="1" ht="43.5" customHeight="1" thickBot="1">
      <c r="A4" s="414"/>
      <c r="B4" s="415"/>
      <c r="C4" s="415"/>
      <c r="D4" s="326" t="s">
        <v>233</v>
      </c>
      <c r="E4" s="243"/>
      <c r="F4" s="243"/>
      <c r="G4" s="243"/>
      <c r="H4" s="243"/>
      <c r="I4" s="243"/>
      <c r="J4" s="243"/>
      <c r="K4" s="243"/>
      <c r="L4" s="243"/>
      <c r="M4" s="243"/>
      <c r="N4" s="243"/>
      <c r="O4" s="243"/>
      <c r="P4" s="243"/>
      <c r="Q4" s="243"/>
      <c r="R4" s="243"/>
      <c r="S4" s="243"/>
      <c r="T4" s="243"/>
      <c r="U4" s="244"/>
      <c r="V4" s="54" t="s">
        <v>81</v>
      </c>
    </row>
    <row r="5" spans="1:22" s="6" customFormat="1" ht="43.5" customHeight="1" thickBot="1">
      <c r="A5" s="319" t="s">
        <v>0</v>
      </c>
      <c r="B5" s="320"/>
      <c r="C5" s="321"/>
      <c r="D5" s="426" t="s">
        <v>154</v>
      </c>
      <c r="E5" s="427"/>
      <c r="F5" s="427"/>
      <c r="G5" s="427"/>
      <c r="H5" s="427"/>
      <c r="I5" s="427"/>
      <c r="J5" s="427"/>
      <c r="K5" s="427"/>
      <c r="L5" s="427"/>
      <c r="M5" s="427"/>
      <c r="N5" s="427"/>
      <c r="O5" s="427"/>
      <c r="P5" s="427"/>
      <c r="Q5" s="427"/>
      <c r="R5" s="427"/>
      <c r="S5" s="427"/>
      <c r="T5" s="427"/>
      <c r="U5" s="427"/>
      <c r="V5" s="428"/>
    </row>
    <row r="6" spans="1:22" s="6" customFormat="1" ht="43.5" customHeight="1" thickBot="1">
      <c r="A6" s="322" t="s">
        <v>2</v>
      </c>
      <c r="B6" s="323"/>
      <c r="C6" s="324"/>
      <c r="D6" s="429" t="s">
        <v>93</v>
      </c>
      <c r="E6" s="430"/>
      <c r="F6" s="430"/>
      <c r="G6" s="430"/>
      <c r="H6" s="430"/>
      <c r="I6" s="430"/>
      <c r="J6" s="430"/>
      <c r="K6" s="430"/>
      <c r="L6" s="430"/>
      <c r="M6" s="430"/>
      <c r="N6" s="430"/>
      <c r="O6" s="430"/>
      <c r="P6" s="430"/>
      <c r="Q6" s="430"/>
      <c r="R6" s="430"/>
      <c r="S6" s="430"/>
      <c r="T6" s="430"/>
      <c r="U6" s="430"/>
      <c r="V6" s="431"/>
    </row>
    <row r="7" spans="1:22" s="7" customFormat="1" ht="32.25" customHeight="1">
      <c r="A7" s="432" t="s">
        <v>54</v>
      </c>
      <c r="B7" s="407" t="s">
        <v>55</v>
      </c>
      <c r="C7" s="422" t="s">
        <v>56</v>
      </c>
      <c r="D7" s="424" t="s">
        <v>180</v>
      </c>
      <c r="E7" s="425"/>
      <c r="F7" s="407" t="s">
        <v>155</v>
      </c>
      <c r="G7" s="407"/>
      <c r="H7" s="407"/>
      <c r="I7" s="407"/>
      <c r="J7" s="407"/>
      <c r="K7" s="407"/>
      <c r="L7" s="407"/>
      <c r="M7" s="407"/>
      <c r="N7" s="407"/>
      <c r="O7" s="407"/>
      <c r="P7" s="407"/>
      <c r="Q7" s="407"/>
      <c r="R7" s="407"/>
      <c r="S7" s="407"/>
      <c r="T7" s="407" t="s">
        <v>58</v>
      </c>
      <c r="U7" s="407"/>
      <c r="V7" s="408" t="s">
        <v>327</v>
      </c>
    </row>
    <row r="8" spans="1:22" s="7" customFormat="1" ht="66" customHeight="1" thickBot="1">
      <c r="A8" s="433"/>
      <c r="B8" s="434"/>
      <c r="C8" s="423"/>
      <c r="D8" s="55" t="s">
        <v>181</v>
      </c>
      <c r="E8" s="55" t="s">
        <v>182</v>
      </c>
      <c r="F8" s="55" t="s">
        <v>57</v>
      </c>
      <c r="G8" s="57" t="s">
        <v>15</v>
      </c>
      <c r="H8" s="57" t="s">
        <v>16</v>
      </c>
      <c r="I8" s="57" t="s">
        <v>17</v>
      </c>
      <c r="J8" s="57" t="s">
        <v>18</v>
      </c>
      <c r="K8" s="57" t="s">
        <v>19</v>
      </c>
      <c r="L8" s="57" t="s">
        <v>20</v>
      </c>
      <c r="M8" s="57" t="s">
        <v>21</v>
      </c>
      <c r="N8" s="57" t="s">
        <v>22</v>
      </c>
      <c r="O8" s="57" t="s">
        <v>23</v>
      </c>
      <c r="P8" s="57" t="s">
        <v>24</v>
      </c>
      <c r="Q8" s="57" t="s">
        <v>25</v>
      </c>
      <c r="R8" s="57" t="s">
        <v>26</v>
      </c>
      <c r="S8" s="56" t="s">
        <v>27</v>
      </c>
      <c r="T8" s="56" t="s">
        <v>59</v>
      </c>
      <c r="U8" s="56" t="s">
        <v>60</v>
      </c>
      <c r="V8" s="409"/>
    </row>
    <row r="9" spans="1:23" s="8" customFormat="1" ht="39.95" customHeight="1">
      <c r="A9" s="437" t="s">
        <v>156</v>
      </c>
      <c r="B9" s="373" t="s">
        <v>94</v>
      </c>
      <c r="C9" s="376" t="s">
        <v>240</v>
      </c>
      <c r="D9" s="378" t="s">
        <v>160</v>
      </c>
      <c r="E9" s="378"/>
      <c r="F9" s="42" t="s">
        <v>28</v>
      </c>
      <c r="G9" s="194">
        <v>0</v>
      </c>
      <c r="H9" s="194">
        <v>0</v>
      </c>
      <c r="I9" s="194">
        <v>0.15</v>
      </c>
      <c r="J9" s="194">
        <v>0</v>
      </c>
      <c r="K9" s="194">
        <v>0</v>
      </c>
      <c r="L9" s="194">
        <v>0.5</v>
      </c>
      <c r="M9" s="194">
        <v>0</v>
      </c>
      <c r="N9" s="194">
        <v>0</v>
      </c>
      <c r="O9" s="194">
        <v>0.15</v>
      </c>
      <c r="P9" s="194">
        <v>0</v>
      </c>
      <c r="Q9" s="194">
        <v>0</v>
      </c>
      <c r="R9" s="194">
        <v>0.2</v>
      </c>
      <c r="S9" s="46">
        <f>SUM(G9:R9)</f>
        <v>1</v>
      </c>
      <c r="T9" s="379">
        <f>SUM(U9:U16)</f>
        <v>0.1</v>
      </c>
      <c r="U9" s="382">
        <v>0.03</v>
      </c>
      <c r="V9" s="400" t="s">
        <v>292</v>
      </c>
      <c r="W9" s="58"/>
    </row>
    <row r="10" spans="1:22" s="8" customFormat="1" ht="39.95" customHeight="1" thickBot="1">
      <c r="A10" s="438"/>
      <c r="B10" s="374"/>
      <c r="C10" s="366"/>
      <c r="D10" s="369"/>
      <c r="E10" s="369"/>
      <c r="F10" s="43" t="s">
        <v>29</v>
      </c>
      <c r="G10" s="195">
        <v>0.15</v>
      </c>
      <c r="H10" s="195">
        <v>0</v>
      </c>
      <c r="I10" s="195">
        <v>0</v>
      </c>
      <c r="J10" s="195">
        <v>0</v>
      </c>
      <c r="K10" s="195">
        <v>0</v>
      </c>
      <c r="L10" s="195">
        <v>0.5</v>
      </c>
      <c r="M10" s="195">
        <v>0</v>
      </c>
      <c r="N10" s="195">
        <v>0</v>
      </c>
      <c r="O10" s="195">
        <v>0.15</v>
      </c>
      <c r="P10" s="195">
        <v>0.06</v>
      </c>
      <c r="Q10" s="195">
        <v>0.06</v>
      </c>
      <c r="R10" s="195">
        <v>0.08</v>
      </c>
      <c r="S10" s="47">
        <f>SUM(G10:R10)</f>
        <v>1.0000000000000002</v>
      </c>
      <c r="T10" s="380"/>
      <c r="U10" s="370"/>
      <c r="V10" s="401"/>
    </row>
    <row r="11" spans="1:23" s="8" customFormat="1" ht="39.95" customHeight="1">
      <c r="A11" s="438"/>
      <c r="B11" s="374"/>
      <c r="C11" s="366" t="s">
        <v>241</v>
      </c>
      <c r="D11" s="367" t="s">
        <v>160</v>
      </c>
      <c r="E11" s="369"/>
      <c r="F11" s="42" t="s">
        <v>28</v>
      </c>
      <c r="G11" s="195">
        <v>0</v>
      </c>
      <c r="H11" s="195">
        <v>0</v>
      </c>
      <c r="I11" s="195">
        <v>0.25</v>
      </c>
      <c r="J11" s="195">
        <v>0</v>
      </c>
      <c r="K11" s="195">
        <v>0</v>
      </c>
      <c r="L11" s="195">
        <v>0.25</v>
      </c>
      <c r="M11" s="195">
        <v>0</v>
      </c>
      <c r="N11" s="195">
        <v>0</v>
      </c>
      <c r="O11" s="195">
        <v>0.25</v>
      </c>
      <c r="P11" s="195">
        <v>0</v>
      </c>
      <c r="Q11" s="195">
        <v>0</v>
      </c>
      <c r="R11" s="195">
        <v>0.25</v>
      </c>
      <c r="S11" s="46">
        <f>SUM(G11:R11)</f>
        <v>1</v>
      </c>
      <c r="T11" s="380"/>
      <c r="U11" s="370">
        <v>0.02</v>
      </c>
      <c r="V11" s="402" t="s">
        <v>293</v>
      </c>
      <c r="W11" s="58"/>
    </row>
    <row r="12" spans="1:22" s="8" customFormat="1" ht="39.95" customHeight="1" thickBot="1">
      <c r="A12" s="438"/>
      <c r="B12" s="374"/>
      <c r="C12" s="366"/>
      <c r="D12" s="368"/>
      <c r="E12" s="369"/>
      <c r="F12" s="43" t="s">
        <v>29</v>
      </c>
      <c r="G12" s="195">
        <v>0.125</v>
      </c>
      <c r="H12" s="195">
        <v>0.125</v>
      </c>
      <c r="I12" s="195">
        <v>0</v>
      </c>
      <c r="J12" s="195">
        <v>0</v>
      </c>
      <c r="K12" s="195">
        <v>0.25</v>
      </c>
      <c r="L12" s="195">
        <v>0</v>
      </c>
      <c r="M12" s="195">
        <v>0</v>
      </c>
      <c r="N12" s="195">
        <v>0</v>
      </c>
      <c r="O12" s="195">
        <v>0.25</v>
      </c>
      <c r="P12" s="195">
        <v>0.25</v>
      </c>
      <c r="Q12" s="195">
        <v>0</v>
      </c>
      <c r="R12" s="195">
        <v>0</v>
      </c>
      <c r="S12" s="47">
        <f aca="true" t="shared" si="0" ref="S12:S19">SUM(G12:R12)</f>
        <v>1</v>
      </c>
      <c r="T12" s="380"/>
      <c r="U12" s="370"/>
      <c r="V12" s="395"/>
    </row>
    <row r="13" spans="1:23" s="8" customFormat="1" ht="39.95" customHeight="1">
      <c r="A13" s="438"/>
      <c r="B13" s="374"/>
      <c r="C13" s="366" t="s">
        <v>242</v>
      </c>
      <c r="D13" s="367" t="s">
        <v>160</v>
      </c>
      <c r="E13" s="369"/>
      <c r="F13" s="42" t="s">
        <v>28</v>
      </c>
      <c r="G13" s="195">
        <v>0</v>
      </c>
      <c r="H13" s="195">
        <v>0</v>
      </c>
      <c r="I13" s="195">
        <v>0.25</v>
      </c>
      <c r="J13" s="195">
        <v>0</v>
      </c>
      <c r="K13" s="195">
        <v>0</v>
      </c>
      <c r="L13" s="195">
        <v>0.25</v>
      </c>
      <c r="M13" s="195">
        <v>0</v>
      </c>
      <c r="N13" s="195">
        <v>0</v>
      </c>
      <c r="O13" s="195">
        <v>0.25</v>
      </c>
      <c r="P13" s="195">
        <v>0</v>
      </c>
      <c r="Q13" s="195">
        <v>0</v>
      </c>
      <c r="R13" s="195">
        <v>0.25</v>
      </c>
      <c r="S13" s="46">
        <f t="shared" si="0"/>
        <v>1</v>
      </c>
      <c r="T13" s="380"/>
      <c r="U13" s="370">
        <v>0.02</v>
      </c>
      <c r="V13" s="402" t="s">
        <v>294</v>
      </c>
      <c r="W13" s="58"/>
    </row>
    <row r="14" spans="1:22" s="8" customFormat="1" ht="39.95" customHeight="1" thickBot="1">
      <c r="A14" s="438"/>
      <c r="B14" s="374"/>
      <c r="C14" s="366"/>
      <c r="D14" s="368"/>
      <c r="E14" s="369"/>
      <c r="F14" s="43" t="s">
        <v>29</v>
      </c>
      <c r="G14" s="195">
        <v>0.125</v>
      </c>
      <c r="H14" s="195">
        <v>0.125</v>
      </c>
      <c r="I14" s="195">
        <v>0</v>
      </c>
      <c r="J14" s="195">
        <v>0</v>
      </c>
      <c r="K14" s="195">
        <v>0.25</v>
      </c>
      <c r="L14" s="195">
        <v>0</v>
      </c>
      <c r="M14" s="195">
        <v>0</v>
      </c>
      <c r="N14" s="195">
        <v>0</v>
      </c>
      <c r="O14" s="195">
        <v>0.25</v>
      </c>
      <c r="P14" s="195">
        <v>0</v>
      </c>
      <c r="Q14" s="195">
        <v>0</v>
      </c>
      <c r="R14" s="195">
        <v>0.25</v>
      </c>
      <c r="S14" s="47">
        <f t="shared" si="0"/>
        <v>1</v>
      </c>
      <c r="T14" s="380"/>
      <c r="U14" s="370"/>
      <c r="V14" s="395"/>
    </row>
    <row r="15" spans="1:23" s="8" customFormat="1" ht="39.95" customHeight="1">
      <c r="A15" s="438"/>
      <c r="B15" s="374"/>
      <c r="C15" s="366" t="s">
        <v>243</v>
      </c>
      <c r="D15" s="367" t="s">
        <v>160</v>
      </c>
      <c r="E15" s="369"/>
      <c r="F15" s="42" t="s">
        <v>28</v>
      </c>
      <c r="G15" s="195">
        <v>0.1</v>
      </c>
      <c r="H15" s="195">
        <v>0.09</v>
      </c>
      <c r="I15" s="195">
        <v>0.09</v>
      </c>
      <c r="J15" s="195">
        <v>0.08</v>
      </c>
      <c r="K15" s="195">
        <v>0.08</v>
      </c>
      <c r="L15" s="195">
        <v>0.08</v>
      </c>
      <c r="M15" s="195">
        <v>0.08</v>
      </c>
      <c r="N15" s="195">
        <v>0.08</v>
      </c>
      <c r="O15" s="195">
        <v>0.08</v>
      </c>
      <c r="P15" s="195">
        <v>0.08</v>
      </c>
      <c r="Q15" s="195">
        <v>0.08</v>
      </c>
      <c r="R15" s="195">
        <v>0.08</v>
      </c>
      <c r="S15" s="46">
        <f t="shared" si="0"/>
        <v>0.9999999999999998</v>
      </c>
      <c r="T15" s="380"/>
      <c r="U15" s="370">
        <v>0.03</v>
      </c>
      <c r="V15" s="404" t="s">
        <v>295</v>
      </c>
      <c r="W15" s="58"/>
    </row>
    <row r="16" spans="1:22" s="8" customFormat="1" ht="39.95" customHeight="1" thickBot="1">
      <c r="A16" s="438"/>
      <c r="B16" s="436"/>
      <c r="C16" s="406"/>
      <c r="D16" s="403"/>
      <c r="E16" s="367"/>
      <c r="F16" s="45" t="s">
        <v>29</v>
      </c>
      <c r="G16" s="196">
        <v>0.1</v>
      </c>
      <c r="H16" s="196">
        <v>0.09</v>
      </c>
      <c r="I16" s="196">
        <v>0.09</v>
      </c>
      <c r="J16" s="196">
        <v>0.08</v>
      </c>
      <c r="K16" s="196">
        <v>0.08</v>
      </c>
      <c r="L16" s="196">
        <v>0.08</v>
      </c>
      <c r="M16" s="196">
        <v>0.08</v>
      </c>
      <c r="N16" s="196">
        <v>0.08</v>
      </c>
      <c r="O16" s="196">
        <v>0.08</v>
      </c>
      <c r="P16" s="196">
        <v>0.08</v>
      </c>
      <c r="Q16" s="196">
        <v>0.16</v>
      </c>
      <c r="R16" s="196">
        <v>0</v>
      </c>
      <c r="S16" s="48">
        <f t="shared" si="0"/>
        <v>0.9999999999999999</v>
      </c>
      <c r="T16" s="399"/>
      <c r="U16" s="435"/>
      <c r="V16" s="405"/>
    </row>
    <row r="17" spans="1:23" s="8" customFormat="1" ht="39.95" customHeight="1">
      <c r="A17" s="438"/>
      <c r="B17" s="391" t="s">
        <v>101</v>
      </c>
      <c r="C17" s="376" t="s">
        <v>244</v>
      </c>
      <c r="D17" s="377" t="s">
        <v>160</v>
      </c>
      <c r="E17" s="378"/>
      <c r="F17" s="42" t="s">
        <v>28</v>
      </c>
      <c r="G17" s="194">
        <v>0.0833</v>
      </c>
      <c r="H17" s="194">
        <v>0.0833</v>
      </c>
      <c r="I17" s="194">
        <v>0.0833</v>
      </c>
      <c r="J17" s="194">
        <v>0.0833</v>
      </c>
      <c r="K17" s="194">
        <v>0.0833</v>
      </c>
      <c r="L17" s="194">
        <v>0.0837</v>
      </c>
      <c r="M17" s="197">
        <v>0.0833</v>
      </c>
      <c r="N17" s="197">
        <v>0.0833</v>
      </c>
      <c r="O17" s="197">
        <v>0.0833</v>
      </c>
      <c r="P17" s="194">
        <v>0.0833</v>
      </c>
      <c r="Q17" s="194">
        <v>0.0833</v>
      </c>
      <c r="R17" s="194">
        <v>0.0833</v>
      </c>
      <c r="S17" s="46">
        <f t="shared" si="0"/>
        <v>1.0000000000000002</v>
      </c>
      <c r="T17" s="379">
        <f>SUM(U17:U23)</f>
        <v>0.2</v>
      </c>
      <c r="U17" s="382">
        <v>0.07</v>
      </c>
      <c r="V17" s="394" t="s">
        <v>298</v>
      </c>
      <c r="W17" s="58"/>
    </row>
    <row r="18" spans="1:22" s="8" customFormat="1" ht="39.95" customHeight="1" thickBot="1">
      <c r="A18" s="438"/>
      <c r="B18" s="392"/>
      <c r="C18" s="366"/>
      <c r="D18" s="368"/>
      <c r="E18" s="369"/>
      <c r="F18" s="43" t="s">
        <v>29</v>
      </c>
      <c r="G18" s="195">
        <v>0.0833</v>
      </c>
      <c r="H18" s="195">
        <v>0.0833</v>
      </c>
      <c r="I18" s="195">
        <v>0.0833</v>
      </c>
      <c r="J18" s="195">
        <v>0.0833</v>
      </c>
      <c r="K18" s="195">
        <v>0.0833</v>
      </c>
      <c r="L18" s="195">
        <v>0.0837</v>
      </c>
      <c r="M18" s="195">
        <v>0.0833</v>
      </c>
      <c r="N18" s="195">
        <v>0.0833</v>
      </c>
      <c r="O18" s="195">
        <v>0.0833</v>
      </c>
      <c r="P18" s="195">
        <v>0.0833</v>
      </c>
      <c r="Q18" s="195">
        <v>0.0833</v>
      </c>
      <c r="R18" s="195">
        <v>0.0833</v>
      </c>
      <c r="S18" s="47">
        <f t="shared" si="0"/>
        <v>1.0000000000000002</v>
      </c>
      <c r="T18" s="380"/>
      <c r="U18" s="370"/>
      <c r="V18" s="395"/>
    </row>
    <row r="19" spans="1:23" s="8" customFormat="1" ht="39.95" customHeight="1">
      <c r="A19" s="438"/>
      <c r="B19" s="392"/>
      <c r="C19" s="366" t="s">
        <v>245</v>
      </c>
      <c r="D19" s="367" t="s">
        <v>160</v>
      </c>
      <c r="E19" s="369"/>
      <c r="F19" s="42" t="s">
        <v>28</v>
      </c>
      <c r="G19" s="195">
        <v>0.15</v>
      </c>
      <c r="H19" s="195">
        <v>0.061</v>
      </c>
      <c r="I19" s="195">
        <v>0.061</v>
      </c>
      <c r="J19" s="195">
        <v>0.061</v>
      </c>
      <c r="K19" s="195">
        <v>0.15</v>
      </c>
      <c r="L19" s="195">
        <v>0.061</v>
      </c>
      <c r="M19" s="195">
        <v>0.061</v>
      </c>
      <c r="N19" s="195">
        <v>0.061</v>
      </c>
      <c r="O19" s="195">
        <v>0.15</v>
      </c>
      <c r="P19" s="195">
        <v>0.061</v>
      </c>
      <c r="Q19" s="195">
        <v>0.061</v>
      </c>
      <c r="R19" s="195">
        <v>0.062</v>
      </c>
      <c r="S19" s="46">
        <f t="shared" si="0"/>
        <v>1</v>
      </c>
      <c r="T19" s="380"/>
      <c r="U19" s="370">
        <v>0.04</v>
      </c>
      <c r="V19" s="364" t="s">
        <v>299</v>
      </c>
      <c r="W19" s="58"/>
    </row>
    <row r="20" spans="1:22" s="8" customFormat="1" ht="39.95" customHeight="1" thickBot="1">
      <c r="A20" s="438"/>
      <c r="B20" s="392"/>
      <c r="C20" s="366"/>
      <c r="D20" s="368"/>
      <c r="E20" s="369"/>
      <c r="F20" s="43" t="s">
        <v>29</v>
      </c>
      <c r="G20" s="195">
        <v>0.15</v>
      </c>
      <c r="H20" s="195">
        <v>0.061</v>
      </c>
      <c r="I20" s="195">
        <v>0.061</v>
      </c>
      <c r="J20" s="195">
        <v>0.061</v>
      </c>
      <c r="K20" s="195">
        <v>0.15</v>
      </c>
      <c r="L20" s="195">
        <v>0.061</v>
      </c>
      <c r="M20" s="195">
        <v>0.061</v>
      </c>
      <c r="N20" s="195">
        <v>0.061</v>
      </c>
      <c r="O20" s="195">
        <v>0.15</v>
      </c>
      <c r="P20" s="195">
        <v>0.061</v>
      </c>
      <c r="Q20" s="195">
        <v>0.061</v>
      </c>
      <c r="R20" s="195">
        <v>0.062</v>
      </c>
      <c r="S20" s="47">
        <f aca="true" t="shared" si="1" ref="S20:S30">SUM(G20:R20)</f>
        <v>1</v>
      </c>
      <c r="T20" s="380"/>
      <c r="U20" s="370"/>
      <c r="V20" s="365"/>
    </row>
    <row r="21" spans="1:23" s="8" customFormat="1" ht="39.95" customHeight="1">
      <c r="A21" s="438"/>
      <c r="B21" s="392"/>
      <c r="C21" s="366" t="s">
        <v>246</v>
      </c>
      <c r="D21" s="367" t="s">
        <v>160</v>
      </c>
      <c r="E21" s="369"/>
      <c r="F21" s="42" t="s">
        <v>28</v>
      </c>
      <c r="G21" s="195">
        <v>0.0833</v>
      </c>
      <c r="H21" s="195">
        <v>0.0833</v>
      </c>
      <c r="I21" s="195">
        <v>0.0833</v>
      </c>
      <c r="J21" s="195">
        <v>0.0833</v>
      </c>
      <c r="K21" s="195">
        <v>0.0833</v>
      </c>
      <c r="L21" s="195">
        <v>0.0837</v>
      </c>
      <c r="M21" s="195">
        <v>0.0833</v>
      </c>
      <c r="N21" s="195">
        <v>0.0833</v>
      </c>
      <c r="O21" s="195">
        <v>0.0833</v>
      </c>
      <c r="P21" s="195">
        <v>0.0833</v>
      </c>
      <c r="Q21" s="195">
        <v>0.0833</v>
      </c>
      <c r="R21" s="195">
        <v>0.0833</v>
      </c>
      <c r="S21" s="46">
        <f t="shared" si="1"/>
        <v>1.0000000000000002</v>
      </c>
      <c r="T21" s="380"/>
      <c r="U21" s="370">
        <v>0.03</v>
      </c>
      <c r="V21" s="364" t="s">
        <v>300</v>
      </c>
      <c r="W21" s="58"/>
    </row>
    <row r="22" spans="1:22" s="8" customFormat="1" ht="39.95" customHeight="1" thickBot="1">
      <c r="A22" s="438"/>
      <c r="B22" s="392"/>
      <c r="C22" s="366"/>
      <c r="D22" s="368"/>
      <c r="E22" s="369"/>
      <c r="F22" s="43" t="s">
        <v>29</v>
      </c>
      <c r="G22" s="195">
        <v>0.0833</v>
      </c>
      <c r="H22" s="195">
        <v>0.0833</v>
      </c>
      <c r="I22" s="195">
        <v>0.0833</v>
      </c>
      <c r="J22" s="195">
        <v>0.0833</v>
      </c>
      <c r="K22" s="195">
        <v>0.0833</v>
      </c>
      <c r="L22" s="195">
        <v>0.0837</v>
      </c>
      <c r="M22" s="195">
        <v>0.0833</v>
      </c>
      <c r="N22" s="195">
        <v>0.0833</v>
      </c>
      <c r="O22" s="195">
        <v>0.0833</v>
      </c>
      <c r="P22" s="195">
        <v>0.0833</v>
      </c>
      <c r="Q22" s="195">
        <v>0.0833</v>
      </c>
      <c r="R22" s="195">
        <v>0.0833</v>
      </c>
      <c r="S22" s="47">
        <f t="shared" si="1"/>
        <v>1.0000000000000002</v>
      </c>
      <c r="T22" s="380"/>
      <c r="U22" s="370"/>
      <c r="V22" s="365"/>
    </row>
    <row r="23" spans="1:23" s="14" customFormat="1" ht="39.95" customHeight="1">
      <c r="A23" s="438"/>
      <c r="B23" s="392"/>
      <c r="C23" s="366" t="s">
        <v>247</v>
      </c>
      <c r="D23" s="384" t="s">
        <v>160</v>
      </c>
      <c r="E23" s="386"/>
      <c r="F23" s="42" t="s">
        <v>28</v>
      </c>
      <c r="G23" s="195">
        <v>0.0837</v>
      </c>
      <c r="H23" s="195">
        <v>0.0833</v>
      </c>
      <c r="I23" s="195">
        <v>0.0833</v>
      </c>
      <c r="J23" s="195">
        <v>0.0833</v>
      </c>
      <c r="K23" s="195">
        <v>0.0833</v>
      </c>
      <c r="L23" s="195">
        <v>0.0833</v>
      </c>
      <c r="M23" s="195">
        <v>0.0833</v>
      </c>
      <c r="N23" s="195">
        <v>0.0833</v>
      </c>
      <c r="O23" s="195">
        <v>0.0833</v>
      </c>
      <c r="P23" s="195">
        <v>0.0833</v>
      </c>
      <c r="Q23" s="195">
        <v>0.0833</v>
      </c>
      <c r="R23" s="195">
        <v>0.0833</v>
      </c>
      <c r="S23" s="46">
        <f t="shared" si="1"/>
        <v>1.0000000000000002</v>
      </c>
      <c r="T23" s="380"/>
      <c r="U23" s="388">
        <v>0.06</v>
      </c>
      <c r="V23" s="364" t="s">
        <v>301</v>
      </c>
      <c r="W23" s="58"/>
    </row>
    <row r="24" spans="1:23" s="14" customFormat="1" ht="39.95" customHeight="1" thickBot="1">
      <c r="A24" s="438"/>
      <c r="B24" s="393"/>
      <c r="C24" s="383"/>
      <c r="D24" s="385"/>
      <c r="E24" s="387"/>
      <c r="F24" s="44" t="s">
        <v>29</v>
      </c>
      <c r="G24" s="198">
        <v>0.0837</v>
      </c>
      <c r="H24" s="198">
        <v>0.0833</v>
      </c>
      <c r="I24" s="198">
        <v>0.0833</v>
      </c>
      <c r="J24" s="198">
        <v>0.0833</v>
      </c>
      <c r="K24" s="198">
        <v>0.0833</v>
      </c>
      <c r="L24" s="198">
        <v>0.0833</v>
      </c>
      <c r="M24" s="195">
        <v>0.0833</v>
      </c>
      <c r="N24" s="195">
        <v>0.0833</v>
      </c>
      <c r="O24" s="195">
        <v>0.0833</v>
      </c>
      <c r="P24" s="198">
        <v>0.0833</v>
      </c>
      <c r="Q24" s="198">
        <v>0.0833</v>
      </c>
      <c r="R24" s="198">
        <v>0.0833</v>
      </c>
      <c r="S24" s="49">
        <f t="shared" si="1"/>
        <v>1.0000000000000002</v>
      </c>
      <c r="T24" s="381"/>
      <c r="U24" s="389"/>
      <c r="V24" s="390"/>
      <c r="W24" s="8"/>
    </row>
    <row r="25" spans="1:23" s="8" customFormat="1" ht="39.95" customHeight="1">
      <c r="A25" s="438"/>
      <c r="B25" s="391" t="s">
        <v>157</v>
      </c>
      <c r="C25" s="376" t="s">
        <v>248</v>
      </c>
      <c r="D25" s="377" t="s">
        <v>160</v>
      </c>
      <c r="E25" s="378"/>
      <c r="F25" s="42" t="s">
        <v>28</v>
      </c>
      <c r="G25" s="194">
        <v>0.0837</v>
      </c>
      <c r="H25" s="194">
        <v>0.0833</v>
      </c>
      <c r="I25" s="194">
        <v>0.0833</v>
      </c>
      <c r="J25" s="194">
        <v>0.0833</v>
      </c>
      <c r="K25" s="194">
        <v>0.0833</v>
      </c>
      <c r="L25" s="194">
        <v>0.0833</v>
      </c>
      <c r="M25" s="194">
        <v>0.0833</v>
      </c>
      <c r="N25" s="194">
        <v>0.0833</v>
      </c>
      <c r="O25" s="194">
        <v>0.0833</v>
      </c>
      <c r="P25" s="194">
        <v>0.0833</v>
      </c>
      <c r="Q25" s="194">
        <v>0.0833</v>
      </c>
      <c r="R25" s="194">
        <v>0.0833</v>
      </c>
      <c r="S25" s="46">
        <f t="shared" si="1"/>
        <v>1.0000000000000002</v>
      </c>
      <c r="T25" s="379">
        <f>SUM(U25:U27)</f>
        <v>0.1</v>
      </c>
      <c r="U25" s="382">
        <v>0.06</v>
      </c>
      <c r="V25" s="364" t="s">
        <v>305</v>
      </c>
      <c r="W25" s="58"/>
    </row>
    <row r="26" spans="1:22" s="8" customFormat="1" ht="39.95" customHeight="1" thickBot="1">
      <c r="A26" s="438"/>
      <c r="B26" s="392"/>
      <c r="C26" s="366"/>
      <c r="D26" s="368"/>
      <c r="E26" s="369"/>
      <c r="F26" s="43" t="s">
        <v>29</v>
      </c>
      <c r="G26" s="195">
        <v>0.0837</v>
      </c>
      <c r="H26" s="195">
        <v>0.0833</v>
      </c>
      <c r="I26" s="195">
        <v>0.0833</v>
      </c>
      <c r="J26" s="195">
        <v>0.0833</v>
      </c>
      <c r="K26" s="195">
        <v>0.0833</v>
      </c>
      <c r="L26" s="195">
        <v>0.0833</v>
      </c>
      <c r="M26" s="195">
        <v>0.0833</v>
      </c>
      <c r="N26" s="195">
        <v>0.0833</v>
      </c>
      <c r="O26" s="195">
        <v>0.0833</v>
      </c>
      <c r="P26" s="195">
        <v>0.0833</v>
      </c>
      <c r="Q26" s="195">
        <v>0.0833</v>
      </c>
      <c r="R26" s="195">
        <v>0.0833</v>
      </c>
      <c r="S26" s="47">
        <f t="shared" si="1"/>
        <v>1.0000000000000002</v>
      </c>
      <c r="T26" s="380"/>
      <c r="U26" s="370"/>
      <c r="V26" s="390"/>
    </row>
    <row r="27" spans="1:23" s="8" customFormat="1" ht="39.95" customHeight="1">
      <c r="A27" s="438"/>
      <c r="B27" s="392"/>
      <c r="C27" s="366" t="s">
        <v>249</v>
      </c>
      <c r="D27" s="367" t="s">
        <v>160</v>
      </c>
      <c r="E27" s="369"/>
      <c r="F27" s="42" t="s">
        <v>28</v>
      </c>
      <c r="G27" s="195">
        <v>0.0837</v>
      </c>
      <c r="H27" s="195">
        <v>0.0833</v>
      </c>
      <c r="I27" s="195">
        <v>0.0833</v>
      </c>
      <c r="J27" s="195">
        <v>0.0833</v>
      </c>
      <c r="K27" s="195">
        <v>0.0833</v>
      </c>
      <c r="L27" s="195">
        <v>0.0833</v>
      </c>
      <c r="M27" s="195">
        <v>0.0833</v>
      </c>
      <c r="N27" s="195">
        <v>0.0833</v>
      </c>
      <c r="O27" s="195">
        <v>0.0833</v>
      </c>
      <c r="P27" s="195">
        <v>0.0833</v>
      </c>
      <c r="Q27" s="195">
        <v>0.0833</v>
      </c>
      <c r="R27" s="195">
        <v>0.0833</v>
      </c>
      <c r="S27" s="46">
        <f t="shared" si="1"/>
        <v>1.0000000000000002</v>
      </c>
      <c r="T27" s="380"/>
      <c r="U27" s="370">
        <v>0.04</v>
      </c>
      <c r="V27" s="364" t="s">
        <v>306</v>
      </c>
      <c r="W27" s="58"/>
    </row>
    <row r="28" spans="1:22" s="8" customFormat="1" ht="39.95" customHeight="1" thickBot="1">
      <c r="A28" s="438"/>
      <c r="B28" s="393"/>
      <c r="C28" s="383"/>
      <c r="D28" s="396"/>
      <c r="E28" s="397"/>
      <c r="F28" s="44" t="s">
        <v>29</v>
      </c>
      <c r="G28" s="198">
        <v>0.0837</v>
      </c>
      <c r="H28" s="198">
        <v>0.0833</v>
      </c>
      <c r="I28" s="198">
        <v>0.0833</v>
      </c>
      <c r="J28" s="198">
        <v>0.0833</v>
      </c>
      <c r="K28" s="198">
        <v>0.0833</v>
      </c>
      <c r="L28" s="198">
        <v>0.0833</v>
      </c>
      <c r="M28" s="195">
        <v>0.0833</v>
      </c>
      <c r="N28" s="195">
        <v>0.0833</v>
      </c>
      <c r="O28" s="195">
        <v>0.0833</v>
      </c>
      <c r="P28" s="198">
        <v>0.0833</v>
      </c>
      <c r="Q28" s="198">
        <v>0.0833</v>
      </c>
      <c r="R28" s="198">
        <v>0.0833</v>
      </c>
      <c r="S28" s="49">
        <f t="shared" si="1"/>
        <v>1.0000000000000002</v>
      </c>
      <c r="T28" s="381"/>
      <c r="U28" s="398"/>
      <c r="V28" s="390"/>
    </row>
    <row r="29" spans="1:23" s="8" customFormat="1" ht="39.95" customHeight="1">
      <c r="A29" s="438"/>
      <c r="B29" s="391" t="s">
        <v>95</v>
      </c>
      <c r="C29" s="376" t="s">
        <v>250</v>
      </c>
      <c r="D29" s="377" t="s">
        <v>160</v>
      </c>
      <c r="E29" s="378"/>
      <c r="F29" s="42" t="s">
        <v>28</v>
      </c>
      <c r="G29" s="194">
        <v>0.08</v>
      </c>
      <c r="H29" s="194">
        <v>0.08</v>
      </c>
      <c r="I29" s="194">
        <v>0.1</v>
      </c>
      <c r="J29" s="194">
        <v>0.09</v>
      </c>
      <c r="K29" s="194">
        <v>0.1</v>
      </c>
      <c r="L29" s="194">
        <v>0.1</v>
      </c>
      <c r="M29" s="194">
        <v>0.1</v>
      </c>
      <c r="N29" s="194">
        <v>0.1</v>
      </c>
      <c r="O29" s="194">
        <v>0.1</v>
      </c>
      <c r="P29" s="194">
        <v>0.05</v>
      </c>
      <c r="Q29" s="194">
        <v>0.05</v>
      </c>
      <c r="R29" s="194">
        <v>0.05</v>
      </c>
      <c r="S29" s="46">
        <f t="shared" si="1"/>
        <v>1</v>
      </c>
      <c r="T29" s="379">
        <f>SUM(U29:U35)</f>
        <v>0.2</v>
      </c>
      <c r="U29" s="382">
        <v>0.08</v>
      </c>
      <c r="V29" s="394" t="s">
        <v>335</v>
      </c>
      <c r="W29" s="58"/>
    </row>
    <row r="30" spans="1:22" s="8" customFormat="1" ht="39.95" customHeight="1" thickBot="1">
      <c r="A30" s="438"/>
      <c r="B30" s="392"/>
      <c r="C30" s="366"/>
      <c r="D30" s="368"/>
      <c r="E30" s="369"/>
      <c r="F30" s="43" t="s">
        <v>29</v>
      </c>
      <c r="G30" s="195">
        <v>0.08</v>
      </c>
      <c r="H30" s="195">
        <v>0.08</v>
      </c>
      <c r="I30" s="195">
        <v>0.1</v>
      </c>
      <c r="J30" s="195">
        <v>0.09</v>
      </c>
      <c r="K30" s="195">
        <v>0.1</v>
      </c>
      <c r="L30" s="195">
        <v>0.1</v>
      </c>
      <c r="M30" s="195">
        <v>0.1</v>
      </c>
      <c r="N30" s="195">
        <v>0.1</v>
      </c>
      <c r="O30" s="195">
        <v>0.1</v>
      </c>
      <c r="P30" s="195">
        <v>0.05</v>
      </c>
      <c r="Q30" s="195">
        <v>0.06</v>
      </c>
      <c r="R30" s="195">
        <v>0.04</v>
      </c>
      <c r="S30" s="47">
        <f t="shared" si="1"/>
        <v>1</v>
      </c>
      <c r="T30" s="380"/>
      <c r="U30" s="370"/>
      <c r="V30" s="395"/>
    </row>
    <row r="31" spans="1:23" s="8" customFormat="1" ht="39.95" customHeight="1">
      <c r="A31" s="438"/>
      <c r="B31" s="392"/>
      <c r="C31" s="366" t="s">
        <v>251</v>
      </c>
      <c r="D31" s="367" t="s">
        <v>160</v>
      </c>
      <c r="E31" s="369"/>
      <c r="F31" s="42" t="s">
        <v>28</v>
      </c>
      <c r="G31" s="195">
        <v>0.0837</v>
      </c>
      <c r="H31" s="195">
        <v>0.0833</v>
      </c>
      <c r="I31" s="195">
        <v>0.0833</v>
      </c>
      <c r="J31" s="195">
        <v>0.0833</v>
      </c>
      <c r="K31" s="195">
        <v>0.0833</v>
      </c>
      <c r="L31" s="195">
        <v>0.0833</v>
      </c>
      <c r="M31" s="195">
        <v>0.0833</v>
      </c>
      <c r="N31" s="195">
        <v>0.0833</v>
      </c>
      <c r="O31" s="195">
        <v>0.0833</v>
      </c>
      <c r="P31" s="195">
        <v>0.0833</v>
      </c>
      <c r="Q31" s="195">
        <v>0.0833</v>
      </c>
      <c r="R31" s="195">
        <v>0.0833</v>
      </c>
      <c r="S31" s="46">
        <f>SUM(G33:R33)</f>
        <v>1</v>
      </c>
      <c r="T31" s="380"/>
      <c r="U31" s="370">
        <v>0.02</v>
      </c>
      <c r="V31" s="364" t="s">
        <v>309</v>
      </c>
      <c r="W31" s="58"/>
    </row>
    <row r="32" spans="1:22" s="8" customFormat="1" ht="39.95" customHeight="1" thickBot="1">
      <c r="A32" s="438"/>
      <c r="B32" s="392"/>
      <c r="C32" s="366"/>
      <c r="D32" s="368"/>
      <c r="E32" s="369"/>
      <c r="F32" s="43" t="s">
        <v>29</v>
      </c>
      <c r="G32" s="195">
        <v>0.0837</v>
      </c>
      <c r="H32" s="195">
        <v>0.0833</v>
      </c>
      <c r="I32" s="195">
        <v>0.0833</v>
      </c>
      <c r="J32" s="195">
        <v>0.0833</v>
      </c>
      <c r="K32" s="195">
        <v>0.0833</v>
      </c>
      <c r="L32" s="195">
        <v>0.0833</v>
      </c>
      <c r="M32" s="195">
        <v>0.0833</v>
      </c>
      <c r="N32" s="195">
        <v>0.0833</v>
      </c>
      <c r="O32" s="195">
        <v>0.0833</v>
      </c>
      <c r="P32" s="195">
        <v>0.0833</v>
      </c>
      <c r="Q32" s="195">
        <v>0.0833</v>
      </c>
      <c r="R32" s="195">
        <v>0.0833</v>
      </c>
      <c r="S32" s="47">
        <f aca="true" t="shared" si="2" ref="S32:S37">SUM(G32:R32)</f>
        <v>1.0000000000000002</v>
      </c>
      <c r="T32" s="380"/>
      <c r="U32" s="370"/>
      <c r="V32" s="365"/>
    </row>
    <row r="33" spans="1:23" s="8" customFormat="1" ht="39.95" customHeight="1">
      <c r="A33" s="438"/>
      <c r="B33" s="392"/>
      <c r="C33" s="366" t="s">
        <v>252</v>
      </c>
      <c r="D33" s="367" t="s">
        <v>160</v>
      </c>
      <c r="E33" s="369"/>
      <c r="F33" s="42" t="s">
        <v>28</v>
      </c>
      <c r="G33" s="195">
        <v>0.1</v>
      </c>
      <c r="H33" s="195">
        <v>0.1</v>
      </c>
      <c r="I33" s="195">
        <v>0.1</v>
      </c>
      <c r="J33" s="195">
        <v>0.1</v>
      </c>
      <c r="K33" s="195">
        <v>0.1</v>
      </c>
      <c r="L33" s="195">
        <v>0.1</v>
      </c>
      <c r="M33" s="195">
        <v>0.1</v>
      </c>
      <c r="N33" s="195">
        <v>0.1</v>
      </c>
      <c r="O33" s="195">
        <v>0.05</v>
      </c>
      <c r="P33" s="195">
        <v>0.05</v>
      </c>
      <c r="Q33" s="195">
        <v>0.05</v>
      </c>
      <c r="R33" s="195">
        <v>0.05</v>
      </c>
      <c r="S33" s="46">
        <f t="shared" si="2"/>
        <v>1</v>
      </c>
      <c r="T33" s="380"/>
      <c r="U33" s="370">
        <v>0.05</v>
      </c>
      <c r="V33" s="364" t="s">
        <v>310</v>
      </c>
      <c r="W33" s="58"/>
    </row>
    <row r="34" spans="1:22" s="8" customFormat="1" ht="39.95" customHeight="1" thickBot="1">
      <c r="A34" s="438"/>
      <c r="B34" s="392"/>
      <c r="C34" s="366"/>
      <c r="D34" s="368"/>
      <c r="E34" s="369"/>
      <c r="F34" s="43" t="s">
        <v>29</v>
      </c>
      <c r="G34" s="195">
        <v>0.1</v>
      </c>
      <c r="H34" s="195">
        <v>0.1</v>
      </c>
      <c r="I34" s="195">
        <v>0.1</v>
      </c>
      <c r="J34" s="195">
        <v>0.1</v>
      </c>
      <c r="K34" s="195">
        <v>0.1</v>
      </c>
      <c r="L34" s="195">
        <v>0.1</v>
      </c>
      <c r="M34" s="195">
        <v>0.1</v>
      </c>
      <c r="N34" s="195">
        <v>0.1</v>
      </c>
      <c r="O34" s="195">
        <v>0.05</v>
      </c>
      <c r="P34" s="195">
        <v>0.05</v>
      </c>
      <c r="Q34" s="195">
        <v>0.05</v>
      </c>
      <c r="R34" s="195">
        <v>0.05</v>
      </c>
      <c r="S34" s="47">
        <f t="shared" si="2"/>
        <v>1</v>
      </c>
      <c r="T34" s="380"/>
      <c r="U34" s="370"/>
      <c r="V34" s="365"/>
    </row>
    <row r="35" spans="1:23" s="14" customFormat="1" ht="39.95" customHeight="1">
      <c r="A35" s="438"/>
      <c r="B35" s="392"/>
      <c r="C35" s="366" t="s">
        <v>253</v>
      </c>
      <c r="D35" s="384" t="s">
        <v>160</v>
      </c>
      <c r="E35" s="386"/>
      <c r="F35" s="42" t="s">
        <v>28</v>
      </c>
      <c r="G35" s="195">
        <v>0.03</v>
      </c>
      <c r="H35" s="195">
        <v>0.0882</v>
      </c>
      <c r="I35" s="195">
        <v>0.0882</v>
      </c>
      <c r="J35" s="195">
        <v>0.0882</v>
      </c>
      <c r="K35" s="195">
        <v>0.0882</v>
      </c>
      <c r="L35" s="195">
        <v>0.0882</v>
      </c>
      <c r="M35" s="195">
        <v>0.0882</v>
      </c>
      <c r="N35" s="195">
        <v>0.0882</v>
      </c>
      <c r="O35" s="195">
        <v>0.0882</v>
      </c>
      <c r="P35" s="195">
        <v>0.0882</v>
      </c>
      <c r="Q35" s="195">
        <v>0.0882</v>
      </c>
      <c r="R35" s="195">
        <v>0.088</v>
      </c>
      <c r="S35" s="46">
        <f t="shared" si="2"/>
        <v>1.0000000000000002</v>
      </c>
      <c r="T35" s="380"/>
      <c r="U35" s="388">
        <v>0.05</v>
      </c>
      <c r="V35" s="364" t="s">
        <v>311</v>
      </c>
      <c r="W35" s="58"/>
    </row>
    <row r="36" spans="1:23" s="14" customFormat="1" ht="39.95" customHeight="1" thickBot="1">
      <c r="A36" s="438"/>
      <c r="B36" s="393"/>
      <c r="C36" s="383"/>
      <c r="D36" s="385"/>
      <c r="E36" s="387"/>
      <c r="F36" s="44" t="s">
        <v>29</v>
      </c>
      <c r="G36" s="198">
        <v>0.03</v>
      </c>
      <c r="H36" s="198">
        <v>0.0882</v>
      </c>
      <c r="I36" s="198">
        <v>0.0882</v>
      </c>
      <c r="J36" s="198">
        <v>0.0882</v>
      </c>
      <c r="K36" s="198">
        <v>0.0882</v>
      </c>
      <c r="L36" s="198">
        <v>0.0882</v>
      </c>
      <c r="M36" s="198">
        <v>0.0882</v>
      </c>
      <c r="N36" s="198">
        <v>0.0882</v>
      </c>
      <c r="O36" s="198">
        <v>0.0882</v>
      </c>
      <c r="P36" s="198">
        <v>0.0882</v>
      </c>
      <c r="Q36" s="198">
        <v>0.0882</v>
      </c>
      <c r="R36" s="198">
        <v>0.088</v>
      </c>
      <c r="S36" s="49">
        <f t="shared" si="2"/>
        <v>1.0000000000000002</v>
      </c>
      <c r="T36" s="381"/>
      <c r="U36" s="389"/>
      <c r="V36" s="390"/>
      <c r="W36" s="8"/>
    </row>
    <row r="37" spans="1:23" s="8" customFormat="1" ht="39.95" customHeight="1">
      <c r="A37" s="438"/>
      <c r="B37" s="373" t="s">
        <v>158</v>
      </c>
      <c r="C37" s="376" t="s">
        <v>254</v>
      </c>
      <c r="D37" s="377" t="s">
        <v>160</v>
      </c>
      <c r="E37" s="378"/>
      <c r="F37" s="42" t="s">
        <v>28</v>
      </c>
      <c r="G37" s="194">
        <v>0.04</v>
      </c>
      <c r="H37" s="194">
        <v>0.08</v>
      </c>
      <c r="I37" s="194">
        <v>0.08</v>
      </c>
      <c r="J37" s="194">
        <v>0.08</v>
      </c>
      <c r="K37" s="194">
        <v>0.08</v>
      </c>
      <c r="L37" s="194">
        <v>0.08</v>
      </c>
      <c r="M37" s="194">
        <v>0.08</v>
      </c>
      <c r="N37" s="194">
        <v>0.08</v>
      </c>
      <c r="O37" s="194">
        <v>0.08</v>
      </c>
      <c r="P37" s="194">
        <v>0.08</v>
      </c>
      <c r="Q37" s="194">
        <v>0.08</v>
      </c>
      <c r="R37" s="194">
        <v>0.16</v>
      </c>
      <c r="S37" s="46">
        <f t="shared" si="2"/>
        <v>0.9999999999999999</v>
      </c>
      <c r="T37" s="379">
        <f>SUM(U37:U43)</f>
        <v>0.19999999999999998</v>
      </c>
      <c r="U37" s="382">
        <v>0.04</v>
      </c>
      <c r="V37" s="364" t="s">
        <v>325</v>
      </c>
      <c r="W37" s="58"/>
    </row>
    <row r="38" spans="1:22" s="8" customFormat="1" ht="39.95" customHeight="1" thickBot="1">
      <c r="A38" s="438"/>
      <c r="B38" s="374"/>
      <c r="C38" s="366"/>
      <c r="D38" s="368"/>
      <c r="E38" s="369"/>
      <c r="F38" s="43" t="s">
        <v>29</v>
      </c>
      <c r="G38" s="195">
        <v>0.04</v>
      </c>
      <c r="H38" s="195">
        <v>0.08</v>
      </c>
      <c r="I38" s="195">
        <v>0.08</v>
      </c>
      <c r="J38" s="195">
        <v>0.08</v>
      </c>
      <c r="K38" s="195">
        <v>0.08</v>
      </c>
      <c r="L38" s="195">
        <v>0.08</v>
      </c>
      <c r="M38" s="195">
        <v>0.08</v>
      </c>
      <c r="N38" s="195">
        <v>0.08</v>
      </c>
      <c r="O38" s="195">
        <v>0.08</v>
      </c>
      <c r="P38" s="195">
        <v>0.08</v>
      </c>
      <c r="Q38" s="195">
        <v>0.16</v>
      </c>
      <c r="R38" s="195">
        <v>0.08</v>
      </c>
      <c r="S38" s="47">
        <f>SUM(G38:R38)</f>
        <v>0.9999999999999999</v>
      </c>
      <c r="T38" s="380"/>
      <c r="U38" s="370"/>
      <c r="V38" s="365"/>
    </row>
    <row r="39" spans="1:23" s="8" customFormat="1" ht="39.95" customHeight="1">
      <c r="A39" s="438"/>
      <c r="B39" s="374"/>
      <c r="C39" s="366" t="s">
        <v>255</v>
      </c>
      <c r="D39" s="367" t="s">
        <v>160</v>
      </c>
      <c r="E39" s="369"/>
      <c r="F39" s="42" t="s">
        <v>28</v>
      </c>
      <c r="G39" s="195">
        <v>0.04</v>
      </c>
      <c r="H39" s="195">
        <v>0.08</v>
      </c>
      <c r="I39" s="195">
        <v>0.08</v>
      </c>
      <c r="J39" s="195">
        <v>0.08</v>
      </c>
      <c r="K39" s="195">
        <v>0.08</v>
      </c>
      <c r="L39" s="195">
        <v>0.08</v>
      </c>
      <c r="M39" s="195">
        <v>0.08</v>
      </c>
      <c r="N39" s="195">
        <v>0.08</v>
      </c>
      <c r="O39" s="195">
        <v>0.08</v>
      </c>
      <c r="P39" s="195">
        <v>0.08</v>
      </c>
      <c r="Q39" s="195">
        <v>0.08</v>
      </c>
      <c r="R39" s="195">
        <v>0.16</v>
      </c>
      <c r="S39" s="47">
        <f>SUM(G39:R39)</f>
        <v>0.9999999999999999</v>
      </c>
      <c r="T39" s="380"/>
      <c r="U39" s="370">
        <v>0.08</v>
      </c>
      <c r="V39" s="364" t="s">
        <v>334</v>
      </c>
      <c r="W39" s="58"/>
    </row>
    <row r="40" spans="1:22" s="8" customFormat="1" ht="39.95" customHeight="1" thickBot="1">
      <c r="A40" s="438"/>
      <c r="B40" s="374"/>
      <c r="C40" s="366"/>
      <c r="D40" s="368"/>
      <c r="E40" s="369"/>
      <c r="F40" s="43" t="s">
        <v>29</v>
      </c>
      <c r="G40" s="195">
        <v>0.04</v>
      </c>
      <c r="H40" s="195">
        <v>0.08</v>
      </c>
      <c r="I40" s="195">
        <v>0.08</v>
      </c>
      <c r="J40" s="195">
        <v>0.08</v>
      </c>
      <c r="K40" s="195">
        <v>0.08</v>
      </c>
      <c r="L40" s="195">
        <v>0.08</v>
      </c>
      <c r="M40" s="195">
        <v>0.08</v>
      </c>
      <c r="N40" s="195">
        <v>0.08</v>
      </c>
      <c r="O40" s="195">
        <v>0.08</v>
      </c>
      <c r="P40" s="195">
        <v>0.08</v>
      </c>
      <c r="Q40" s="195">
        <v>0.16</v>
      </c>
      <c r="R40" s="195">
        <v>0.08</v>
      </c>
      <c r="S40" s="47">
        <f aca="true" t="shared" si="3" ref="S40:S55">SUM(G40:R40)</f>
        <v>0.9999999999999999</v>
      </c>
      <c r="T40" s="380"/>
      <c r="U40" s="370"/>
      <c r="V40" s="365"/>
    </row>
    <row r="41" spans="1:23" s="8" customFormat="1" ht="39.95" customHeight="1">
      <c r="A41" s="438"/>
      <c r="B41" s="374"/>
      <c r="C41" s="366" t="s">
        <v>256</v>
      </c>
      <c r="D41" s="367" t="s">
        <v>160</v>
      </c>
      <c r="E41" s="369"/>
      <c r="F41" s="42" t="s">
        <v>28</v>
      </c>
      <c r="G41" s="195">
        <v>0.05</v>
      </c>
      <c r="H41" s="195">
        <v>0.08</v>
      </c>
      <c r="I41" s="195">
        <v>0.08</v>
      </c>
      <c r="J41" s="195">
        <v>0.08</v>
      </c>
      <c r="K41" s="195">
        <v>0.08</v>
      </c>
      <c r="L41" s="195">
        <v>0.08</v>
      </c>
      <c r="M41" s="195">
        <v>0.08</v>
      </c>
      <c r="N41" s="195">
        <v>0.08</v>
      </c>
      <c r="O41" s="195">
        <v>0.15</v>
      </c>
      <c r="P41" s="195">
        <v>0.15</v>
      </c>
      <c r="Q41" s="195">
        <v>0.05</v>
      </c>
      <c r="R41" s="195">
        <v>0.04</v>
      </c>
      <c r="S41" s="46">
        <f t="shared" si="3"/>
        <v>1</v>
      </c>
      <c r="T41" s="380"/>
      <c r="U41" s="370">
        <v>0.02</v>
      </c>
      <c r="V41" s="364" t="s">
        <v>333</v>
      </c>
      <c r="W41" s="58"/>
    </row>
    <row r="42" spans="1:22" s="8" customFormat="1" ht="39.95" customHeight="1" thickBot="1">
      <c r="A42" s="438"/>
      <c r="B42" s="374"/>
      <c r="C42" s="366"/>
      <c r="D42" s="368"/>
      <c r="E42" s="369"/>
      <c r="F42" s="43" t="s">
        <v>29</v>
      </c>
      <c r="G42" s="195">
        <v>0.05</v>
      </c>
      <c r="H42" s="195">
        <v>0.08</v>
      </c>
      <c r="I42" s="195">
        <v>0.08</v>
      </c>
      <c r="J42" s="195">
        <v>0.08</v>
      </c>
      <c r="K42" s="195">
        <v>0.08</v>
      </c>
      <c r="L42" s="195">
        <v>0.08</v>
      </c>
      <c r="M42" s="195">
        <v>0.08</v>
      </c>
      <c r="N42" s="195">
        <v>0.08</v>
      </c>
      <c r="O42" s="195">
        <v>0.15</v>
      </c>
      <c r="P42" s="195">
        <v>0.15</v>
      </c>
      <c r="Q42" s="195">
        <v>0.05</v>
      </c>
      <c r="R42" s="195">
        <v>0.04</v>
      </c>
      <c r="S42" s="47">
        <f>SUM(G42:R42)</f>
        <v>1</v>
      </c>
      <c r="T42" s="380"/>
      <c r="U42" s="370"/>
      <c r="V42" s="365"/>
    </row>
    <row r="43" spans="1:23" s="14" customFormat="1" ht="39.95" customHeight="1">
      <c r="A43" s="438"/>
      <c r="B43" s="374"/>
      <c r="C43" s="366" t="s">
        <v>257</v>
      </c>
      <c r="D43" s="384" t="s">
        <v>160</v>
      </c>
      <c r="E43" s="386"/>
      <c r="F43" s="42" t="s">
        <v>28</v>
      </c>
      <c r="G43" s="195">
        <v>0.04</v>
      </c>
      <c r="H43" s="195">
        <v>0.08</v>
      </c>
      <c r="I43" s="195">
        <v>0.08</v>
      </c>
      <c r="J43" s="195">
        <v>0.08</v>
      </c>
      <c r="K43" s="195">
        <v>0.08</v>
      </c>
      <c r="L43" s="195">
        <v>0.08</v>
      </c>
      <c r="M43" s="195">
        <v>0.08</v>
      </c>
      <c r="N43" s="195">
        <v>0.08</v>
      </c>
      <c r="O43" s="195">
        <v>0.08</v>
      </c>
      <c r="P43" s="195">
        <v>0.08</v>
      </c>
      <c r="Q43" s="195">
        <v>0.08</v>
      </c>
      <c r="R43" s="195">
        <v>0.16</v>
      </c>
      <c r="S43" s="46">
        <f t="shared" si="3"/>
        <v>0.9999999999999999</v>
      </c>
      <c r="T43" s="380"/>
      <c r="U43" s="388">
        <v>0.06</v>
      </c>
      <c r="V43" s="364" t="s">
        <v>326</v>
      </c>
      <c r="W43" s="58"/>
    </row>
    <row r="44" spans="1:23" s="14" customFormat="1" ht="39.95" customHeight="1" thickBot="1">
      <c r="A44" s="438"/>
      <c r="B44" s="375"/>
      <c r="C44" s="383"/>
      <c r="D44" s="385"/>
      <c r="E44" s="387"/>
      <c r="F44" s="44" t="s">
        <v>29</v>
      </c>
      <c r="G44" s="198">
        <v>0.04</v>
      </c>
      <c r="H44" s="198">
        <v>0.08</v>
      </c>
      <c r="I44" s="198">
        <v>0.08</v>
      </c>
      <c r="J44" s="198">
        <v>0.08</v>
      </c>
      <c r="K44" s="198">
        <v>0.08</v>
      </c>
      <c r="L44" s="198">
        <v>0.08</v>
      </c>
      <c r="M44" s="198">
        <v>0.08</v>
      </c>
      <c r="N44" s="198">
        <v>0.08</v>
      </c>
      <c r="O44" s="198">
        <v>0.08</v>
      </c>
      <c r="P44" s="198">
        <v>0.08</v>
      </c>
      <c r="Q44" s="198">
        <v>0.08</v>
      </c>
      <c r="R44" s="198">
        <v>0.16</v>
      </c>
      <c r="S44" s="49">
        <f>SUM(G44:R44)</f>
        <v>0.9999999999999999</v>
      </c>
      <c r="T44" s="381"/>
      <c r="U44" s="389"/>
      <c r="V44" s="365"/>
      <c r="W44" s="8"/>
    </row>
    <row r="45" spans="1:23" s="6" customFormat="1" ht="39.95" customHeight="1">
      <c r="A45" s="438"/>
      <c r="B45" s="373" t="s">
        <v>159</v>
      </c>
      <c r="C45" s="376" t="s">
        <v>258</v>
      </c>
      <c r="D45" s="377" t="s">
        <v>160</v>
      </c>
      <c r="E45" s="378"/>
      <c r="F45" s="42" t="s">
        <v>28</v>
      </c>
      <c r="G45" s="194">
        <v>0.09</v>
      </c>
      <c r="H45" s="194">
        <v>0.09</v>
      </c>
      <c r="I45" s="194">
        <v>0.08</v>
      </c>
      <c r="J45" s="194">
        <v>0.09</v>
      </c>
      <c r="K45" s="194">
        <v>0.08</v>
      </c>
      <c r="L45" s="194">
        <v>0.09</v>
      </c>
      <c r="M45" s="194">
        <v>0.08</v>
      </c>
      <c r="N45" s="194">
        <v>0.08</v>
      </c>
      <c r="O45" s="194">
        <v>0.08</v>
      </c>
      <c r="P45" s="194">
        <v>0.08</v>
      </c>
      <c r="Q45" s="194">
        <v>0.08</v>
      </c>
      <c r="R45" s="194">
        <v>0.08</v>
      </c>
      <c r="S45" s="46">
        <f t="shared" si="3"/>
        <v>0.9999999999999998</v>
      </c>
      <c r="T45" s="379">
        <f>SUM(U45:U55)</f>
        <v>0.2</v>
      </c>
      <c r="U45" s="382">
        <v>0.03</v>
      </c>
      <c r="V45" s="439" t="s">
        <v>313</v>
      </c>
      <c r="W45" s="58"/>
    </row>
    <row r="46" spans="1:23" s="6" customFormat="1" ht="39.95" customHeight="1" thickBot="1">
      <c r="A46" s="438"/>
      <c r="B46" s="374"/>
      <c r="C46" s="366"/>
      <c r="D46" s="368"/>
      <c r="E46" s="369"/>
      <c r="F46" s="43" t="s">
        <v>29</v>
      </c>
      <c r="G46" s="195">
        <v>0.09</v>
      </c>
      <c r="H46" s="195">
        <v>0.09</v>
      </c>
      <c r="I46" s="195">
        <v>0.08</v>
      </c>
      <c r="J46" s="195">
        <v>0.09</v>
      </c>
      <c r="K46" s="195">
        <v>0.08</v>
      </c>
      <c r="L46" s="195">
        <v>0.09</v>
      </c>
      <c r="M46" s="195">
        <v>0.08</v>
      </c>
      <c r="N46" s="195">
        <v>0.08</v>
      </c>
      <c r="O46" s="195">
        <v>0.08</v>
      </c>
      <c r="P46" s="195">
        <v>0.08</v>
      </c>
      <c r="Q46" s="195">
        <v>0.08</v>
      </c>
      <c r="R46" s="195">
        <v>0.08</v>
      </c>
      <c r="S46" s="47">
        <f t="shared" si="3"/>
        <v>0.9999999999999998</v>
      </c>
      <c r="T46" s="380"/>
      <c r="U46" s="370"/>
      <c r="V46" s="365"/>
      <c r="W46" s="8"/>
    </row>
    <row r="47" spans="1:23" s="6" customFormat="1" ht="39.95" customHeight="1">
      <c r="A47" s="438"/>
      <c r="B47" s="374"/>
      <c r="C47" s="366" t="s">
        <v>259</v>
      </c>
      <c r="D47" s="367" t="s">
        <v>160</v>
      </c>
      <c r="E47" s="369"/>
      <c r="F47" s="42" t="s">
        <v>28</v>
      </c>
      <c r="G47" s="195">
        <v>0.083</v>
      </c>
      <c r="H47" s="195">
        <v>0.084</v>
      </c>
      <c r="I47" s="195">
        <v>0.083</v>
      </c>
      <c r="J47" s="195">
        <v>0.083</v>
      </c>
      <c r="K47" s="195">
        <v>0.084</v>
      </c>
      <c r="L47" s="195">
        <v>0.083</v>
      </c>
      <c r="M47" s="195">
        <v>0.083</v>
      </c>
      <c r="N47" s="195">
        <v>0.084</v>
      </c>
      <c r="O47" s="195">
        <v>0.083</v>
      </c>
      <c r="P47" s="195">
        <v>0.083</v>
      </c>
      <c r="Q47" s="195">
        <v>0.084</v>
      </c>
      <c r="R47" s="195">
        <v>0.083</v>
      </c>
      <c r="S47" s="46">
        <f t="shared" si="3"/>
        <v>0.9999999999999998</v>
      </c>
      <c r="T47" s="380"/>
      <c r="U47" s="370">
        <v>0.04</v>
      </c>
      <c r="V47" s="364" t="s">
        <v>314</v>
      </c>
      <c r="W47" s="58"/>
    </row>
    <row r="48" spans="1:23" s="6" customFormat="1" ht="39.95" customHeight="1" thickBot="1">
      <c r="A48" s="438"/>
      <c r="B48" s="374"/>
      <c r="C48" s="366"/>
      <c r="D48" s="368"/>
      <c r="E48" s="369"/>
      <c r="F48" s="43" t="s">
        <v>29</v>
      </c>
      <c r="G48" s="195">
        <v>0.083</v>
      </c>
      <c r="H48" s="195">
        <v>0.084</v>
      </c>
      <c r="I48" s="195">
        <v>0.083</v>
      </c>
      <c r="J48" s="195">
        <v>0.083</v>
      </c>
      <c r="K48" s="195">
        <v>0.084</v>
      </c>
      <c r="L48" s="195">
        <v>0.083</v>
      </c>
      <c r="M48" s="195">
        <v>0.083</v>
      </c>
      <c r="N48" s="195">
        <v>0.084</v>
      </c>
      <c r="O48" s="195">
        <v>0.083</v>
      </c>
      <c r="P48" s="195">
        <v>0.083</v>
      </c>
      <c r="Q48" s="195">
        <v>0.084</v>
      </c>
      <c r="R48" s="195">
        <v>0.083</v>
      </c>
      <c r="S48" s="47">
        <f>SUM(G48:R48)</f>
        <v>0.9999999999999998</v>
      </c>
      <c r="T48" s="380"/>
      <c r="U48" s="370"/>
      <c r="V48" s="365"/>
      <c r="W48" s="8"/>
    </row>
    <row r="49" spans="1:23" s="6" customFormat="1" ht="39.95" customHeight="1">
      <c r="A49" s="438"/>
      <c r="B49" s="374"/>
      <c r="C49" s="366" t="s">
        <v>260</v>
      </c>
      <c r="D49" s="367" t="s">
        <v>160</v>
      </c>
      <c r="E49" s="369"/>
      <c r="F49" s="42" t="s">
        <v>28</v>
      </c>
      <c r="G49" s="195">
        <v>0.083</v>
      </c>
      <c r="H49" s="195">
        <v>0.084</v>
      </c>
      <c r="I49" s="195">
        <v>0.083</v>
      </c>
      <c r="J49" s="195">
        <v>0.083</v>
      </c>
      <c r="K49" s="195">
        <v>0.084</v>
      </c>
      <c r="L49" s="195">
        <v>0.083</v>
      </c>
      <c r="M49" s="195">
        <v>0.083</v>
      </c>
      <c r="N49" s="195">
        <v>0.084</v>
      </c>
      <c r="O49" s="195">
        <v>0.083</v>
      </c>
      <c r="P49" s="195">
        <v>0.083</v>
      </c>
      <c r="Q49" s="195">
        <v>0.084</v>
      </c>
      <c r="R49" s="195">
        <v>0.083</v>
      </c>
      <c r="S49" s="46">
        <f t="shared" si="3"/>
        <v>0.9999999999999998</v>
      </c>
      <c r="T49" s="380"/>
      <c r="U49" s="370">
        <v>0.02</v>
      </c>
      <c r="V49" s="371" t="s">
        <v>315</v>
      </c>
      <c r="W49" s="58"/>
    </row>
    <row r="50" spans="1:23" s="6" customFormat="1" ht="39.95" customHeight="1" thickBot="1">
      <c r="A50" s="438"/>
      <c r="B50" s="374"/>
      <c r="C50" s="366"/>
      <c r="D50" s="368"/>
      <c r="E50" s="369"/>
      <c r="F50" s="43" t="s">
        <v>29</v>
      </c>
      <c r="G50" s="195">
        <v>0.083</v>
      </c>
      <c r="H50" s="195">
        <v>0.084</v>
      </c>
      <c r="I50" s="195">
        <v>0.083</v>
      </c>
      <c r="J50" s="195">
        <v>0.083</v>
      </c>
      <c r="K50" s="195">
        <v>0.084</v>
      </c>
      <c r="L50" s="195">
        <v>0.083</v>
      </c>
      <c r="M50" s="195">
        <v>0.083</v>
      </c>
      <c r="N50" s="195">
        <v>0.084</v>
      </c>
      <c r="O50" s="195">
        <v>0.083</v>
      </c>
      <c r="P50" s="195">
        <v>0.083</v>
      </c>
      <c r="Q50" s="195">
        <v>0.084</v>
      </c>
      <c r="R50" s="195">
        <v>0.083</v>
      </c>
      <c r="S50" s="47">
        <f>SUM(G50:R50)</f>
        <v>0.9999999999999998</v>
      </c>
      <c r="T50" s="380"/>
      <c r="U50" s="370"/>
      <c r="V50" s="372"/>
      <c r="W50" s="8"/>
    </row>
    <row r="51" spans="1:23" s="6" customFormat="1" ht="39.95" customHeight="1">
      <c r="A51" s="438"/>
      <c r="B51" s="374"/>
      <c r="C51" s="366" t="s">
        <v>261</v>
      </c>
      <c r="D51" s="367" t="s">
        <v>160</v>
      </c>
      <c r="E51" s="369"/>
      <c r="F51" s="42" t="s">
        <v>28</v>
      </c>
      <c r="G51" s="195">
        <v>0.083</v>
      </c>
      <c r="H51" s="195">
        <v>0.084</v>
      </c>
      <c r="I51" s="195">
        <v>0.083</v>
      </c>
      <c r="J51" s="195">
        <v>0.083</v>
      </c>
      <c r="K51" s="195">
        <v>0.084</v>
      </c>
      <c r="L51" s="195">
        <v>0.083</v>
      </c>
      <c r="M51" s="195">
        <v>0.083</v>
      </c>
      <c r="N51" s="195">
        <v>0.084</v>
      </c>
      <c r="O51" s="195">
        <v>0.083</v>
      </c>
      <c r="P51" s="195">
        <v>0.083</v>
      </c>
      <c r="Q51" s="195">
        <v>0.084</v>
      </c>
      <c r="R51" s="195">
        <v>0.083</v>
      </c>
      <c r="S51" s="46">
        <f t="shared" si="3"/>
        <v>0.9999999999999998</v>
      </c>
      <c r="T51" s="380"/>
      <c r="U51" s="370">
        <v>0.04</v>
      </c>
      <c r="V51" s="371" t="s">
        <v>316</v>
      </c>
      <c r="W51" s="58"/>
    </row>
    <row r="52" spans="1:23" s="6" customFormat="1" ht="39.95" customHeight="1" thickBot="1">
      <c r="A52" s="438"/>
      <c r="B52" s="374"/>
      <c r="C52" s="366"/>
      <c r="D52" s="368"/>
      <c r="E52" s="369"/>
      <c r="F52" s="43" t="s">
        <v>29</v>
      </c>
      <c r="G52" s="195">
        <v>0.083</v>
      </c>
      <c r="H52" s="195">
        <v>0.084</v>
      </c>
      <c r="I52" s="195">
        <v>0.083</v>
      </c>
      <c r="J52" s="195">
        <v>0.083</v>
      </c>
      <c r="K52" s="195">
        <v>0.084</v>
      </c>
      <c r="L52" s="195">
        <v>0.083</v>
      </c>
      <c r="M52" s="195">
        <v>0.083</v>
      </c>
      <c r="N52" s="195">
        <v>0.084</v>
      </c>
      <c r="O52" s="195">
        <v>0.083</v>
      </c>
      <c r="P52" s="195">
        <v>0.083</v>
      </c>
      <c r="Q52" s="195">
        <v>0.084</v>
      </c>
      <c r="R52" s="195">
        <v>0.083</v>
      </c>
      <c r="S52" s="47">
        <f>SUM(G52:R52)</f>
        <v>0.9999999999999998</v>
      </c>
      <c r="T52" s="380"/>
      <c r="U52" s="370"/>
      <c r="V52" s="372"/>
      <c r="W52" s="8"/>
    </row>
    <row r="53" spans="1:23" s="6" customFormat="1" ht="39.95" customHeight="1">
      <c r="A53" s="438"/>
      <c r="B53" s="374"/>
      <c r="C53" s="366" t="s">
        <v>262</v>
      </c>
      <c r="D53" s="367" t="s">
        <v>160</v>
      </c>
      <c r="E53" s="369"/>
      <c r="F53" s="42" t="s">
        <v>28</v>
      </c>
      <c r="G53" s="195">
        <v>0.07</v>
      </c>
      <c r="H53" s="195">
        <v>0.09</v>
      </c>
      <c r="I53" s="195">
        <v>0.09</v>
      </c>
      <c r="J53" s="195">
        <v>0.09</v>
      </c>
      <c r="K53" s="195">
        <v>0.09</v>
      </c>
      <c r="L53" s="195">
        <v>0.07</v>
      </c>
      <c r="M53" s="195">
        <v>0.07</v>
      </c>
      <c r="N53" s="195">
        <v>0.09</v>
      </c>
      <c r="O53" s="195">
        <v>0.09</v>
      </c>
      <c r="P53" s="195">
        <v>0.09</v>
      </c>
      <c r="Q53" s="195">
        <v>0.09</v>
      </c>
      <c r="R53" s="195">
        <v>0.07</v>
      </c>
      <c r="S53" s="46">
        <f t="shared" si="3"/>
        <v>0.9999999999999998</v>
      </c>
      <c r="T53" s="380"/>
      <c r="U53" s="370">
        <v>0.04</v>
      </c>
      <c r="V53" s="364" t="s">
        <v>317</v>
      </c>
      <c r="W53" s="58"/>
    </row>
    <row r="54" spans="1:23" s="6" customFormat="1" ht="39.95" customHeight="1" thickBot="1">
      <c r="A54" s="438"/>
      <c r="B54" s="374"/>
      <c r="C54" s="366"/>
      <c r="D54" s="368"/>
      <c r="E54" s="369"/>
      <c r="F54" s="43" t="s">
        <v>29</v>
      </c>
      <c r="G54" s="195">
        <v>0.07</v>
      </c>
      <c r="H54" s="195">
        <v>0.09</v>
      </c>
      <c r="I54" s="195">
        <v>0.09</v>
      </c>
      <c r="J54" s="195">
        <v>0.09</v>
      </c>
      <c r="K54" s="195">
        <v>0.09</v>
      </c>
      <c r="L54" s="195">
        <v>0.07</v>
      </c>
      <c r="M54" s="195">
        <v>0.07</v>
      </c>
      <c r="N54" s="195">
        <v>0.09</v>
      </c>
      <c r="O54" s="195">
        <v>0.09</v>
      </c>
      <c r="P54" s="195">
        <v>0.09</v>
      </c>
      <c r="Q54" s="195">
        <v>0.09</v>
      </c>
      <c r="R54" s="195">
        <v>0.07</v>
      </c>
      <c r="S54" s="47">
        <f>SUM(G54:R54)</f>
        <v>0.9999999999999998</v>
      </c>
      <c r="T54" s="380"/>
      <c r="U54" s="370"/>
      <c r="V54" s="365"/>
      <c r="W54" s="8"/>
    </row>
    <row r="55" spans="1:23" s="6" customFormat="1" ht="39.95" customHeight="1">
      <c r="A55" s="438"/>
      <c r="B55" s="374"/>
      <c r="C55" s="366" t="s">
        <v>263</v>
      </c>
      <c r="D55" s="367" t="s">
        <v>160</v>
      </c>
      <c r="E55" s="369"/>
      <c r="F55" s="42" t="s">
        <v>28</v>
      </c>
      <c r="G55" s="195">
        <v>0.08</v>
      </c>
      <c r="H55" s="195">
        <v>0.08</v>
      </c>
      <c r="I55" s="195">
        <v>0.08</v>
      </c>
      <c r="J55" s="195">
        <v>0.08</v>
      </c>
      <c r="K55" s="195">
        <v>0.08</v>
      </c>
      <c r="L55" s="195">
        <v>0.08</v>
      </c>
      <c r="M55" s="195">
        <v>0.08</v>
      </c>
      <c r="N55" s="195">
        <v>0.08</v>
      </c>
      <c r="O55" s="195">
        <v>0.08</v>
      </c>
      <c r="P55" s="195">
        <v>0.08</v>
      </c>
      <c r="Q55" s="195">
        <v>0.08</v>
      </c>
      <c r="R55" s="195">
        <v>0.12</v>
      </c>
      <c r="S55" s="46">
        <f t="shared" si="3"/>
        <v>0.9999999999999999</v>
      </c>
      <c r="T55" s="380"/>
      <c r="U55" s="370">
        <v>0.03</v>
      </c>
      <c r="V55" s="364" t="s">
        <v>318</v>
      </c>
      <c r="W55" s="58"/>
    </row>
    <row r="56" spans="1:23" s="6" customFormat="1" ht="39.95" customHeight="1" thickBot="1">
      <c r="A56" s="438"/>
      <c r="B56" s="436"/>
      <c r="C56" s="406"/>
      <c r="D56" s="403"/>
      <c r="E56" s="367"/>
      <c r="F56" s="45" t="s">
        <v>29</v>
      </c>
      <c r="G56" s="196">
        <v>0.08</v>
      </c>
      <c r="H56" s="196">
        <v>0.08</v>
      </c>
      <c r="I56" s="196">
        <v>0.08</v>
      </c>
      <c r="J56" s="196">
        <v>0.08</v>
      </c>
      <c r="K56" s="196">
        <v>0.08</v>
      </c>
      <c r="L56" s="196">
        <v>0.08</v>
      </c>
      <c r="M56" s="196">
        <v>0.08</v>
      </c>
      <c r="N56" s="196">
        <v>0.08</v>
      </c>
      <c r="O56" s="196">
        <v>0.08</v>
      </c>
      <c r="P56" s="196">
        <v>0.08</v>
      </c>
      <c r="Q56" s="196">
        <v>0.08</v>
      </c>
      <c r="R56" s="196">
        <v>0.12</v>
      </c>
      <c r="S56" s="48">
        <f>SUM(G56:R56)</f>
        <v>0.9999999999999999</v>
      </c>
      <c r="T56" s="381"/>
      <c r="U56" s="398"/>
      <c r="V56" s="365"/>
      <c r="W56" s="8"/>
    </row>
    <row r="57" spans="1:23" s="10" customFormat="1" ht="18.75" customHeight="1" thickBot="1">
      <c r="A57" s="442" t="s">
        <v>30</v>
      </c>
      <c r="B57" s="443"/>
      <c r="C57" s="443"/>
      <c r="D57" s="443"/>
      <c r="E57" s="443"/>
      <c r="F57" s="443"/>
      <c r="G57" s="443"/>
      <c r="H57" s="443"/>
      <c r="I57" s="443"/>
      <c r="J57" s="443"/>
      <c r="K57" s="443"/>
      <c r="L57" s="443"/>
      <c r="M57" s="443"/>
      <c r="N57" s="443"/>
      <c r="O57" s="443"/>
      <c r="P57" s="443"/>
      <c r="Q57" s="443"/>
      <c r="R57" s="443"/>
      <c r="S57" s="444"/>
      <c r="T57" s="50">
        <f>SUM(T9:T56)</f>
        <v>1</v>
      </c>
      <c r="U57" s="50">
        <f>SUM(U9:U56)</f>
        <v>1.0000000000000002</v>
      </c>
      <c r="V57" s="199"/>
      <c r="W57" s="9"/>
    </row>
    <row r="58" spans="1:21" ht="15">
      <c r="A58" s="8"/>
      <c r="B58" s="8"/>
      <c r="C58" s="12"/>
      <c r="D58" s="8"/>
      <c r="E58" s="8"/>
      <c r="F58" s="8"/>
      <c r="G58" s="8"/>
      <c r="H58" s="8"/>
      <c r="I58" s="8"/>
      <c r="J58" s="8"/>
      <c r="K58" s="8"/>
      <c r="L58" s="8"/>
      <c r="M58" s="8"/>
      <c r="N58" s="11"/>
      <c r="O58" s="11"/>
      <c r="P58" s="11"/>
      <c r="Q58" s="11"/>
      <c r="R58" s="11"/>
      <c r="S58" s="11"/>
      <c r="T58" s="11"/>
      <c r="U58" s="11"/>
    </row>
    <row r="59" spans="1:21" ht="15">
      <c r="A59" s="8"/>
      <c r="B59" s="8"/>
      <c r="C59" s="12"/>
      <c r="D59" s="8"/>
      <c r="E59" s="8"/>
      <c r="F59" s="8"/>
      <c r="G59" s="8"/>
      <c r="H59" s="8"/>
      <c r="I59" s="8"/>
      <c r="J59" s="8"/>
      <c r="K59" s="8"/>
      <c r="L59" s="8"/>
      <c r="M59" s="8"/>
      <c r="N59" s="11"/>
      <c r="O59" s="11"/>
      <c r="P59" s="11"/>
      <c r="Q59" s="11"/>
      <c r="R59" s="11"/>
      <c r="S59" s="11"/>
      <c r="T59" s="11"/>
      <c r="U59" s="11"/>
    </row>
    <row r="60" spans="1:21" ht="15">
      <c r="A60" s="30" t="s">
        <v>82</v>
      </c>
      <c r="B60" s="2"/>
      <c r="C60" s="2"/>
      <c r="D60" s="2"/>
      <c r="E60" s="2"/>
      <c r="F60" s="2"/>
      <c r="G60" s="2"/>
      <c r="H60" s="14"/>
      <c r="I60" s="8"/>
      <c r="J60" s="8"/>
      <c r="K60" s="8"/>
      <c r="L60" s="8"/>
      <c r="M60" s="8"/>
      <c r="N60" s="11"/>
      <c r="O60" s="11"/>
      <c r="P60" s="11"/>
      <c r="Q60" s="11"/>
      <c r="R60" s="11"/>
      <c r="S60" s="11"/>
      <c r="T60" s="11"/>
      <c r="U60" s="11"/>
    </row>
    <row r="61" spans="1:21" ht="15" customHeight="1">
      <c r="A61" s="32" t="s">
        <v>83</v>
      </c>
      <c r="B61" s="441" t="s">
        <v>84</v>
      </c>
      <c r="C61" s="441"/>
      <c r="D61" s="441"/>
      <c r="E61" s="441"/>
      <c r="F61" s="441"/>
      <c r="G61" s="441"/>
      <c r="H61" s="441"/>
      <c r="I61" s="309" t="s">
        <v>85</v>
      </c>
      <c r="J61" s="309"/>
      <c r="K61" s="309"/>
      <c r="L61" s="309"/>
      <c r="M61" s="309"/>
      <c r="N61" s="309"/>
      <c r="O61" s="309"/>
      <c r="P61" s="11"/>
      <c r="Q61" s="11"/>
      <c r="R61" s="11"/>
      <c r="S61" s="11"/>
      <c r="T61" s="11"/>
      <c r="U61" s="11"/>
    </row>
    <row r="62" spans="1:21" ht="33.75" customHeight="1">
      <c r="A62" s="31">
        <v>11</v>
      </c>
      <c r="B62" s="440" t="s">
        <v>86</v>
      </c>
      <c r="C62" s="440"/>
      <c r="D62" s="440"/>
      <c r="E62" s="440"/>
      <c r="F62" s="440"/>
      <c r="G62" s="440"/>
      <c r="H62" s="440"/>
      <c r="I62" s="440" t="s">
        <v>88</v>
      </c>
      <c r="J62" s="440"/>
      <c r="K62" s="440"/>
      <c r="L62" s="440"/>
      <c r="M62" s="440"/>
      <c r="N62" s="440"/>
      <c r="O62" s="440"/>
      <c r="P62" s="11"/>
      <c r="Q62" s="11"/>
      <c r="R62" s="11"/>
      <c r="S62" s="11"/>
      <c r="T62" s="11"/>
      <c r="U62" s="11"/>
    </row>
    <row r="63" spans="1:21" ht="15">
      <c r="A63" s="8"/>
      <c r="B63" s="8"/>
      <c r="C63" s="12"/>
      <c r="D63" s="8"/>
      <c r="E63" s="8"/>
      <c r="F63" s="8"/>
      <c r="G63" s="8"/>
      <c r="H63" s="8"/>
      <c r="I63" s="8"/>
      <c r="J63" s="8"/>
      <c r="K63" s="8"/>
      <c r="L63" s="8"/>
      <c r="M63" s="8"/>
      <c r="N63" s="11"/>
      <c r="O63" s="11"/>
      <c r="P63" s="11"/>
      <c r="Q63" s="11"/>
      <c r="R63" s="11"/>
      <c r="S63" s="11"/>
      <c r="T63" s="11"/>
      <c r="U63" s="11"/>
    </row>
    <row r="64" spans="1:21" ht="15">
      <c r="A64" s="8"/>
      <c r="B64" s="8"/>
      <c r="C64" s="12"/>
      <c r="D64" s="8"/>
      <c r="E64" s="8"/>
      <c r="F64" s="8"/>
      <c r="G64" s="8"/>
      <c r="H64" s="8"/>
      <c r="I64" s="8"/>
      <c r="J64" s="8"/>
      <c r="K64" s="8"/>
      <c r="L64" s="8"/>
      <c r="M64" s="8"/>
      <c r="N64" s="11"/>
      <c r="O64" s="11"/>
      <c r="P64" s="11"/>
      <c r="Q64" s="11"/>
      <c r="R64" s="11"/>
      <c r="S64" s="11"/>
      <c r="T64" s="11"/>
      <c r="U64" s="11"/>
    </row>
    <row r="65" spans="1:21" ht="15">
      <c r="A65" s="8"/>
      <c r="B65" s="8"/>
      <c r="C65" s="12"/>
      <c r="D65" s="8"/>
      <c r="E65" s="8"/>
      <c r="F65" s="8"/>
      <c r="G65" s="8"/>
      <c r="H65" s="8"/>
      <c r="I65" s="8"/>
      <c r="J65" s="8"/>
      <c r="K65" s="8"/>
      <c r="L65" s="8"/>
      <c r="M65" s="8"/>
      <c r="N65" s="11"/>
      <c r="O65" s="11"/>
      <c r="P65" s="11"/>
      <c r="Q65" s="11"/>
      <c r="R65" s="11"/>
      <c r="S65" s="11"/>
      <c r="T65" s="11"/>
      <c r="U65" s="11"/>
    </row>
    <row r="66" spans="1:21" ht="15">
      <c r="A66" s="8"/>
      <c r="B66" s="8"/>
      <c r="C66" s="12"/>
      <c r="D66" s="8"/>
      <c r="E66" s="8"/>
      <c r="F66" s="8"/>
      <c r="G66" s="8"/>
      <c r="H66" s="8"/>
      <c r="I66" s="8"/>
      <c r="J66" s="8"/>
      <c r="K66" s="8"/>
      <c r="L66" s="8"/>
      <c r="M66" s="8"/>
      <c r="N66" s="11"/>
      <c r="O66" s="11"/>
      <c r="P66" s="11"/>
      <c r="Q66" s="11"/>
      <c r="R66" s="11"/>
      <c r="S66" s="11"/>
      <c r="T66" s="11"/>
      <c r="U66" s="11"/>
    </row>
    <row r="67" spans="1:21" ht="15">
      <c r="A67" s="8"/>
      <c r="B67" s="8"/>
      <c r="C67" s="12"/>
      <c r="D67" s="8"/>
      <c r="E67" s="8"/>
      <c r="F67" s="8"/>
      <c r="G67" s="8"/>
      <c r="H67" s="8"/>
      <c r="I67" s="8"/>
      <c r="J67" s="8"/>
      <c r="K67" s="8"/>
      <c r="L67" s="8"/>
      <c r="M67" s="8"/>
      <c r="N67" s="11"/>
      <c r="O67" s="11"/>
      <c r="P67" s="11"/>
      <c r="Q67" s="11"/>
      <c r="R67" s="11"/>
      <c r="S67" s="11"/>
      <c r="T67" s="11"/>
      <c r="U67" s="11"/>
    </row>
    <row r="68" spans="1:21" ht="15">
      <c r="A68" s="8"/>
      <c r="B68" s="8"/>
      <c r="C68" s="12"/>
      <c r="D68" s="8"/>
      <c r="E68" s="8"/>
      <c r="F68" s="8"/>
      <c r="G68" s="8"/>
      <c r="H68" s="8"/>
      <c r="I68" s="8"/>
      <c r="J68" s="8"/>
      <c r="K68" s="8"/>
      <c r="L68" s="8"/>
      <c r="M68" s="8"/>
      <c r="N68" s="11"/>
      <c r="O68" s="11"/>
      <c r="P68" s="11"/>
      <c r="Q68" s="11"/>
      <c r="R68" s="11"/>
      <c r="S68" s="11"/>
      <c r="T68" s="11"/>
      <c r="U68" s="11"/>
    </row>
    <row r="69" spans="1:21" ht="15">
      <c r="A69" s="8"/>
      <c r="B69" s="8"/>
      <c r="C69" s="12"/>
      <c r="D69" s="8"/>
      <c r="E69" s="8"/>
      <c r="F69" s="8"/>
      <c r="G69" s="8"/>
      <c r="H69" s="8"/>
      <c r="I69" s="8"/>
      <c r="J69" s="8"/>
      <c r="K69" s="8"/>
      <c r="L69" s="8"/>
      <c r="M69" s="8"/>
      <c r="N69" s="11"/>
      <c r="O69" s="11"/>
      <c r="P69" s="11"/>
      <c r="Q69" s="11"/>
      <c r="R69" s="11"/>
      <c r="S69" s="11"/>
      <c r="T69" s="11"/>
      <c r="U69" s="11"/>
    </row>
  </sheetData>
  <mergeCells count="153">
    <mergeCell ref="V23:V24"/>
    <mergeCell ref="T25:T28"/>
    <mergeCell ref="U25:U26"/>
    <mergeCell ref="D4:U4"/>
    <mergeCell ref="B62:H62"/>
    <mergeCell ref="B61:H61"/>
    <mergeCell ref="I61:O61"/>
    <mergeCell ref="I62:O62"/>
    <mergeCell ref="U17:U18"/>
    <mergeCell ref="U19:U20"/>
    <mergeCell ref="U21:U22"/>
    <mergeCell ref="U23:U24"/>
    <mergeCell ref="A57:S57"/>
    <mergeCell ref="V47:V48"/>
    <mergeCell ref="V49:V50"/>
    <mergeCell ref="V53:V54"/>
    <mergeCell ref="U55:U56"/>
    <mergeCell ref="U47:U48"/>
    <mergeCell ref="U49:U50"/>
    <mergeCell ref="U53:U54"/>
    <mergeCell ref="E53:E54"/>
    <mergeCell ref="E55:E56"/>
    <mergeCell ref="C55:C56"/>
    <mergeCell ref="B45:B56"/>
    <mergeCell ref="A9:A56"/>
    <mergeCell ref="B25:B28"/>
    <mergeCell ref="C25:C26"/>
    <mergeCell ref="D25:D26"/>
    <mergeCell ref="E25:E26"/>
    <mergeCell ref="C45:C46"/>
    <mergeCell ref="C47:C48"/>
    <mergeCell ref="V45:V46"/>
    <mergeCell ref="D55:D56"/>
    <mergeCell ref="E45:E46"/>
    <mergeCell ref="E47:E48"/>
    <mergeCell ref="E49:E50"/>
    <mergeCell ref="T45:T56"/>
    <mergeCell ref="D45:D46"/>
    <mergeCell ref="D47:D48"/>
    <mergeCell ref="C49:C50"/>
    <mergeCell ref="C53:C54"/>
    <mergeCell ref="T17:T24"/>
    <mergeCell ref="D49:D50"/>
    <mergeCell ref="D53:D54"/>
    <mergeCell ref="U45:U46"/>
    <mergeCell ref="V17:V18"/>
    <mergeCell ref="V19:V20"/>
    <mergeCell ref="V21:V22"/>
    <mergeCell ref="U13:U14"/>
    <mergeCell ref="U15:U16"/>
    <mergeCell ref="C13:C14"/>
    <mergeCell ref="B17:B24"/>
    <mergeCell ref="D17:D18"/>
    <mergeCell ref="E17:E18"/>
    <mergeCell ref="D19:D20"/>
    <mergeCell ref="E19:E20"/>
    <mergeCell ref="D21:D22"/>
    <mergeCell ref="E21:E22"/>
    <mergeCell ref="D23:D24"/>
    <mergeCell ref="E23:E24"/>
    <mergeCell ref="C17:C18"/>
    <mergeCell ref="C19:C20"/>
    <mergeCell ref="C21:C22"/>
    <mergeCell ref="C23:C24"/>
    <mergeCell ref="B9:B16"/>
    <mergeCell ref="T7:U7"/>
    <mergeCell ref="V7:V8"/>
    <mergeCell ref="A2:C4"/>
    <mergeCell ref="D2:V2"/>
    <mergeCell ref="D3:V3"/>
    <mergeCell ref="C7:C8"/>
    <mergeCell ref="D7:E7"/>
    <mergeCell ref="F7:S7"/>
    <mergeCell ref="A6:C6"/>
    <mergeCell ref="D5:V5"/>
    <mergeCell ref="D6:V6"/>
    <mergeCell ref="A5:C5"/>
    <mergeCell ref="A7:A8"/>
    <mergeCell ref="B7:B8"/>
    <mergeCell ref="V25:V26"/>
    <mergeCell ref="C27:C28"/>
    <mergeCell ref="D27:D28"/>
    <mergeCell ref="E27:E28"/>
    <mergeCell ref="U27:U28"/>
    <mergeCell ref="V27:V28"/>
    <mergeCell ref="U9:U10"/>
    <mergeCell ref="E11:E12"/>
    <mergeCell ref="C9:C10"/>
    <mergeCell ref="D9:D10"/>
    <mergeCell ref="E9:E10"/>
    <mergeCell ref="T9:T16"/>
    <mergeCell ref="V9:V10"/>
    <mergeCell ref="C11:C12"/>
    <mergeCell ref="D11:D12"/>
    <mergeCell ref="V11:V12"/>
    <mergeCell ref="D15:D16"/>
    <mergeCell ref="E15:E16"/>
    <mergeCell ref="V13:V14"/>
    <mergeCell ref="V15:V16"/>
    <mergeCell ref="D13:D14"/>
    <mergeCell ref="E13:E14"/>
    <mergeCell ref="C15:C16"/>
    <mergeCell ref="U11:U12"/>
    <mergeCell ref="D33:D34"/>
    <mergeCell ref="B29:B36"/>
    <mergeCell ref="C29:C30"/>
    <mergeCell ref="D29:D30"/>
    <mergeCell ref="E29:E30"/>
    <mergeCell ref="T29:T36"/>
    <mergeCell ref="U29:U30"/>
    <mergeCell ref="V29:V30"/>
    <mergeCell ref="C31:C32"/>
    <mergeCell ref="D31:D32"/>
    <mergeCell ref="E31:E32"/>
    <mergeCell ref="U31:U32"/>
    <mergeCell ref="V31:V32"/>
    <mergeCell ref="C33:C34"/>
    <mergeCell ref="E33:E34"/>
    <mergeCell ref="U33:U34"/>
    <mergeCell ref="V33:V34"/>
    <mergeCell ref="D43:D44"/>
    <mergeCell ref="E43:E44"/>
    <mergeCell ref="U43:U44"/>
    <mergeCell ref="V43:V44"/>
    <mergeCell ref="C35:C36"/>
    <mergeCell ref="D35:D36"/>
    <mergeCell ref="E35:E36"/>
    <mergeCell ref="U35:U36"/>
    <mergeCell ref="V35:V36"/>
    <mergeCell ref="V55:V56"/>
    <mergeCell ref="C51:C52"/>
    <mergeCell ref="D51:D52"/>
    <mergeCell ref="E51:E52"/>
    <mergeCell ref="U51:U52"/>
    <mergeCell ref="V51:V52"/>
    <mergeCell ref="B37:B44"/>
    <mergeCell ref="C37:C38"/>
    <mergeCell ref="D37:D38"/>
    <mergeCell ref="E37:E38"/>
    <mergeCell ref="T37:T44"/>
    <mergeCell ref="U37:U38"/>
    <mergeCell ref="V37:V38"/>
    <mergeCell ref="C39:C40"/>
    <mergeCell ref="D39:D40"/>
    <mergeCell ref="E39:E40"/>
    <mergeCell ref="U39:U40"/>
    <mergeCell ref="V39:V40"/>
    <mergeCell ref="C41:C42"/>
    <mergeCell ref="D41:D42"/>
    <mergeCell ref="E41:E42"/>
    <mergeCell ref="U41:U42"/>
    <mergeCell ref="V41:V42"/>
    <mergeCell ref="C43:C44"/>
  </mergeCells>
  <printOptions horizontalCentered="1" verticalCentered="1"/>
  <pageMargins left="0" right="0" top="0" bottom="0.7480314960629921" header="0.31496062992125984" footer="0.11811023622047245"/>
  <pageSetup fitToHeight="0" horizontalDpi="600" verticalDpi="600" orientation="portrait" scale="55" r:id="rId5"/>
  <headerFooter>
    <oddHeader>&amp;C
</oddHeader>
    <oddFooter>&amp;C&amp;"-,Negrita"&amp;G</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Y1652"/>
  <sheetViews>
    <sheetView tabSelected="1" zoomScale="70" zoomScaleNormal="70" zoomScalePageLayoutView="44" workbookViewId="0" topLeftCell="A1">
      <selection activeCell="A2" sqref="A2:D4"/>
    </sheetView>
  </sheetViews>
  <sheetFormatPr defaultColWidth="11.421875" defaultRowHeight="15"/>
  <cols>
    <col min="2" max="2" width="20.421875" style="0" customWidth="1"/>
    <col min="3" max="3" width="33.57421875" style="0" customWidth="1"/>
    <col min="4" max="4" width="23.140625" style="0" bestFit="1" customWidth="1"/>
    <col min="5" max="5" width="18.7109375" style="0" customWidth="1"/>
    <col min="6" max="6" width="19.421875" style="0" customWidth="1"/>
    <col min="7" max="7" width="18.7109375" style="16" customWidth="1"/>
    <col min="8" max="11" width="18.7109375" style="0" customWidth="1"/>
    <col min="12" max="12" width="18.7109375" style="15" customWidth="1"/>
    <col min="13" max="13" width="18.7109375" style="0" customWidth="1"/>
    <col min="14" max="18" width="16.7109375" style="0" customWidth="1"/>
    <col min="19" max="24" width="15.00390625" style="0" customWidth="1"/>
    <col min="25" max="25" width="22.421875" style="0" bestFit="1" customWidth="1"/>
  </cols>
  <sheetData>
    <row r="1" s="1" customFormat="1" ht="15.75" thickBot="1"/>
    <row r="2" spans="1:25" ht="31.5" customHeight="1">
      <c r="A2" s="410"/>
      <c r="B2" s="411"/>
      <c r="C2" s="411"/>
      <c r="D2" s="411"/>
      <c r="E2" s="416" t="s">
        <v>92</v>
      </c>
      <c r="F2" s="417"/>
      <c r="G2" s="417"/>
      <c r="H2" s="417"/>
      <c r="I2" s="417"/>
      <c r="J2" s="417"/>
      <c r="K2" s="417"/>
      <c r="L2" s="417"/>
      <c r="M2" s="417"/>
      <c r="N2" s="417"/>
      <c r="O2" s="417"/>
      <c r="P2" s="417"/>
      <c r="Q2" s="417"/>
      <c r="R2" s="417"/>
      <c r="S2" s="417"/>
      <c r="T2" s="417"/>
      <c r="U2" s="417"/>
      <c r="V2" s="417"/>
      <c r="W2" s="417"/>
      <c r="X2" s="417"/>
      <c r="Y2" s="418"/>
    </row>
    <row r="3" spans="1:25" ht="55.5" customHeight="1">
      <c r="A3" s="412"/>
      <c r="B3" s="413"/>
      <c r="C3" s="413"/>
      <c r="D3" s="413"/>
      <c r="E3" s="419" t="s">
        <v>91</v>
      </c>
      <c r="F3" s="420"/>
      <c r="G3" s="420"/>
      <c r="H3" s="420"/>
      <c r="I3" s="420"/>
      <c r="J3" s="420"/>
      <c r="K3" s="420"/>
      <c r="L3" s="420"/>
      <c r="M3" s="420"/>
      <c r="N3" s="420"/>
      <c r="O3" s="420"/>
      <c r="P3" s="420"/>
      <c r="Q3" s="420"/>
      <c r="R3" s="420"/>
      <c r="S3" s="420"/>
      <c r="T3" s="420"/>
      <c r="U3" s="420"/>
      <c r="V3" s="420"/>
      <c r="W3" s="420"/>
      <c r="X3" s="420"/>
      <c r="Y3" s="421"/>
    </row>
    <row r="4" spans="1:25" ht="31.5" customHeight="1" thickBot="1">
      <c r="A4" s="414"/>
      <c r="B4" s="415"/>
      <c r="C4" s="415"/>
      <c r="D4" s="415"/>
      <c r="E4" s="490" t="s">
        <v>233</v>
      </c>
      <c r="F4" s="491"/>
      <c r="G4" s="491"/>
      <c r="H4" s="491"/>
      <c r="I4" s="491"/>
      <c r="J4" s="491"/>
      <c r="K4" s="491"/>
      <c r="L4" s="491"/>
      <c r="M4" s="491"/>
      <c r="N4" s="491"/>
      <c r="O4" s="491"/>
      <c r="P4" s="491"/>
      <c r="Q4" s="491"/>
      <c r="R4" s="491"/>
      <c r="S4" s="488" t="s">
        <v>81</v>
      </c>
      <c r="T4" s="488"/>
      <c r="U4" s="488"/>
      <c r="V4" s="488"/>
      <c r="W4" s="488"/>
      <c r="X4" s="488"/>
      <c r="Y4" s="489"/>
    </row>
    <row r="5" spans="1:25" ht="29.25" customHeight="1">
      <c r="A5" s="482" t="s">
        <v>32</v>
      </c>
      <c r="B5" s="483"/>
      <c r="C5" s="483"/>
      <c r="D5" s="484"/>
      <c r="E5" s="492" t="s">
        <v>93</v>
      </c>
      <c r="F5" s="493"/>
      <c r="G5" s="493"/>
      <c r="H5" s="493"/>
      <c r="I5" s="493"/>
      <c r="J5" s="493"/>
      <c r="K5" s="493"/>
      <c r="L5" s="493"/>
      <c r="M5" s="493"/>
      <c r="N5" s="493"/>
      <c r="O5" s="493"/>
      <c r="P5" s="493"/>
      <c r="Q5" s="493"/>
      <c r="R5" s="493"/>
      <c r="S5" s="493"/>
      <c r="T5" s="493"/>
      <c r="U5" s="493"/>
      <c r="V5" s="493"/>
      <c r="W5" s="493"/>
      <c r="X5" s="493"/>
      <c r="Y5" s="494"/>
    </row>
    <row r="6" spans="1:25" ht="27.75" customHeight="1" thickBot="1">
      <c r="A6" s="485" t="s">
        <v>33</v>
      </c>
      <c r="B6" s="486"/>
      <c r="C6" s="486"/>
      <c r="D6" s="487"/>
      <c r="E6" s="479">
        <v>2019</v>
      </c>
      <c r="F6" s="480"/>
      <c r="G6" s="480"/>
      <c r="H6" s="480"/>
      <c r="I6" s="480"/>
      <c r="J6" s="480"/>
      <c r="K6" s="480"/>
      <c r="L6" s="480"/>
      <c r="M6" s="480"/>
      <c r="N6" s="480"/>
      <c r="O6" s="480"/>
      <c r="P6" s="480"/>
      <c r="Q6" s="480"/>
      <c r="R6" s="480"/>
      <c r="S6" s="480"/>
      <c r="T6" s="480"/>
      <c r="U6" s="480"/>
      <c r="V6" s="480"/>
      <c r="W6" s="480"/>
      <c r="X6" s="480"/>
      <c r="Y6" s="481"/>
    </row>
    <row r="7" spans="1:25" ht="26.25" customHeight="1">
      <c r="A7" s="476" t="s">
        <v>41</v>
      </c>
      <c r="B7" s="472" t="s">
        <v>42</v>
      </c>
      <c r="C7" s="472" t="s">
        <v>72</v>
      </c>
      <c r="D7" s="472" t="s">
        <v>43</v>
      </c>
      <c r="E7" s="472" t="s">
        <v>44</v>
      </c>
      <c r="F7" s="474" t="s">
        <v>71</v>
      </c>
      <c r="G7" s="475"/>
      <c r="H7" s="475"/>
      <c r="I7" s="475"/>
      <c r="J7" s="472" t="s">
        <v>116</v>
      </c>
      <c r="K7" s="472"/>
      <c r="L7" s="472"/>
      <c r="M7" s="472"/>
      <c r="N7" s="472" t="s">
        <v>45</v>
      </c>
      <c r="O7" s="472"/>
      <c r="P7" s="472"/>
      <c r="Q7" s="472"/>
      <c r="R7" s="472"/>
      <c r="S7" s="472" t="s">
        <v>51</v>
      </c>
      <c r="T7" s="472"/>
      <c r="U7" s="472"/>
      <c r="V7" s="472"/>
      <c r="W7" s="472"/>
      <c r="X7" s="472"/>
      <c r="Y7" s="473"/>
    </row>
    <row r="8" spans="1:25" ht="51" customHeight="1" thickBot="1">
      <c r="A8" s="477" t="s">
        <v>34</v>
      </c>
      <c r="B8" s="478"/>
      <c r="C8" s="478"/>
      <c r="D8" s="478"/>
      <c r="E8" s="478"/>
      <c r="F8" s="51" t="s">
        <v>70</v>
      </c>
      <c r="G8" s="51" t="s">
        <v>69</v>
      </c>
      <c r="H8" s="51" t="s">
        <v>68</v>
      </c>
      <c r="I8" s="51" t="s">
        <v>67</v>
      </c>
      <c r="J8" s="51" t="s">
        <v>70</v>
      </c>
      <c r="K8" s="51" t="s">
        <v>69</v>
      </c>
      <c r="L8" s="51" t="s">
        <v>68</v>
      </c>
      <c r="M8" s="51" t="s">
        <v>67</v>
      </c>
      <c r="N8" s="52" t="s">
        <v>46</v>
      </c>
      <c r="O8" s="52" t="s">
        <v>47</v>
      </c>
      <c r="P8" s="52" t="s">
        <v>48</v>
      </c>
      <c r="Q8" s="52" t="s">
        <v>49</v>
      </c>
      <c r="R8" s="52" t="s">
        <v>50</v>
      </c>
      <c r="S8" s="52" t="s">
        <v>52</v>
      </c>
      <c r="T8" s="52" t="s">
        <v>53</v>
      </c>
      <c r="U8" s="52" t="s">
        <v>149</v>
      </c>
      <c r="V8" s="141" t="s">
        <v>150</v>
      </c>
      <c r="W8" s="141" t="s">
        <v>151</v>
      </c>
      <c r="X8" s="141" t="s">
        <v>152</v>
      </c>
      <c r="Y8" s="53" t="s">
        <v>153</v>
      </c>
    </row>
    <row r="9" spans="1:25" ht="24" customHeight="1">
      <c r="A9" s="463">
        <v>1</v>
      </c>
      <c r="B9" s="465" t="s">
        <v>94</v>
      </c>
      <c r="C9" s="469" t="s">
        <v>102</v>
      </c>
      <c r="D9" s="24" t="s">
        <v>35</v>
      </c>
      <c r="E9" s="37">
        <f>+INVERSIÓN!Y11</f>
        <v>1</v>
      </c>
      <c r="F9" s="37">
        <f>+INVERSIÓN!Z11</f>
        <v>1</v>
      </c>
      <c r="G9" s="37">
        <f>+INVERSIÓN!AA11</f>
        <v>1</v>
      </c>
      <c r="H9" s="37">
        <f>+INVERSIÓN!AB11</f>
        <v>1</v>
      </c>
      <c r="I9" s="37">
        <f>+INVERSIÓN!AC11</f>
        <v>1</v>
      </c>
      <c r="J9" s="37">
        <f>+INVERSIÓN!AK11</f>
        <v>1</v>
      </c>
      <c r="K9" s="37">
        <f>+INVERSIÓN!AL11</f>
        <v>1</v>
      </c>
      <c r="L9" s="37">
        <f>+INVERSIÓN!AM11</f>
        <v>1</v>
      </c>
      <c r="M9" s="37">
        <f>+INVERSIÓN!AD11</f>
        <v>1</v>
      </c>
      <c r="N9" s="445" t="s">
        <v>117</v>
      </c>
      <c r="O9" s="445" t="s">
        <v>118</v>
      </c>
      <c r="P9" s="445" t="s">
        <v>119</v>
      </c>
      <c r="Q9" s="445" t="s">
        <v>120</v>
      </c>
      <c r="R9" s="445" t="s">
        <v>117</v>
      </c>
      <c r="S9" s="445" t="s">
        <v>121</v>
      </c>
      <c r="T9" s="445" t="s">
        <v>121</v>
      </c>
      <c r="U9" s="445" t="s">
        <v>121</v>
      </c>
      <c r="V9" s="445" t="s">
        <v>122</v>
      </c>
      <c r="W9" s="445" t="s">
        <v>123</v>
      </c>
      <c r="X9" s="445" t="s">
        <v>124</v>
      </c>
      <c r="Y9" s="454">
        <v>7980001</v>
      </c>
    </row>
    <row r="10" spans="1:25" ht="24" customHeight="1">
      <c r="A10" s="463"/>
      <c r="B10" s="466"/>
      <c r="C10" s="289"/>
      <c r="D10" s="25" t="s">
        <v>36</v>
      </c>
      <c r="E10" s="85">
        <f>+INVERSIÓN!Y12</f>
        <v>288238000</v>
      </c>
      <c r="F10" s="85">
        <f>+INVERSIÓN!Z12</f>
        <v>288238000</v>
      </c>
      <c r="G10" s="85">
        <f>+INVERSIÓN!AA12</f>
        <v>288238000</v>
      </c>
      <c r="H10" s="85">
        <f>+INVERSIÓN!AB12</f>
        <v>334172000</v>
      </c>
      <c r="I10" s="85">
        <f>+INVERSIÓN!AC12</f>
        <v>353601000</v>
      </c>
      <c r="J10" s="85">
        <f>+INVERSIÓN!AK12</f>
        <v>287462000</v>
      </c>
      <c r="K10" s="85">
        <f>+INVERSIÓN!AL12</f>
        <v>287462000</v>
      </c>
      <c r="L10" s="85">
        <f>+INVERSIÓN!AM12</f>
        <v>287462000</v>
      </c>
      <c r="M10" s="85">
        <f>+INVERSIÓN!AD12</f>
        <v>353601000</v>
      </c>
      <c r="N10" s="446"/>
      <c r="O10" s="446"/>
      <c r="P10" s="446"/>
      <c r="Q10" s="446"/>
      <c r="R10" s="446"/>
      <c r="S10" s="446"/>
      <c r="T10" s="446"/>
      <c r="U10" s="446"/>
      <c r="V10" s="446"/>
      <c r="W10" s="446"/>
      <c r="X10" s="446"/>
      <c r="Y10" s="455"/>
    </row>
    <row r="11" spans="1:25" ht="24" customHeight="1">
      <c r="A11" s="463"/>
      <c r="B11" s="466"/>
      <c r="C11" s="289"/>
      <c r="D11" s="23" t="s">
        <v>37</v>
      </c>
      <c r="E11" s="37">
        <f>+INVERSIÓN!Y13</f>
        <v>0</v>
      </c>
      <c r="F11" s="37">
        <f>+INVERSIÓN!Z13</f>
        <v>0</v>
      </c>
      <c r="G11" s="37">
        <f>+INVERSIÓN!AA13</f>
        <v>0</v>
      </c>
      <c r="H11" s="37">
        <f>+INVERSIÓN!AB13</f>
        <v>0</v>
      </c>
      <c r="I11" s="37">
        <f>+INVERSIÓN!AC13</f>
        <v>0</v>
      </c>
      <c r="J11" s="37">
        <f>+INVERSIÓN!AK13</f>
        <v>0</v>
      </c>
      <c r="K11" s="37">
        <f>+INVERSIÓN!AL13</f>
        <v>0</v>
      </c>
      <c r="L11" s="37">
        <f>+INVERSIÓN!AM13</f>
        <v>0</v>
      </c>
      <c r="M11" s="37">
        <f>+INVERSIÓN!AD13</f>
        <v>0</v>
      </c>
      <c r="N11" s="446"/>
      <c r="O11" s="446"/>
      <c r="P11" s="446"/>
      <c r="Q11" s="446"/>
      <c r="R11" s="446"/>
      <c r="S11" s="446"/>
      <c r="T11" s="446"/>
      <c r="U11" s="446"/>
      <c r="V11" s="446"/>
      <c r="W11" s="446"/>
      <c r="X11" s="446"/>
      <c r="Y11" s="455"/>
    </row>
    <row r="12" spans="1:25" ht="24" customHeight="1" thickBot="1">
      <c r="A12" s="463"/>
      <c r="B12" s="466"/>
      <c r="C12" s="289"/>
      <c r="D12" s="25" t="s">
        <v>38</v>
      </c>
      <c r="E12" s="85">
        <f>+INVERSIÓN!Y14</f>
        <v>35513067</v>
      </c>
      <c r="F12" s="85">
        <f>+INVERSIÓN!Z14</f>
        <v>35513067</v>
      </c>
      <c r="G12" s="85">
        <f>+INVERSIÓN!AA14</f>
        <v>35513067</v>
      </c>
      <c r="H12" s="85">
        <f>+INVERSIÓN!AB14</f>
        <v>35513067</v>
      </c>
      <c r="I12" s="85">
        <f>+INVERSIÓN!AC14</f>
        <v>35513067</v>
      </c>
      <c r="J12" s="85">
        <f>+INVERSIÓN!AK14</f>
        <v>35513067</v>
      </c>
      <c r="K12" s="85">
        <f>+INVERSIÓN!AL14</f>
        <v>35513067</v>
      </c>
      <c r="L12" s="85">
        <f>+INVERSIÓN!AM14</f>
        <v>35513067</v>
      </c>
      <c r="M12" s="85">
        <f>+INVERSIÓN!AD14</f>
        <v>35513067</v>
      </c>
      <c r="N12" s="446"/>
      <c r="O12" s="446"/>
      <c r="P12" s="446"/>
      <c r="Q12" s="446"/>
      <c r="R12" s="446"/>
      <c r="S12" s="446"/>
      <c r="T12" s="446"/>
      <c r="U12" s="446"/>
      <c r="V12" s="446"/>
      <c r="W12" s="446"/>
      <c r="X12" s="446"/>
      <c r="Y12" s="455"/>
    </row>
    <row r="13" spans="1:25" ht="24" customHeight="1">
      <c r="A13" s="463"/>
      <c r="B13" s="467"/>
      <c r="C13" s="470" t="s">
        <v>39</v>
      </c>
      <c r="D13" s="26" t="s">
        <v>65</v>
      </c>
      <c r="E13" s="37">
        <f>+INVERSIÓN!Y15</f>
        <v>1</v>
      </c>
      <c r="F13" s="37">
        <f>+INVERSIÓN!Z15</f>
        <v>1</v>
      </c>
      <c r="G13" s="37">
        <f>+INVERSIÓN!AA15</f>
        <v>1</v>
      </c>
      <c r="H13" s="37">
        <f>+INVERSIÓN!AB15</f>
        <v>1</v>
      </c>
      <c r="I13" s="37">
        <f>+INVERSIÓN!AC15</f>
        <v>1</v>
      </c>
      <c r="J13" s="37">
        <f>+INVERSIÓN!AK15</f>
        <v>1</v>
      </c>
      <c r="K13" s="37">
        <f>+INVERSIÓN!AL15</f>
        <v>1</v>
      </c>
      <c r="L13" s="37">
        <f>+INVERSIÓN!AM15</f>
        <v>1</v>
      </c>
      <c r="M13" s="37">
        <f>+INVERSIÓN!AD15</f>
        <v>1</v>
      </c>
      <c r="N13" s="446"/>
      <c r="O13" s="446"/>
      <c r="P13" s="446"/>
      <c r="Q13" s="446"/>
      <c r="R13" s="446"/>
      <c r="S13" s="446"/>
      <c r="T13" s="446"/>
      <c r="U13" s="446"/>
      <c r="V13" s="446"/>
      <c r="W13" s="446"/>
      <c r="X13" s="446"/>
      <c r="Y13" s="455"/>
    </row>
    <row r="14" spans="1:25" ht="24" customHeight="1" thickBot="1">
      <c r="A14" s="464"/>
      <c r="B14" s="468"/>
      <c r="C14" s="471"/>
      <c r="D14" s="29" t="s">
        <v>64</v>
      </c>
      <c r="E14" s="86">
        <f>+INVERSIÓN!Y16</f>
        <v>323751067</v>
      </c>
      <c r="F14" s="86">
        <f>+INVERSIÓN!Z16</f>
        <v>323751067</v>
      </c>
      <c r="G14" s="86">
        <f>+INVERSIÓN!AA16</f>
        <v>323751067</v>
      </c>
      <c r="H14" s="86">
        <f>+INVERSIÓN!AB16</f>
        <v>369685067</v>
      </c>
      <c r="I14" s="86">
        <f>+INVERSIÓN!AC16</f>
        <v>389114067</v>
      </c>
      <c r="J14" s="86">
        <f>+INVERSIÓN!AK16</f>
        <v>322975067</v>
      </c>
      <c r="K14" s="86">
        <f>+INVERSIÓN!AL16</f>
        <v>322975067</v>
      </c>
      <c r="L14" s="86">
        <f>+INVERSIÓN!AM16</f>
        <v>322975067</v>
      </c>
      <c r="M14" s="86">
        <f>+INVERSIÓN!AD16</f>
        <v>389114067</v>
      </c>
      <c r="N14" s="447"/>
      <c r="O14" s="447"/>
      <c r="P14" s="447"/>
      <c r="Q14" s="447"/>
      <c r="R14" s="447"/>
      <c r="S14" s="447"/>
      <c r="T14" s="447"/>
      <c r="U14" s="447"/>
      <c r="V14" s="447"/>
      <c r="W14" s="447"/>
      <c r="X14" s="447"/>
      <c r="Y14" s="456"/>
    </row>
    <row r="15" spans="1:25" ht="24" customHeight="1">
      <c r="A15" s="463">
        <v>2</v>
      </c>
      <c r="B15" s="465" t="s">
        <v>100</v>
      </c>
      <c r="C15" s="469" t="s">
        <v>103</v>
      </c>
      <c r="D15" s="24" t="s">
        <v>35</v>
      </c>
      <c r="E15" s="87">
        <f>+INVERSIÓN!Y23</f>
        <v>1</v>
      </c>
      <c r="F15" s="87">
        <f>+INVERSIÓN!Z23</f>
        <v>1</v>
      </c>
      <c r="G15" s="87">
        <f>+INVERSIÓN!AA23</f>
        <v>1</v>
      </c>
      <c r="H15" s="87">
        <f>+INVERSIÓN!AB23</f>
        <v>1</v>
      </c>
      <c r="I15" s="87">
        <f>+INVERSIÓN!AC23</f>
        <v>1</v>
      </c>
      <c r="J15" s="87">
        <f>+INVERSIÓN!AK23</f>
        <v>1</v>
      </c>
      <c r="K15" s="87">
        <f>+INVERSIÓN!AL23</f>
        <v>1</v>
      </c>
      <c r="L15" s="87">
        <f>+INVERSIÓN!AM23</f>
        <v>1</v>
      </c>
      <c r="M15" s="87">
        <f>+INVERSIÓN!AD23</f>
        <v>1</v>
      </c>
      <c r="N15" s="445" t="s">
        <v>117</v>
      </c>
      <c r="O15" s="445" t="s">
        <v>118</v>
      </c>
      <c r="P15" s="445" t="s">
        <v>119</v>
      </c>
      <c r="Q15" s="445" t="s">
        <v>120</v>
      </c>
      <c r="R15" s="445" t="s">
        <v>117</v>
      </c>
      <c r="S15" s="445" t="s">
        <v>121</v>
      </c>
      <c r="T15" s="445" t="s">
        <v>121</v>
      </c>
      <c r="U15" s="445" t="s">
        <v>121</v>
      </c>
      <c r="V15" s="445" t="s">
        <v>122</v>
      </c>
      <c r="W15" s="445" t="s">
        <v>123</v>
      </c>
      <c r="X15" s="445" t="s">
        <v>124</v>
      </c>
      <c r="Y15" s="454">
        <v>7980001</v>
      </c>
    </row>
    <row r="16" spans="1:25" ht="24" customHeight="1">
      <c r="A16" s="463"/>
      <c r="B16" s="466"/>
      <c r="C16" s="289"/>
      <c r="D16" s="25" t="s">
        <v>36</v>
      </c>
      <c r="E16" s="85">
        <f>+INVERSIÓN!Y24</f>
        <v>139604000</v>
      </c>
      <c r="F16" s="85">
        <f>+INVERSIÓN!Z24</f>
        <v>139604000</v>
      </c>
      <c r="G16" s="85">
        <f>+INVERSIÓN!AA24</f>
        <v>139604000</v>
      </c>
      <c r="H16" s="85">
        <f>+INVERSIÓN!AB24</f>
        <v>122792000</v>
      </c>
      <c r="I16" s="85">
        <f>+INVERSIÓN!AC24</f>
        <v>131134000</v>
      </c>
      <c r="J16" s="85">
        <f>+INVERSIÓN!AK24</f>
        <v>114164000</v>
      </c>
      <c r="K16" s="85">
        <f>+INVERSIÓN!AL24</f>
        <v>114164000</v>
      </c>
      <c r="L16" s="85">
        <f>+INVERSIÓN!AM24</f>
        <v>114164000</v>
      </c>
      <c r="M16" s="85">
        <f>+INVERSIÓN!AD24</f>
        <v>131020000</v>
      </c>
      <c r="N16" s="446"/>
      <c r="O16" s="446"/>
      <c r="P16" s="446"/>
      <c r="Q16" s="446"/>
      <c r="R16" s="446"/>
      <c r="S16" s="446"/>
      <c r="T16" s="446"/>
      <c r="U16" s="446"/>
      <c r="V16" s="446"/>
      <c r="W16" s="446"/>
      <c r="X16" s="446"/>
      <c r="Y16" s="455"/>
    </row>
    <row r="17" spans="1:25" ht="24" customHeight="1">
      <c r="A17" s="463"/>
      <c r="B17" s="466"/>
      <c r="C17" s="289"/>
      <c r="D17" s="23" t="s">
        <v>37</v>
      </c>
      <c r="E17" s="37">
        <f>+INVERSIÓN!Y25</f>
        <v>0</v>
      </c>
      <c r="F17" s="37">
        <f>+INVERSIÓN!Z25</f>
        <v>0</v>
      </c>
      <c r="G17" s="37">
        <f>+INVERSIÓN!AA25</f>
        <v>0</v>
      </c>
      <c r="H17" s="37">
        <f>+INVERSIÓN!AB25</f>
        <v>0</v>
      </c>
      <c r="I17" s="37">
        <f>+INVERSIÓN!AC25</f>
        <v>0</v>
      </c>
      <c r="J17" s="37">
        <f>+INVERSIÓN!AK25</f>
        <v>0</v>
      </c>
      <c r="K17" s="37">
        <f>+INVERSIÓN!AL25</f>
        <v>0</v>
      </c>
      <c r="L17" s="37">
        <f>+INVERSIÓN!AM25</f>
        <v>0</v>
      </c>
      <c r="M17" s="37">
        <f>+INVERSIÓN!AD25</f>
        <v>0</v>
      </c>
      <c r="N17" s="446"/>
      <c r="O17" s="446"/>
      <c r="P17" s="446"/>
      <c r="Q17" s="446"/>
      <c r="R17" s="446"/>
      <c r="S17" s="446"/>
      <c r="T17" s="446"/>
      <c r="U17" s="446"/>
      <c r="V17" s="446"/>
      <c r="W17" s="446"/>
      <c r="X17" s="446"/>
      <c r="Y17" s="455"/>
    </row>
    <row r="18" spans="1:25" ht="24" customHeight="1" thickBot="1">
      <c r="A18" s="463"/>
      <c r="B18" s="466"/>
      <c r="C18" s="289"/>
      <c r="D18" s="25" t="s">
        <v>38</v>
      </c>
      <c r="E18" s="85">
        <f>+INVERSIÓN!Y26</f>
        <v>10556866</v>
      </c>
      <c r="F18" s="85">
        <f>+INVERSIÓN!Z26</f>
        <v>10556866</v>
      </c>
      <c r="G18" s="85">
        <f>+INVERSIÓN!AA26</f>
        <v>10556866</v>
      </c>
      <c r="H18" s="85">
        <f>+INVERSIÓN!AB26</f>
        <v>10556866</v>
      </c>
      <c r="I18" s="85">
        <f>+INVERSIÓN!AC26</f>
        <v>10556866</v>
      </c>
      <c r="J18" s="85">
        <f>+INVERSIÓN!AK26</f>
        <v>6135200</v>
      </c>
      <c r="K18" s="85">
        <f>+INVERSIÓN!AL26</f>
        <v>10556866</v>
      </c>
      <c r="L18" s="85">
        <f>+INVERSIÓN!AM26</f>
        <v>10556866</v>
      </c>
      <c r="M18" s="85">
        <f>+INVERSIÓN!AD26</f>
        <v>10556866</v>
      </c>
      <c r="N18" s="446"/>
      <c r="O18" s="446"/>
      <c r="P18" s="446"/>
      <c r="Q18" s="446"/>
      <c r="R18" s="446"/>
      <c r="S18" s="446"/>
      <c r="T18" s="446"/>
      <c r="U18" s="446"/>
      <c r="V18" s="446"/>
      <c r="W18" s="446"/>
      <c r="X18" s="446"/>
      <c r="Y18" s="455"/>
    </row>
    <row r="19" spans="1:25" ht="24" customHeight="1">
      <c r="A19" s="463"/>
      <c r="B19" s="467"/>
      <c r="C19" s="470" t="s">
        <v>39</v>
      </c>
      <c r="D19" s="26" t="s">
        <v>65</v>
      </c>
      <c r="E19" s="87">
        <f>+INVERSIÓN!Y27</f>
        <v>1</v>
      </c>
      <c r="F19" s="87">
        <f>+INVERSIÓN!Z27</f>
        <v>1</v>
      </c>
      <c r="G19" s="87">
        <f>+INVERSIÓN!AA27</f>
        <v>1</v>
      </c>
      <c r="H19" s="87">
        <f>+INVERSIÓN!AB27</f>
        <v>1</v>
      </c>
      <c r="I19" s="87">
        <f>+INVERSIÓN!AC27</f>
        <v>1</v>
      </c>
      <c r="J19" s="87">
        <f>+INVERSIÓN!AK27</f>
        <v>1</v>
      </c>
      <c r="K19" s="87">
        <f>+INVERSIÓN!AL27</f>
        <v>1</v>
      </c>
      <c r="L19" s="87">
        <f>+INVERSIÓN!AM27</f>
        <v>1</v>
      </c>
      <c r="M19" s="87">
        <f>+INVERSIÓN!AD27</f>
        <v>1</v>
      </c>
      <c r="N19" s="446"/>
      <c r="O19" s="446"/>
      <c r="P19" s="446"/>
      <c r="Q19" s="446"/>
      <c r="R19" s="446"/>
      <c r="S19" s="446"/>
      <c r="T19" s="446"/>
      <c r="U19" s="446"/>
      <c r="V19" s="446"/>
      <c r="W19" s="446"/>
      <c r="X19" s="446"/>
      <c r="Y19" s="455"/>
    </row>
    <row r="20" spans="1:25" ht="24" customHeight="1" thickBot="1">
      <c r="A20" s="464"/>
      <c r="B20" s="468"/>
      <c r="C20" s="471"/>
      <c r="D20" s="29" t="s">
        <v>64</v>
      </c>
      <c r="E20" s="86">
        <f>+INVERSIÓN!Y28</f>
        <v>150160866</v>
      </c>
      <c r="F20" s="86">
        <f>+INVERSIÓN!Z28</f>
        <v>150160866</v>
      </c>
      <c r="G20" s="86">
        <f>+INVERSIÓN!AA28</f>
        <v>150160866</v>
      </c>
      <c r="H20" s="86">
        <f>+INVERSIÓN!AB28</f>
        <v>133348866</v>
      </c>
      <c r="I20" s="86">
        <f>+INVERSIÓN!AC28</f>
        <v>141690866</v>
      </c>
      <c r="J20" s="86">
        <f>+INVERSIÓN!AK28</f>
        <v>120299200</v>
      </c>
      <c r="K20" s="86">
        <f>+INVERSIÓN!AL28</f>
        <v>124720866</v>
      </c>
      <c r="L20" s="86">
        <f>+INVERSIÓN!AM28</f>
        <v>124720866</v>
      </c>
      <c r="M20" s="86">
        <f>+INVERSIÓN!AD28</f>
        <v>141576866</v>
      </c>
      <c r="N20" s="447"/>
      <c r="O20" s="447"/>
      <c r="P20" s="447"/>
      <c r="Q20" s="447"/>
      <c r="R20" s="447"/>
      <c r="S20" s="447"/>
      <c r="T20" s="447"/>
      <c r="U20" s="447"/>
      <c r="V20" s="447"/>
      <c r="W20" s="447"/>
      <c r="X20" s="447"/>
      <c r="Y20" s="456"/>
    </row>
    <row r="21" spans="1:25" ht="24" customHeight="1">
      <c r="A21" s="463">
        <v>3</v>
      </c>
      <c r="B21" s="465" t="s">
        <v>99</v>
      </c>
      <c r="C21" s="469" t="s">
        <v>104</v>
      </c>
      <c r="D21" s="24" t="s">
        <v>35</v>
      </c>
      <c r="E21" s="37">
        <f>+INVERSIÓN!Y29</f>
        <v>0</v>
      </c>
      <c r="F21" s="37">
        <f>+INVERSIÓN!Z29</f>
        <v>0</v>
      </c>
      <c r="G21" s="37">
        <f>+INVERSIÓN!AA29</f>
        <v>0</v>
      </c>
      <c r="H21" s="37">
        <f>+INVERSIÓN!AB29</f>
        <v>0</v>
      </c>
      <c r="I21" s="37">
        <f>+INVERSIÓN!AC29</f>
        <v>0</v>
      </c>
      <c r="J21" s="37">
        <f>+INVERSIÓN!AK29</f>
        <v>0</v>
      </c>
      <c r="K21" s="37">
        <f>+INVERSIÓN!AL29</f>
        <v>0</v>
      </c>
      <c r="L21" s="37">
        <f>+INVERSIÓN!AM29</f>
        <v>0</v>
      </c>
      <c r="M21" s="37">
        <f>+INVERSIÓN!AD29</f>
        <v>0</v>
      </c>
      <c r="N21" s="445" t="s">
        <v>117</v>
      </c>
      <c r="O21" s="445" t="s">
        <v>118</v>
      </c>
      <c r="P21" s="445" t="s">
        <v>119</v>
      </c>
      <c r="Q21" s="445" t="s">
        <v>120</v>
      </c>
      <c r="R21" s="445" t="s">
        <v>117</v>
      </c>
      <c r="S21" s="445" t="s">
        <v>121</v>
      </c>
      <c r="T21" s="445" t="s">
        <v>121</v>
      </c>
      <c r="U21" s="445" t="s">
        <v>121</v>
      </c>
      <c r="V21" s="445" t="s">
        <v>122</v>
      </c>
      <c r="W21" s="445" t="s">
        <v>123</v>
      </c>
      <c r="X21" s="445" t="s">
        <v>124</v>
      </c>
      <c r="Y21" s="454">
        <v>7980001</v>
      </c>
    </row>
    <row r="22" spans="1:25" ht="24" customHeight="1">
      <c r="A22" s="463"/>
      <c r="B22" s="466"/>
      <c r="C22" s="289"/>
      <c r="D22" s="25" t="s">
        <v>36</v>
      </c>
      <c r="E22" s="37">
        <f>+INVERSIÓN!Y30</f>
        <v>0</v>
      </c>
      <c r="F22" s="37">
        <f>+INVERSIÓN!Z30</f>
        <v>0</v>
      </c>
      <c r="G22" s="37">
        <f>+INVERSIÓN!AA30</f>
        <v>0</v>
      </c>
      <c r="H22" s="37">
        <f>+INVERSIÓN!AB30</f>
        <v>0</v>
      </c>
      <c r="I22" s="37">
        <f>+INVERSIÓN!AC30</f>
        <v>0</v>
      </c>
      <c r="J22" s="37">
        <f>+INVERSIÓN!AK30</f>
        <v>0</v>
      </c>
      <c r="K22" s="37">
        <f>+INVERSIÓN!AL30</f>
        <v>0</v>
      </c>
      <c r="L22" s="37">
        <f>+INVERSIÓN!AM30</f>
        <v>0</v>
      </c>
      <c r="M22" s="37">
        <f>+INVERSIÓN!AD30</f>
        <v>0</v>
      </c>
      <c r="N22" s="446"/>
      <c r="O22" s="446"/>
      <c r="P22" s="446"/>
      <c r="Q22" s="446"/>
      <c r="R22" s="446"/>
      <c r="S22" s="446"/>
      <c r="T22" s="446"/>
      <c r="U22" s="446"/>
      <c r="V22" s="446"/>
      <c r="W22" s="446"/>
      <c r="X22" s="446"/>
      <c r="Y22" s="455"/>
    </row>
    <row r="23" spans="1:25" ht="24" customHeight="1">
      <c r="A23" s="463"/>
      <c r="B23" s="466"/>
      <c r="C23" s="289"/>
      <c r="D23" s="23" t="s">
        <v>37</v>
      </c>
      <c r="E23" s="37">
        <f>+INVERSIÓN!Y31</f>
        <v>0</v>
      </c>
      <c r="F23" s="37">
        <f>+INVERSIÓN!Z31</f>
        <v>0</v>
      </c>
      <c r="G23" s="37">
        <f>+INVERSIÓN!AA31</f>
        <v>0</v>
      </c>
      <c r="H23" s="37">
        <f>+INVERSIÓN!AB31</f>
        <v>0</v>
      </c>
      <c r="I23" s="37">
        <f>+INVERSIÓN!AC31</f>
        <v>0</v>
      </c>
      <c r="J23" s="37">
        <f>+INVERSIÓN!AK31</f>
        <v>0</v>
      </c>
      <c r="K23" s="37">
        <f>+INVERSIÓN!AL31</f>
        <v>0</v>
      </c>
      <c r="L23" s="37">
        <f>+INVERSIÓN!AM31</f>
        <v>0</v>
      </c>
      <c r="M23" s="37">
        <f>+INVERSIÓN!AD31</f>
        <v>0</v>
      </c>
      <c r="N23" s="446"/>
      <c r="O23" s="446"/>
      <c r="P23" s="446"/>
      <c r="Q23" s="446"/>
      <c r="R23" s="446"/>
      <c r="S23" s="446"/>
      <c r="T23" s="446"/>
      <c r="U23" s="446"/>
      <c r="V23" s="446"/>
      <c r="W23" s="446"/>
      <c r="X23" s="446"/>
      <c r="Y23" s="455"/>
    </row>
    <row r="24" spans="1:25" ht="24" customHeight="1" thickBot="1">
      <c r="A24" s="463"/>
      <c r="B24" s="466"/>
      <c r="C24" s="289"/>
      <c r="D24" s="25" t="s">
        <v>38</v>
      </c>
      <c r="E24" s="85">
        <f>+INVERSIÓN!Y32</f>
        <v>178975832</v>
      </c>
      <c r="F24" s="85">
        <f>+INVERSIÓN!Z32</f>
        <v>178975832</v>
      </c>
      <c r="G24" s="85">
        <f>+INVERSIÓN!AA32</f>
        <v>178975832</v>
      </c>
      <c r="H24" s="85">
        <f>+INVERSIÓN!AB32</f>
        <v>178975832</v>
      </c>
      <c r="I24" s="85">
        <f>+INVERSIÓN!AC32</f>
        <v>178975832</v>
      </c>
      <c r="J24" s="85">
        <f>+INVERSIÓN!AK32</f>
        <v>88630484</v>
      </c>
      <c r="K24" s="85">
        <f>+INVERSIÓN!AL32</f>
        <v>140286406</v>
      </c>
      <c r="L24" s="85">
        <f>+INVERSIÓN!AM32</f>
        <v>161464406</v>
      </c>
      <c r="M24" s="85">
        <f>+INVERSIÓN!AD32</f>
        <v>178975832</v>
      </c>
      <c r="N24" s="446"/>
      <c r="O24" s="446"/>
      <c r="P24" s="446"/>
      <c r="Q24" s="446"/>
      <c r="R24" s="446"/>
      <c r="S24" s="446"/>
      <c r="T24" s="446"/>
      <c r="U24" s="446"/>
      <c r="V24" s="446"/>
      <c r="W24" s="446"/>
      <c r="X24" s="446"/>
      <c r="Y24" s="455"/>
    </row>
    <row r="25" spans="1:25" ht="24" customHeight="1">
      <c r="A25" s="463"/>
      <c r="B25" s="467"/>
      <c r="C25" s="470" t="s">
        <v>39</v>
      </c>
      <c r="D25" s="26" t="s">
        <v>65</v>
      </c>
      <c r="E25" s="37">
        <f>+INVERSIÓN!Y33</f>
        <v>0</v>
      </c>
      <c r="F25" s="37">
        <f>+INVERSIÓN!Z33</f>
        <v>0</v>
      </c>
      <c r="G25" s="37">
        <f>+INVERSIÓN!AA33</f>
        <v>0</v>
      </c>
      <c r="H25" s="37">
        <f>+INVERSIÓN!AB33</f>
        <v>0</v>
      </c>
      <c r="I25" s="37">
        <f>+INVERSIÓN!AC33</f>
        <v>0</v>
      </c>
      <c r="J25" s="37">
        <f>+INVERSIÓN!AK33</f>
        <v>0</v>
      </c>
      <c r="K25" s="37">
        <f>+INVERSIÓN!AL33</f>
        <v>0</v>
      </c>
      <c r="L25" s="37">
        <f>+INVERSIÓN!AM33</f>
        <v>0</v>
      </c>
      <c r="M25" s="37">
        <f>+INVERSIÓN!AD33</f>
        <v>0</v>
      </c>
      <c r="N25" s="446"/>
      <c r="O25" s="446"/>
      <c r="P25" s="446"/>
      <c r="Q25" s="446"/>
      <c r="R25" s="446"/>
      <c r="S25" s="446"/>
      <c r="T25" s="446"/>
      <c r="U25" s="446"/>
      <c r="V25" s="446"/>
      <c r="W25" s="446"/>
      <c r="X25" s="446"/>
      <c r="Y25" s="455"/>
    </row>
    <row r="26" spans="1:25" ht="24" customHeight="1" thickBot="1">
      <c r="A26" s="464"/>
      <c r="B26" s="468"/>
      <c r="C26" s="471"/>
      <c r="D26" s="29" t="s">
        <v>64</v>
      </c>
      <c r="E26" s="86">
        <f>+INVERSIÓN!Y34</f>
        <v>178975832</v>
      </c>
      <c r="F26" s="86">
        <f>+INVERSIÓN!Z34</f>
        <v>178975832</v>
      </c>
      <c r="G26" s="86">
        <f>+INVERSIÓN!AA34</f>
        <v>178975832</v>
      </c>
      <c r="H26" s="86">
        <f>+INVERSIÓN!AB34</f>
        <v>178975832</v>
      </c>
      <c r="I26" s="86">
        <f>+INVERSIÓN!AC34</f>
        <v>178975832</v>
      </c>
      <c r="J26" s="86">
        <f>+INVERSIÓN!AK34</f>
        <v>88630484</v>
      </c>
      <c r="K26" s="86">
        <f>+INVERSIÓN!AL34</f>
        <v>140286406</v>
      </c>
      <c r="L26" s="86">
        <f>+INVERSIÓN!AM34</f>
        <v>161464406</v>
      </c>
      <c r="M26" s="86">
        <f>+INVERSIÓN!AD34</f>
        <v>178975832</v>
      </c>
      <c r="N26" s="447"/>
      <c r="O26" s="447"/>
      <c r="P26" s="447"/>
      <c r="Q26" s="447"/>
      <c r="R26" s="447"/>
      <c r="S26" s="447"/>
      <c r="T26" s="447"/>
      <c r="U26" s="447"/>
      <c r="V26" s="447"/>
      <c r="W26" s="447"/>
      <c r="X26" s="447"/>
      <c r="Y26" s="456"/>
    </row>
    <row r="27" spans="1:25" ht="24" customHeight="1">
      <c r="A27" s="463">
        <v>4</v>
      </c>
      <c r="B27" s="465" t="s">
        <v>98</v>
      </c>
      <c r="C27" s="469" t="s">
        <v>105</v>
      </c>
      <c r="D27" s="24" t="s">
        <v>35</v>
      </c>
      <c r="E27" s="37">
        <f>+INVERSIÓN!Y47</f>
        <v>1</v>
      </c>
      <c r="F27" s="37">
        <f>+INVERSIÓN!Z47</f>
        <v>1</v>
      </c>
      <c r="G27" s="37">
        <f>+INVERSIÓN!AA47</f>
        <v>1</v>
      </c>
      <c r="H27" s="37">
        <f>+INVERSIÓN!AB47</f>
        <v>1</v>
      </c>
      <c r="I27" s="37">
        <f>+INVERSIÓN!AC47</f>
        <v>1</v>
      </c>
      <c r="J27" s="37">
        <f>+INVERSIÓN!AK47</f>
        <v>1</v>
      </c>
      <c r="K27" s="37">
        <f>+INVERSIÓN!AL47</f>
        <v>1</v>
      </c>
      <c r="L27" s="37">
        <f>+INVERSIÓN!AM47</f>
        <v>1</v>
      </c>
      <c r="M27" s="37">
        <f>+INVERSIÓN!AD47</f>
        <v>1</v>
      </c>
      <c r="N27" s="445" t="s">
        <v>117</v>
      </c>
      <c r="O27" s="445" t="s">
        <v>118</v>
      </c>
      <c r="P27" s="445" t="s">
        <v>119</v>
      </c>
      <c r="Q27" s="445" t="s">
        <v>120</v>
      </c>
      <c r="R27" s="445" t="s">
        <v>117</v>
      </c>
      <c r="S27" s="445" t="s">
        <v>121</v>
      </c>
      <c r="T27" s="445" t="s">
        <v>121</v>
      </c>
      <c r="U27" s="445" t="s">
        <v>121</v>
      </c>
      <c r="V27" s="445" t="s">
        <v>122</v>
      </c>
      <c r="W27" s="445" t="s">
        <v>123</v>
      </c>
      <c r="X27" s="445" t="s">
        <v>124</v>
      </c>
      <c r="Y27" s="454">
        <v>7980001</v>
      </c>
    </row>
    <row r="28" spans="1:25" ht="24" customHeight="1">
      <c r="A28" s="463"/>
      <c r="B28" s="466"/>
      <c r="C28" s="289"/>
      <c r="D28" s="25" t="s">
        <v>36</v>
      </c>
      <c r="E28" s="85">
        <f>+INVERSIÓN!Y48</f>
        <v>1327758000</v>
      </c>
      <c r="F28" s="85">
        <f>+INVERSIÓN!Z48</f>
        <v>1327758000</v>
      </c>
      <c r="G28" s="85">
        <f>+INVERSIÓN!AA48</f>
        <v>289500000</v>
      </c>
      <c r="H28" s="85">
        <f>+INVERSIÓN!AB48</f>
        <v>224114808</v>
      </c>
      <c r="I28" s="85">
        <f>+INVERSIÓN!AC48</f>
        <v>220477808</v>
      </c>
      <c r="J28" s="85">
        <f>+INVERSIÓN!AK48</f>
        <v>116384000</v>
      </c>
      <c r="K28" s="85">
        <f>+INVERSIÓN!AL48</f>
        <v>216590808</v>
      </c>
      <c r="L28" s="85">
        <f>+INVERSIÓN!AM48</f>
        <v>216590808</v>
      </c>
      <c r="M28" s="85">
        <f>+INVERSIÓN!AD48</f>
        <v>220227808</v>
      </c>
      <c r="N28" s="446"/>
      <c r="O28" s="446"/>
      <c r="P28" s="446"/>
      <c r="Q28" s="446"/>
      <c r="R28" s="446"/>
      <c r="S28" s="446"/>
      <c r="T28" s="446"/>
      <c r="U28" s="446"/>
      <c r="V28" s="446"/>
      <c r="W28" s="446"/>
      <c r="X28" s="446"/>
      <c r="Y28" s="455"/>
    </row>
    <row r="29" spans="1:25" ht="24" customHeight="1">
      <c r="A29" s="463"/>
      <c r="B29" s="466"/>
      <c r="C29" s="289"/>
      <c r="D29" s="23" t="s">
        <v>37</v>
      </c>
      <c r="E29" s="37">
        <f>+INVERSIÓN!Y49</f>
        <v>0</v>
      </c>
      <c r="F29" s="37">
        <f>+INVERSIÓN!Z49</f>
        <v>0</v>
      </c>
      <c r="G29" s="37">
        <f>+INVERSIÓN!AA49</f>
        <v>0</v>
      </c>
      <c r="H29" s="37">
        <f>+INVERSIÓN!AB49</f>
        <v>0</v>
      </c>
      <c r="I29" s="37">
        <f>+INVERSIÓN!AC49</f>
        <v>0</v>
      </c>
      <c r="J29" s="37">
        <f>+INVERSIÓN!AK49</f>
        <v>0</v>
      </c>
      <c r="K29" s="37">
        <f>+INVERSIÓN!AL49</f>
        <v>0</v>
      </c>
      <c r="L29" s="37">
        <f>+INVERSIÓN!AM49</f>
        <v>0</v>
      </c>
      <c r="M29" s="37">
        <f>+INVERSIÓN!AD49</f>
        <v>0</v>
      </c>
      <c r="N29" s="446"/>
      <c r="O29" s="446"/>
      <c r="P29" s="446"/>
      <c r="Q29" s="446"/>
      <c r="R29" s="446"/>
      <c r="S29" s="446"/>
      <c r="T29" s="446"/>
      <c r="U29" s="446"/>
      <c r="V29" s="446"/>
      <c r="W29" s="446"/>
      <c r="X29" s="446"/>
      <c r="Y29" s="455"/>
    </row>
    <row r="30" spans="1:25" ht="24" customHeight="1" thickBot="1">
      <c r="A30" s="463"/>
      <c r="B30" s="466"/>
      <c r="C30" s="289"/>
      <c r="D30" s="25" t="s">
        <v>38</v>
      </c>
      <c r="E30" s="85">
        <f>+INVERSIÓN!Y50</f>
        <v>0</v>
      </c>
      <c r="F30" s="85">
        <f>+INVERSIÓN!Z50</f>
        <v>0</v>
      </c>
      <c r="G30" s="85">
        <f>+INVERSIÓN!AA50</f>
        <v>0</v>
      </c>
      <c r="H30" s="85">
        <f>+INVERSIÓN!AB50</f>
        <v>0</v>
      </c>
      <c r="I30" s="85">
        <f>+INVERSIÓN!AC50</f>
        <v>0</v>
      </c>
      <c r="J30" s="85">
        <f>+INVERSIÓN!AK50</f>
        <v>0</v>
      </c>
      <c r="K30" s="85">
        <f>+INVERSIÓN!AL50</f>
        <v>0</v>
      </c>
      <c r="L30" s="85">
        <f>+INVERSIÓN!AM50</f>
        <v>0</v>
      </c>
      <c r="M30" s="85">
        <f>+INVERSIÓN!AD50</f>
        <v>0</v>
      </c>
      <c r="N30" s="446"/>
      <c r="O30" s="446"/>
      <c r="P30" s="446"/>
      <c r="Q30" s="446"/>
      <c r="R30" s="446"/>
      <c r="S30" s="446"/>
      <c r="T30" s="446"/>
      <c r="U30" s="446"/>
      <c r="V30" s="446"/>
      <c r="W30" s="446"/>
      <c r="X30" s="446"/>
      <c r="Y30" s="455"/>
    </row>
    <row r="31" spans="1:25" ht="24" customHeight="1">
      <c r="A31" s="463"/>
      <c r="B31" s="467"/>
      <c r="C31" s="470" t="s">
        <v>39</v>
      </c>
      <c r="D31" s="26" t="s">
        <v>65</v>
      </c>
      <c r="E31" s="37">
        <f>+INVERSIÓN!Y51</f>
        <v>1</v>
      </c>
      <c r="F31" s="37">
        <f>+INVERSIÓN!Z51</f>
        <v>1</v>
      </c>
      <c r="G31" s="37">
        <f>+INVERSIÓN!AA51</f>
        <v>1</v>
      </c>
      <c r="H31" s="37">
        <f>+INVERSIÓN!AB51</f>
        <v>1</v>
      </c>
      <c r="I31" s="37">
        <f>+INVERSIÓN!AC51</f>
        <v>1</v>
      </c>
      <c r="J31" s="37">
        <f>+INVERSIÓN!AK51</f>
        <v>1</v>
      </c>
      <c r="K31" s="37">
        <f>+INVERSIÓN!AL51</f>
        <v>1</v>
      </c>
      <c r="L31" s="37">
        <f>+INVERSIÓN!AM51</f>
        <v>1</v>
      </c>
      <c r="M31" s="37">
        <f>+INVERSIÓN!AD51</f>
        <v>1</v>
      </c>
      <c r="N31" s="446"/>
      <c r="O31" s="446"/>
      <c r="P31" s="446"/>
      <c r="Q31" s="446"/>
      <c r="R31" s="446"/>
      <c r="S31" s="446"/>
      <c r="T31" s="446"/>
      <c r="U31" s="446"/>
      <c r="V31" s="446"/>
      <c r="W31" s="446"/>
      <c r="X31" s="446"/>
      <c r="Y31" s="455"/>
    </row>
    <row r="32" spans="1:25" ht="24" customHeight="1" thickBot="1">
      <c r="A32" s="464"/>
      <c r="B32" s="468"/>
      <c r="C32" s="471"/>
      <c r="D32" s="29" t="s">
        <v>64</v>
      </c>
      <c r="E32" s="86">
        <f>+INVERSIÓN!Y52</f>
        <v>1327758000</v>
      </c>
      <c r="F32" s="86">
        <f>+INVERSIÓN!Z52</f>
        <v>1327758000</v>
      </c>
      <c r="G32" s="86">
        <f>+INVERSIÓN!AA52</f>
        <v>289500000</v>
      </c>
      <c r="H32" s="86">
        <f>+INVERSIÓN!AB52</f>
        <v>224114808</v>
      </c>
      <c r="I32" s="86">
        <f>+INVERSIÓN!AC52</f>
        <v>220477808</v>
      </c>
      <c r="J32" s="86">
        <f>+INVERSIÓN!AK52</f>
        <v>116384000</v>
      </c>
      <c r="K32" s="86">
        <f>+INVERSIÓN!AL52</f>
        <v>216590808</v>
      </c>
      <c r="L32" s="86">
        <f>+INVERSIÓN!AM52</f>
        <v>216590808</v>
      </c>
      <c r="M32" s="86">
        <f>+INVERSIÓN!AD52</f>
        <v>220227808</v>
      </c>
      <c r="N32" s="447"/>
      <c r="O32" s="447"/>
      <c r="P32" s="447"/>
      <c r="Q32" s="447"/>
      <c r="R32" s="447"/>
      <c r="S32" s="447"/>
      <c r="T32" s="447"/>
      <c r="U32" s="447"/>
      <c r="V32" s="447"/>
      <c r="W32" s="447"/>
      <c r="X32" s="447"/>
      <c r="Y32" s="456"/>
    </row>
    <row r="33" spans="1:25" ht="24" customHeight="1">
      <c r="A33" s="463">
        <v>5</v>
      </c>
      <c r="B33" s="465" t="s">
        <v>96</v>
      </c>
      <c r="C33" s="469" t="s">
        <v>106</v>
      </c>
      <c r="D33" s="24" t="s">
        <v>35</v>
      </c>
      <c r="E33" s="87">
        <f>+INVERSIÓN!Y35</f>
        <v>1</v>
      </c>
      <c r="F33" s="87">
        <f>+INVERSIÓN!Z35</f>
        <v>1</v>
      </c>
      <c r="G33" s="87">
        <f>+INVERSIÓN!AA35</f>
        <v>1</v>
      </c>
      <c r="H33" s="87">
        <f>+INVERSIÓN!AB35</f>
        <v>1</v>
      </c>
      <c r="I33" s="87">
        <f>+INVERSIÓN!AC35</f>
        <v>1</v>
      </c>
      <c r="J33" s="87">
        <f>+INVERSIÓN!AK35</f>
        <v>1</v>
      </c>
      <c r="K33" s="87">
        <f>+INVERSIÓN!AL35</f>
        <v>1</v>
      </c>
      <c r="L33" s="87">
        <f>+INVERSIÓN!AM35</f>
        <v>1</v>
      </c>
      <c r="M33" s="87">
        <f>+INVERSIÓN!AD35</f>
        <v>1</v>
      </c>
      <c r="N33" s="445" t="s">
        <v>117</v>
      </c>
      <c r="O33" s="445" t="s">
        <v>118</v>
      </c>
      <c r="P33" s="445" t="s">
        <v>119</v>
      </c>
      <c r="Q33" s="445" t="s">
        <v>120</v>
      </c>
      <c r="R33" s="445" t="s">
        <v>117</v>
      </c>
      <c r="S33" s="445" t="s">
        <v>121</v>
      </c>
      <c r="T33" s="445" t="s">
        <v>121</v>
      </c>
      <c r="U33" s="445" t="s">
        <v>121</v>
      </c>
      <c r="V33" s="445" t="s">
        <v>122</v>
      </c>
      <c r="W33" s="445" t="s">
        <v>123</v>
      </c>
      <c r="X33" s="445" t="s">
        <v>124</v>
      </c>
      <c r="Y33" s="454">
        <v>7980001</v>
      </c>
    </row>
    <row r="34" spans="1:25" ht="24" customHeight="1">
      <c r="A34" s="463"/>
      <c r="B34" s="466"/>
      <c r="C34" s="289"/>
      <c r="D34" s="25" t="s">
        <v>36</v>
      </c>
      <c r="E34" s="85">
        <f>+INVERSIÓN!Y36</f>
        <v>179010000</v>
      </c>
      <c r="F34" s="85">
        <f>+INVERSIÓN!Z36</f>
        <v>179010000</v>
      </c>
      <c r="G34" s="85">
        <f>+INVERSIÓN!AA36</f>
        <v>179010000</v>
      </c>
      <c r="H34" s="85">
        <f>+INVERSIÓN!AB36</f>
        <v>165850000</v>
      </c>
      <c r="I34" s="85">
        <f>+INVERSIÓN!AC36</f>
        <v>165850000</v>
      </c>
      <c r="J34" s="85">
        <f>+INVERSIÓN!AK36</f>
        <v>65800000</v>
      </c>
      <c r="K34" s="85">
        <f>+INVERSIÓN!AL36</f>
        <v>165800000</v>
      </c>
      <c r="L34" s="85">
        <f>+INVERSIÓN!AM36</f>
        <v>165800000</v>
      </c>
      <c r="M34" s="85">
        <f>+INVERSIÓN!AD36</f>
        <v>165800000</v>
      </c>
      <c r="N34" s="446"/>
      <c r="O34" s="446"/>
      <c r="P34" s="446"/>
      <c r="Q34" s="446"/>
      <c r="R34" s="446"/>
      <c r="S34" s="446"/>
      <c r="T34" s="446"/>
      <c r="U34" s="446"/>
      <c r="V34" s="446"/>
      <c r="W34" s="446"/>
      <c r="X34" s="446"/>
      <c r="Y34" s="455"/>
    </row>
    <row r="35" spans="1:25" ht="24" customHeight="1">
      <c r="A35" s="463"/>
      <c r="B35" s="466"/>
      <c r="C35" s="289"/>
      <c r="D35" s="23" t="s">
        <v>37</v>
      </c>
      <c r="E35" s="37">
        <f>+INVERSIÓN!Y37</f>
        <v>0</v>
      </c>
      <c r="F35" s="37">
        <f>+INVERSIÓN!Z37</f>
        <v>0</v>
      </c>
      <c r="G35" s="37">
        <f>+INVERSIÓN!AA37</f>
        <v>0</v>
      </c>
      <c r="H35" s="37">
        <f>+INVERSIÓN!AB37</f>
        <v>0</v>
      </c>
      <c r="I35" s="37">
        <f>+INVERSIÓN!AC37</f>
        <v>0</v>
      </c>
      <c r="J35" s="37">
        <f>+INVERSIÓN!AK37</f>
        <v>0</v>
      </c>
      <c r="K35" s="37">
        <f>+INVERSIÓN!AL37</f>
        <v>0</v>
      </c>
      <c r="L35" s="37">
        <f>+INVERSIÓN!AM37</f>
        <v>0</v>
      </c>
      <c r="M35" s="37">
        <f>+INVERSIÓN!AD37</f>
        <v>0</v>
      </c>
      <c r="N35" s="446"/>
      <c r="O35" s="446"/>
      <c r="P35" s="446"/>
      <c r="Q35" s="446"/>
      <c r="R35" s="446"/>
      <c r="S35" s="446"/>
      <c r="T35" s="446"/>
      <c r="U35" s="446"/>
      <c r="V35" s="446"/>
      <c r="W35" s="446"/>
      <c r="X35" s="446"/>
      <c r="Y35" s="455"/>
    </row>
    <row r="36" spans="1:25" ht="24" customHeight="1" thickBot="1">
      <c r="A36" s="463"/>
      <c r="B36" s="466"/>
      <c r="C36" s="289"/>
      <c r="D36" s="25" t="s">
        <v>38</v>
      </c>
      <c r="E36" s="85">
        <f>+INVERSIÓN!Y38</f>
        <v>53551300</v>
      </c>
      <c r="F36" s="85">
        <f>+INVERSIÓN!Z38</f>
        <v>53551300</v>
      </c>
      <c r="G36" s="85">
        <f>+INVERSIÓN!AA38</f>
        <v>53551300</v>
      </c>
      <c r="H36" s="85">
        <f>+INVERSIÓN!AB38</f>
        <v>53551300</v>
      </c>
      <c r="I36" s="85">
        <f>+INVERSIÓN!AC38</f>
        <v>53551300</v>
      </c>
      <c r="J36" s="85">
        <f>+INVERSIÓN!AK38</f>
        <v>53551300</v>
      </c>
      <c r="K36" s="85">
        <f>+INVERSIÓN!AL38</f>
        <v>53551300</v>
      </c>
      <c r="L36" s="85">
        <f>+INVERSIÓN!AM38</f>
        <v>53551300</v>
      </c>
      <c r="M36" s="85">
        <f>+INVERSIÓN!AD38</f>
        <v>53551300</v>
      </c>
      <c r="N36" s="446"/>
      <c r="O36" s="446"/>
      <c r="P36" s="446"/>
      <c r="Q36" s="446"/>
      <c r="R36" s="446"/>
      <c r="S36" s="446"/>
      <c r="T36" s="446"/>
      <c r="U36" s="446"/>
      <c r="V36" s="446"/>
      <c r="W36" s="446"/>
      <c r="X36" s="446"/>
      <c r="Y36" s="455"/>
    </row>
    <row r="37" spans="1:25" ht="24" customHeight="1">
      <c r="A37" s="463"/>
      <c r="B37" s="467"/>
      <c r="C37" s="470" t="s">
        <v>39</v>
      </c>
      <c r="D37" s="26" t="s">
        <v>65</v>
      </c>
      <c r="E37" s="87">
        <f>+INVERSIÓN!Y39</f>
        <v>1</v>
      </c>
      <c r="F37" s="87">
        <f>+INVERSIÓN!Z39</f>
        <v>1</v>
      </c>
      <c r="G37" s="87">
        <f>+INVERSIÓN!AA39</f>
        <v>1</v>
      </c>
      <c r="H37" s="87">
        <f>+INVERSIÓN!AB39</f>
        <v>1</v>
      </c>
      <c r="I37" s="87">
        <f>+INVERSIÓN!AC39</f>
        <v>1</v>
      </c>
      <c r="J37" s="87">
        <f>+INVERSIÓN!AK39</f>
        <v>1</v>
      </c>
      <c r="K37" s="87">
        <f>+INVERSIÓN!AL39</f>
        <v>1</v>
      </c>
      <c r="L37" s="87">
        <f>+INVERSIÓN!AM39</f>
        <v>1</v>
      </c>
      <c r="M37" s="87">
        <f>+INVERSIÓN!AD39</f>
        <v>1</v>
      </c>
      <c r="N37" s="446"/>
      <c r="O37" s="446"/>
      <c r="P37" s="446"/>
      <c r="Q37" s="446"/>
      <c r="R37" s="446"/>
      <c r="S37" s="446"/>
      <c r="T37" s="446"/>
      <c r="U37" s="446"/>
      <c r="V37" s="446"/>
      <c r="W37" s="446"/>
      <c r="X37" s="446"/>
      <c r="Y37" s="455"/>
    </row>
    <row r="38" spans="1:25" ht="24" customHeight="1" thickBot="1">
      <c r="A38" s="464"/>
      <c r="B38" s="468"/>
      <c r="C38" s="471"/>
      <c r="D38" s="29" t="s">
        <v>64</v>
      </c>
      <c r="E38" s="86">
        <f>+INVERSIÓN!Y40</f>
        <v>232561300</v>
      </c>
      <c r="F38" s="86">
        <f>+INVERSIÓN!Z40</f>
        <v>232561300</v>
      </c>
      <c r="G38" s="86">
        <f>+INVERSIÓN!AA40</f>
        <v>232561300</v>
      </c>
      <c r="H38" s="86">
        <f>+INVERSIÓN!AB40</f>
        <v>219401300</v>
      </c>
      <c r="I38" s="86">
        <f>+INVERSIÓN!AC40</f>
        <v>219401300</v>
      </c>
      <c r="J38" s="86">
        <f>+INVERSIÓN!AK40</f>
        <v>119351300</v>
      </c>
      <c r="K38" s="86">
        <f>+INVERSIÓN!AL40</f>
        <v>219351300</v>
      </c>
      <c r="L38" s="86">
        <f>+INVERSIÓN!AM40</f>
        <v>219351300</v>
      </c>
      <c r="M38" s="86">
        <f>+INVERSIÓN!AD40</f>
        <v>219351300</v>
      </c>
      <c r="N38" s="447"/>
      <c r="O38" s="447"/>
      <c r="P38" s="447"/>
      <c r="Q38" s="447"/>
      <c r="R38" s="447"/>
      <c r="S38" s="447"/>
      <c r="T38" s="447"/>
      <c r="U38" s="447"/>
      <c r="V38" s="447"/>
      <c r="W38" s="447"/>
      <c r="X38" s="447"/>
      <c r="Y38" s="456"/>
    </row>
    <row r="39" spans="1:25" ht="24" customHeight="1">
      <c r="A39" s="463">
        <v>6</v>
      </c>
      <c r="B39" s="465" t="s">
        <v>97</v>
      </c>
      <c r="C39" s="469" t="s">
        <v>107</v>
      </c>
      <c r="D39" s="24" t="s">
        <v>35</v>
      </c>
      <c r="E39" s="37">
        <f>+INVERSIÓN!Y41</f>
        <v>1</v>
      </c>
      <c r="F39" s="37">
        <f>+INVERSIÓN!Z41</f>
        <v>1</v>
      </c>
      <c r="G39" s="37">
        <f>+INVERSIÓN!AA41</f>
        <v>1</v>
      </c>
      <c r="H39" s="37">
        <f>+INVERSIÓN!AB41</f>
        <v>1</v>
      </c>
      <c r="I39" s="37">
        <f>+INVERSIÓN!AC41</f>
        <v>1</v>
      </c>
      <c r="J39" s="37">
        <f>+INVERSIÓN!AK41</f>
        <v>1</v>
      </c>
      <c r="K39" s="37">
        <f>+INVERSIÓN!AL41</f>
        <v>1</v>
      </c>
      <c r="L39" s="37">
        <f>+INVERSIÓN!AM41</f>
        <v>1</v>
      </c>
      <c r="M39" s="37">
        <f>+INVERSIÓN!AD41</f>
        <v>1</v>
      </c>
      <c r="N39" s="445" t="s">
        <v>117</v>
      </c>
      <c r="O39" s="445" t="s">
        <v>118</v>
      </c>
      <c r="P39" s="445" t="s">
        <v>119</v>
      </c>
      <c r="Q39" s="445" t="s">
        <v>120</v>
      </c>
      <c r="R39" s="445" t="s">
        <v>117</v>
      </c>
      <c r="S39" s="445" t="s">
        <v>121</v>
      </c>
      <c r="T39" s="445" t="s">
        <v>121</v>
      </c>
      <c r="U39" s="445" t="s">
        <v>121</v>
      </c>
      <c r="V39" s="445" t="s">
        <v>122</v>
      </c>
      <c r="W39" s="445" t="s">
        <v>123</v>
      </c>
      <c r="X39" s="445" t="s">
        <v>124</v>
      </c>
      <c r="Y39" s="454">
        <v>7980001</v>
      </c>
    </row>
    <row r="40" spans="1:25" ht="24" customHeight="1">
      <c r="A40" s="463"/>
      <c r="B40" s="466"/>
      <c r="C40" s="289"/>
      <c r="D40" s="25" t="s">
        <v>36</v>
      </c>
      <c r="E40" s="85">
        <f>+INVERSIÓN!Y42</f>
        <v>1071044000</v>
      </c>
      <c r="F40" s="85">
        <f>+INVERSIÓN!Z42</f>
        <v>1071044000</v>
      </c>
      <c r="G40" s="85">
        <f>+INVERSIÓN!AA42</f>
        <v>973302000</v>
      </c>
      <c r="H40" s="85">
        <f>+INVERSIÓN!AB42</f>
        <v>629973000</v>
      </c>
      <c r="I40" s="85">
        <f>+INVERSIÓN!AC42</f>
        <v>648756000</v>
      </c>
      <c r="J40" s="85">
        <f>+INVERSIÓN!AK42</f>
        <v>478739000</v>
      </c>
      <c r="K40" s="85">
        <f>+INVERSIÓN!AL42</f>
        <v>578477000</v>
      </c>
      <c r="L40" s="85">
        <f>+INVERSIÓN!AM42</f>
        <v>578477000</v>
      </c>
      <c r="M40" s="85">
        <f>+INVERSIÓN!AD42</f>
        <v>648756000</v>
      </c>
      <c r="N40" s="446"/>
      <c r="O40" s="446"/>
      <c r="P40" s="446"/>
      <c r="Q40" s="446"/>
      <c r="R40" s="446"/>
      <c r="S40" s="446"/>
      <c r="T40" s="446"/>
      <c r="U40" s="446"/>
      <c r="V40" s="446"/>
      <c r="W40" s="446"/>
      <c r="X40" s="446"/>
      <c r="Y40" s="455"/>
    </row>
    <row r="41" spans="1:25" ht="24" customHeight="1">
      <c r="A41" s="463"/>
      <c r="B41" s="466"/>
      <c r="C41" s="289"/>
      <c r="D41" s="23" t="s">
        <v>37</v>
      </c>
      <c r="E41" s="37">
        <f>+INVERSIÓN!Y43</f>
        <v>0</v>
      </c>
      <c r="F41" s="37">
        <f>+INVERSIÓN!Z43</f>
        <v>0</v>
      </c>
      <c r="G41" s="37">
        <f>+INVERSIÓN!AA43</f>
        <v>0</v>
      </c>
      <c r="H41" s="37">
        <f>+INVERSIÓN!AB43</f>
        <v>0</v>
      </c>
      <c r="I41" s="37">
        <f>+INVERSIÓN!AC43</f>
        <v>0</v>
      </c>
      <c r="J41" s="37">
        <f>+INVERSIÓN!AK43</f>
        <v>0</v>
      </c>
      <c r="K41" s="37">
        <f>+INVERSIÓN!AL43</f>
        <v>0</v>
      </c>
      <c r="L41" s="37">
        <f>+INVERSIÓN!AM43</f>
        <v>0</v>
      </c>
      <c r="M41" s="37">
        <f>+INVERSIÓN!AD43</f>
        <v>0</v>
      </c>
      <c r="N41" s="446"/>
      <c r="O41" s="446"/>
      <c r="P41" s="446"/>
      <c r="Q41" s="446"/>
      <c r="R41" s="446"/>
      <c r="S41" s="446"/>
      <c r="T41" s="446"/>
      <c r="U41" s="446"/>
      <c r="V41" s="446"/>
      <c r="W41" s="446"/>
      <c r="X41" s="446"/>
      <c r="Y41" s="455"/>
    </row>
    <row r="42" spans="1:25" ht="24" customHeight="1" thickBot="1">
      <c r="A42" s="463"/>
      <c r="B42" s="466"/>
      <c r="C42" s="289"/>
      <c r="D42" s="25" t="s">
        <v>38</v>
      </c>
      <c r="E42" s="85">
        <f>+INVERSIÓN!Y44</f>
        <v>85239967</v>
      </c>
      <c r="F42" s="85">
        <f>+INVERSIÓN!Z44</f>
        <v>85239967</v>
      </c>
      <c r="G42" s="85">
        <f>+INVERSIÓN!AA44</f>
        <v>85239967</v>
      </c>
      <c r="H42" s="85">
        <f>+INVERSIÓN!AB44</f>
        <v>85239967</v>
      </c>
      <c r="I42" s="85">
        <f>+INVERSIÓN!AC44</f>
        <v>85239967</v>
      </c>
      <c r="J42" s="85">
        <f>+INVERSIÓN!AK44</f>
        <v>84838800</v>
      </c>
      <c r="K42" s="85">
        <f>+INVERSIÓN!AL44</f>
        <v>85239967</v>
      </c>
      <c r="L42" s="85">
        <f>+INVERSIÓN!AM44</f>
        <v>85239967</v>
      </c>
      <c r="M42" s="85">
        <f>+INVERSIÓN!AD44</f>
        <v>85239967</v>
      </c>
      <c r="N42" s="446"/>
      <c r="O42" s="446"/>
      <c r="P42" s="446"/>
      <c r="Q42" s="446"/>
      <c r="R42" s="446"/>
      <c r="S42" s="446"/>
      <c r="T42" s="446"/>
      <c r="U42" s="446"/>
      <c r="V42" s="446"/>
      <c r="W42" s="446"/>
      <c r="X42" s="446"/>
      <c r="Y42" s="455"/>
    </row>
    <row r="43" spans="1:25" ht="24" customHeight="1">
      <c r="A43" s="463"/>
      <c r="B43" s="467"/>
      <c r="C43" s="470" t="s">
        <v>39</v>
      </c>
      <c r="D43" s="26" t="s">
        <v>65</v>
      </c>
      <c r="E43" s="37">
        <f>+INVERSIÓN!Y45</f>
        <v>1</v>
      </c>
      <c r="F43" s="37">
        <f>+INVERSIÓN!Z45</f>
        <v>1</v>
      </c>
      <c r="G43" s="37">
        <f>+INVERSIÓN!AA45</f>
        <v>1</v>
      </c>
      <c r="H43" s="37">
        <f>+INVERSIÓN!AB45</f>
        <v>1</v>
      </c>
      <c r="I43" s="37">
        <f>+INVERSIÓN!AC45</f>
        <v>1</v>
      </c>
      <c r="J43" s="37">
        <f>+INVERSIÓN!AK45</f>
        <v>1</v>
      </c>
      <c r="K43" s="37">
        <f>+INVERSIÓN!AL45</f>
        <v>1</v>
      </c>
      <c r="L43" s="37">
        <f>+INVERSIÓN!AM45</f>
        <v>1</v>
      </c>
      <c r="M43" s="37">
        <f>+INVERSIÓN!AD45</f>
        <v>1</v>
      </c>
      <c r="N43" s="446"/>
      <c r="O43" s="446"/>
      <c r="P43" s="446"/>
      <c r="Q43" s="446"/>
      <c r="R43" s="446"/>
      <c r="S43" s="446"/>
      <c r="T43" s="446"/>
      <c r="U43" s="446"/>
      <c r="V43" s="446"/>
      <c r="W43" s="446"/>
      <c r="X43" s="446"/>
      <c r="Y43" s="455"/>
    </row>
    <row r="44" spans="1:25" ht="24" customHeight="1" thickBot="1">
      <c r="A44" s="464"/>
      <c r="B44" s="468"/>
      <c r="C44" s="471"/>
      <c r="D44" s="29" t="s">
        <v>64</v>
      </c>
      <c r="E44" s="86">
        <f>+INVERSIÓN!Y46</f>
        <v>1156283967</v>
      </c>
      <c r="F44" s="86">
        <f>+INVERSIÓN!Z46</f>
        <v>1156283967</v>
      </c>
      <c r="G44" s="86">
        <f>+INVERSIÓN!AA46</f>
        <v>1058541967</v>
      </c>
      <c r="H44" s="86">
        <f>+INVERSIÓN!AB46</f>
        <v>715212967</v>
      </c>
      <c r="I44" s="86">
        <f>+INVERSIÓN!AC46</f>
        <v>733995967</v>
      </c>
      <c r="J44" s="86">
        <f>+INVERSIÓN!AK46</f>
        <v>563577800</v>
      </c>
      <c r="K44" s="86">
        <f>+INVERSIÓN!AL46</f>
        <v>663716967</v>
      </c>
      <c r="L44" s="86">
        <f>+INVERSIÓN!AM46</f>
        <v>663716967</v>
      </c>
      <c r="M44" s="86">
        <f>+INVERSIÓN!AD46</f>
        <v>733995967</v>
      </c>
      <c r="N44" s="447"/>
      <c r="O44" s="447"/>
      <c r="P44" s="447"/>
      <c r="Q44" s="447"/>
      <c r="R44" s="447"/>
      <c r="S44" s="447"/>
      <c r="T44" s="447"/>
      <c r="U44" s="447"/>
      <c r="V44" s="447"/>
      <c r="W44" s="447"/>
      <c r="X44" s="447"/>
      <c r="Y44" s="456"/>
    </row>
    <row r="45" spans="1:25" ht="24" customHeight="1">
      <c r="A45" s="514">
        <v>4</v>
      </c>
      <c r="B45" s="459" t="s">
        <v>101</v>
      </c>
      <c r="C45" s="459" t="s">
        <v>108</v>
      </c>
      <c r="D45" s="24" t="s">
        <v>35</v>
      </c>
      <c r="E45" s="37">
        <v>1</v>
      </c>
      <c r="F45" s="37">
        <v>1</v>
      </c>
      <c r="G45" s="37">
        <v>1</v>
      </c>
      <c r="H45" s="37">
        <v>1</v>
      </c>
      <c r="I45" s="37">
        <v>1</v>
      </c>
      <c r="J45" s="37">
        <v>1</v>
      </c>
      <c r="K45" s="37">
        <v>1</v>
      </c>
      <c r="L45" s="40">
        <v>1</v>
      </c>
      <c r="M45" s="37">
        <v>1</v>
      </c>
      <c r="N45" s="517" t="s">
        <v>117</v>
      </c>
      <c r="O45" s="517" t="s">
        <v>118</v>
      </c>
      <c r="P45" s="523" t="s">
        <v>119</v>
      </c>
      <c r="Q45" s="462" t="s">
        <v>120</v>
      </c>
      <c r="R45" s="517" t="s">
        <v>117</v>
      </c>
      <c r="S45" s="445" t="s">
        <v>267</v>
      </c>
      <c r="T45" s="445" t="s">
        <v>268</v>
      </c>
      <c r="U45" s="445" t="s">
        <v>269</v>
      </c>
      <c r="V45" s="445" t="s">
        <v>270</v>
      </c>
      <c r="W45" s="445" t="s">
        <v>271</v>
      </c>
      <c r="X45" s="445" t="s">
        <v>124</v>
      </c>
      <c r="Y45" s="519">
        <v>125750</v>
      </c>
    </row>
    <row r="46" spans="1:25" ht="24" customHeight="1">
      <c r="A46" s="463"/>
      <c r="B46" s="460"/>
      <c r="C46" s="460"/>
      <c r="D46" s="25" t="s">
        <v>36</v>
      </c>
      <c r="E46" s="85">
        <v>363159000</v>
      </c>
      <c r="F46" s="85">
        <v>363159000</v>
      </c>
      <c r="G46" s="85">
        <v>363159000</v>
      </c>
      <c r="H46" s="85">
        <v>348795600</v>
      </c>
      <c r="I46" s="85">
        <v>335920500</v>
      </c>
      <c r="J46" s="85">
        <v>227700288</v>
      </c>
      <c r="K46" s="39">
        <v>300915163</v>
      </c>
      <c r="L46" s="40">
        <v>301426642</v>
      </c>
      <c r="M46" s="40">
        <v>334984401</v>
      </c>
      <c r="N46" s="518"/>
      <c r="O46" s="518"/>
      <c r="P46" s="461"/>
      <c r="Q46" s="457"/>
      <c r="R46" s="518"/>
      <c r="S46" s="446"/>
      <c r="T46" s="446"/>
      <c r="U46" s="446"/>
      <c r="V46" s="446"/>
      <c r="W46" s="446"/>
      <c r="X46" s="446"/>
      <c r="Y46" s="520"/>
    </row>
    <row r="47" spans="1:25" ht="24" customHeight="1">
      <c r="A47" s="463"/>
      <c r="B47" s="460"/>
      <c r="C47" s="460"/>
      <c r="D47" s="83" t="s">
        <v>37</v>
      </c>
      <c r="E47" s="38">
        <v>0</v>
      </c>
      <c r="F47" s="38">
        <v>0</v>
      </c>
      <c r="G47" s="38">
        <v>0</v>
      </c>
      <c r="H47" s="38">
        <v>0</v>
      </c>
      <c r="I47" s="38">
        <v>0</v>
      </c>
      <c r="J47" s="38">
        <v>0</v>
      </c>
      <c r="K47" s="38">
        <v>0</v>
      </c>
      <c r="L47" s="40">
        <v>0</v>
      </c>
      <c r="M47" s="40">
        <v>0</v>
      </c>
      <c r="N47" s="518"/>
      <c r="O47" s="518"/>
      <c r="P47" s="461"/>
      <c r="Q47" s="457"/>
      <c r="R47" s="518"/>
      <c r="S47" s="446"/>
      <c r="T47" s="446"/>
      <c r="U47" s="446"/>
      <c r="V47" s="446"/>
      <c r="W47" s="446"/>
      <c r="X47" s="446"/>
      <c r="Y47" s="520"/>
    </row>
    <row r="48" spans="1:25" ht="24" customHeight="1">
      <c r="A48" s="463"/>
      <c r="B48" s="460"/>
      <c r="C48" s="460"/>
      <c r="D48" s="25" t="s">
        <v>38</v>
      </c>
      <c r="E48" s="85">
        <v>101453278</v>
      </c>
      <c r="F48" s="85">
        <v>101453278</v>
      </c>
      <c r="G48" s="85">
        <v>101453278</v>
      </c>
      <c r="H48" s="85">
        <v>101453278</v>
      </c>
      <c r="I48" s="85">
        <v>101453278</v>
      </c>
      <c r="J48" s="85">
        <v>39858250</v>
      </c>
      <c r="K48" s="39">
        <v>100584876</v>
      </c>
      <c r="L48" s="40">
        <v>101453278</v>
      </c>
      <c r="M48" s="40">
        <v>101453278</v>
      </c>
      <c r="N48" s="518"/>
      <c r="O48" s="518"/>
      <c r="P48" s="524"/>
      <c r="Q48" s="522"/>
      <c r="R48" s="518"/>
      <c r="S48" s="446"/>
      <c r="T48" s="446"/>
      <c r="U48" s="446"/>
      <c r="V48" s="446"/>
      <c r="W48" s="446"/>
      <c r="X48" s="446"/>
      <c r="Y48" s="521"/>
    </row>
    <row r="49" spans="1:25" ht="24" customHeight="1">
      <c r="A49" s="463"/>
      <c r="B49" s="460"/>
      <c r="C49" s="459" t="s">
        <v>109</v>
      </c>
      <c r="D49" s="83" t="s">
        <v>35</v>
      </c>
      <c r="E49" s="37">
        <v>1</v>
      </c>
      <c r="F49" s="37">
        <v>1</v>
      </c>
      <c r="G49" s="37">
        <v>1</v>
      </c>
      <c r="H49" s="37">
        <v>1</v>
      </c>
      <c r="I49" s="37">
        <v>1</v>
      </c>
      <c r="J49" s="37">
        <v>1</v>
      </c>
      <c r="K49" s="38">
        <v>1</v>
      </c>
      <c r="L49" s="40">
        <v>1</v>
      </c>
      <c r="M49" s="40">
        <v>1</v>
      </c>
      <c r="N49" s="289" t="s">
        <v>125</v>
      </c>
      <c r="O49" s="289" t="s">
        <v>126</v>
      </c>
      <c r="P49" s="461" t="s">
        <v>127</v>
      </c>
      <c r="Q49" s="457" t="s">
        <v>128</v>
      </c>
      <c r="R49" s="457" t="s">
        <v>117</v>
      </c>
      <c r="S49" s="457" t="s">
        <v>272</v>
      </c>
      <c r="T49" s="457" t="s">
        <v>273</v>
      </c>
      <c r="U49" s="457" t="s">
        <v>237</v>
      </c>
      <c r="V49" s="457" t="s">
        <v>274</v>
      </c>
      <c r="W49" s="457" t="s">
        <v>275</v>
      </c>
      <c r="X49" s="457" t="s">
        <v>124</v>
      </c>
      <c r="Y49" s="458">
        <v>776363</v>
      </c>
    </row>
    <row r="50" spans="1:25" ht="24" customHeight="1">
      <c r="A50" s="463"/>
      <c r="B50" s="460"/>
      <c r="C50" s="460"/>
      <c r="D50" s="25" t="s">
        <v>36</v>
      </c>
      <c r="E50" s="85">
        <v>121053000</v>
      </c>
      <c r="F50" s="85">
        <v>121053000</v>
      </c>
      <c r="G50" s="85">
        <v>121053000</v>
      </c>
      <c r="H50" s="85">
        <v>116265200</v>
      </c>
      <c r="I50" s="85">
        <v>111973500</v>
      </c>
      <c r="J50" s="85">
        <v>75900093</v>
      </c>
      <c r="K50" s="39">
        <v>100305053</v>
      </c>
      <c r="L50" s="40">
        <v>100475546</v>
      </c>
      <c r="M50" s="40">
        <v>111661467</v>
      </c>
      <c r="N50" s="289"/>
      <c r="O50" s="289"/>
      <c r="P50" s="461"/>
      <c r="Q50" s="457"/>
      <c r="R50" s="457"/>
      <c r="S50" s="457"/>
      <c r="T50" s="457"/>
      <c r="U50" s="457"/>
      <c r="V50" s="457"/>
      <c r="W50" s="457"/>
      <c r="X50" s="457"/>
      <c r="Y50" s="458"/>
    </row>
    <row r="51" spans="1:25" ht="24" customHeight="1">
      <c r="A51" s="463"/>
      <c r="B51" s="460"/>
      <c r="C51" s="460"/>
      <c r="D51" s="83" t="s">
        <v>37</v>
      </c>
      <c r="E51" s="38">
        <v>0</v>
      </c>
      <c r="F51" s="38">
        <v>0</v>
      </c>
      <c r="G51" s="38">
        <v>0</v>
      </c>
      <c r="H51" s="38">
        <v>0</v>
      </c>
      <c r="I51" s="38">
        <v>0</v>
      </c>
      <c r="J51" s="38">
        <v>0</v>
      </c>
      <c r="K51" s="38">
        <v>0</v>
      </c>
      <c r="L51" s="40">
        <v>0</v>
      </c>
      <c r="M51" s="40">
        <v>0</v>
      </c>
      <c r="N51" s="289"/>
      <c r="O51" s="289"/>
      <c r="P51" s="461"/>
      <c r="Q51" s="457"/>
      <c r="R51" s="457"/>
      <c r="S51" s="457"/>
      <c r="T51" s="457"/>
      <c r="U51" s="457"/>
      <c r="V51" s="457"/>
      <c r="W51" s="457"/>
      <c r="X51" s="457"/>
      <c r="Y51" s="458"/>
    </row>
    <row r="52" spans="1:25" ht="24" customHeight="1">
      <c r="A52" s="463"/>
      <c r="B52" s="460"/>
      <c r="C52" s="460"/>
      <c r="D52" s="25" t="s">
        <v>38</v>
      </c>
      <c r="E52" s="85">
        <v>33817757</v>
      </c>
      <c r="F52" s="85">
        <v>33817757</v>
      </c>
      <c r="G52" s="85">
        <v>33817757</v>
      </c>
      <c r="H52" s="85">
        <v>33817757</v>
      </c>
      <c r="I52" s="85">
        <v>33817757</v>
      </c>
      <c r="J52" s="85">
        <v>13286079</v>
      </c>
      <c r="K52" s="39">
        <v>33528292</v>
      </c>
      <c r="L52" s="40">
        <v>33817757</v>
      </c>
      <c r="M52" s="40">
        <v>33817757</v>
      </c>
      <c r="N52" s="289"/>
      <c r="O52" s="289"/>
      <c r="P52" s="461"/>
      <c r="Q52" s="457"/>
      <c r="R52" s="457"/>
      <c r="S52" s="457"/>
      <c r="T52" s="457"/>
      <c r="U52" s="457"/>
      <c r="V52" s="457"/>
      <c r="W52" s="457"/>
      <c r="X52" s="457"/>
      <c r="Y52" s="458"/>
    </row>
    <row r="53" spans="1:25" ht="24" customHeight="1">
      <c r="A53" s="463"/>
      <c r="B53" s="460"/>
      <c r="C53" s="459" t="s">
        <v>110</v>
      </c>
      <c r="D53" s="83" t="s">
        <v>35</v>
      </c>
      <c r="E53" s="37">
        <v>1</v>
      </c>
      <c r="F53" s="37">
        <v>1</v>
      </c>
      <c r="G53" s="37">
        <v>1</v>
      </c>
      <c r="H53" s="37">
        <v>1</v>
      </c>
      <c r="I53" s="37">
        <v>1</v>
      </c>
      <c r="J53" s="37">
        <v>1</v>
      </c>
      <c r="K53" s="38">
        <v>1</v>
      </c>
      <c r="L53" s="40">
        <v>1</v>
      </c>
      <c r="M53" s="40">
        <v>1</v>
      </c>
      <c r="N53" s="289" t="s">
        <v>129</v>
      </c>
      <c r="O53" s="289" t="s">
        <v>130</v>
      </c>
      <c r="P53" s="461" t="s">
        <v>131</v>
      </c>
      <c r="Q53" s="457" t="s">
        <v>132</v>
      </c>
      <c r="R53" s="457" t="s">
        <v>117</v>
      </c>
      <c r="S53" s="457" t="s">
        <v>239</v>
      </c>
      <c r="T53" s="457" t="s">
        <v>276</v>
      </c>
      <c r="U53" s="457" t="s">
        <v>237</v>
      </c>
      <c r="V53" s="457" t="s">
        <v>277</v>
      </c>
      <c r="W53" s="457" t="s">
        <v>275</v>
      </c>
      <c r="X53" s="457" t="s">
        <v>124</v>
      </c>
      <c r="Y53" s="458">
        <v>1252014</v>
      </c>
    </row>
    <row r="54" spans="1:25" ht="24" customHeight="1">
      <c r="A54" s="463"/>
      <c r="B54" s="460"/>
      <c r="C54" s="460"/>
      <c r="D54" s="25" t="s">
        <v>36</v>
      </c>
      <c r="E54" s="85">
        <v>121053000</v>
      </c>
      <c r="F54" s="85">
        <v>121053000</v>
      </c>
      <c r="G54" s="85">
        <v>121053000</v>
      </c>
      <c r="H54" s="85">
        <v>116265200</v>
      </c>
      <c r="I54" s="85">
        <v>111973500</v>
      </c>
      <c r="J54" s="85">
        <v>75900093</v>
      </c>
      <c r="K54" s="39">
        <v>100305053</v>
      </c>
      <c r="L54" s="40">
        <v>100475546</v>
      </c>
      <c r="M54" s="40">
        <v>111661467</v>
      </c>
      <c r="N54" s="289"/>
      <c r="O54" s="289"/>
      <c r="P54" s="461"/>
      <c r="Q54" s="457"/>
      <c r="R54" s="457"/>
      <c r="S54" s="457"/>
      <c r="T54" s="457"/>
      <c r="U54" s="457"/>
      <c r="V54" s="457"/>
      <c r="W54" s="457"/>
      <c r="X54" s="457"/>
      <c r="Y54" s="458"/>
    </row>
    <row r="55" spans="1:25" ht="24" customHeight="1">
      <c r="A55" s="463"/>
      <c r="B55" s="460"/>
      <c r="C55" s="460"/>
      <c r="D55" s="83" t="s">
        <v>37</v>
      </c>
      <c r="E55" s="38">
        <v>0</v>
      </c>
      <c r="F55" s="38">
        <v>0</v>
      </c>
      <c r="G55" s="38">
        <v>0</v>
      </c>
      <c r="H55" s="38">
        <v>0</v>
      </c>
      <c r="I55" s="38">
        <v>0</v>
      </c>
      <c r="J55" s="38">
        <v>0</v>
      </c>
      <c r="K55" s="38">
        <v>0</v>
      </c>
      <c r="L55" s="40">
        <v>0</v>
      </c>
      <c r="M55" s="40">
        <v>0</v>
      </c>
      <c r="N55" s="289"/>
      <c r="O55" s="289"/>
      <c r="P55" s="461"/>
      <c r="Q55" s="457"/>
      <c r="R55" s="457"/>
      <c r="S55" s="457"/>
      <c r="T55" s="457"/>
      <c r="U55" s="457"/>
      <c r="V55" s="457"/>
      <c r="W55" s="457"/>
      <c r="X55" s="457"/>
      <c r="Y55" s="458"/>
    </row>
    <row r="56" spans="1:25" ht="24" customHeight="1">
      <c r="A56" s="463"/>
      <c r="B56" s="460"/>
      <c r="C56" s="460"/>
      <c r="D56" s="25" t="s">
        <v>38</v>
      </c>
      <c r="E56" s="85">
        <v>33817757</v>
      </c>
      <c r="F56" s="85">
        <v>33817757</v>
      </c>
      <c r="G56" s="85">
        <v>33817757</v>
      </c>
      <c r="H56" s="85">
        <v>33817757</v>
      </c>
      <c r="I56" s="85">
        <v>33817757</v>
      </c>
      <c r="J56" s="85">
        <v>13286079</v>
      </c>
      <c r="K56" s="39">
        <v>33528292</v>
      </c>
      <c r="L56" s="40">
        <v>33817757</v>
      </c>
      <c r="M56" s="40">
        <v>33817757</v>
      </c>
      <c r="N56" s="289"/>
      <c r="O56" s="289"/>
      <c r="P56" s="461"/>
      <c r="Q56" s="457"/>
      <c r="R56" s="457"/>
      <c r="S56" s="457"/>
      <c r="T56" s="457"/>
      <c r="U56" s="457"/>
      <c r="V56" s="457"/>
      <c r="W56" s="457"/>
      <c r="X56" s="457"/>
      <c r="Y56" s="458"/>
    </row>
    <row r="57" spans="1:25" ht="24" customHeight="1">
      <c r="A57" s="463"/>
      <c r="B57" s="460"/>
      <c r="C57" s="459" t="s">
        <v>111</v>
      </c>
      <c r="D57" s="83" t="s">
        <v>35</v>
      </c>
      <c r="E57" s="37">
        <v>1</v>
      </c>
      <c r="F57" s="37">
        <v>1</v>
      </c>
      <c r="G57" s="37">
        <v>1</v>
      </c>
      <c r="H57" s="37">
        <v>1</v>
      </c>
      <c r="I57" s="37">
        <v>1</v>
      </c>
      <c r="J57" s="37">
        <v>1</v>
      </c>
      <c r="K57" s="38">
        <v>1</v>
      </c>
      <c r="L57" s="40">
        <v>1</v>
      </c>
      <c r="M57" s="40">
        <v>1</v>
      </c>
      <c r="N57" s="289" t="s">
        <v>133</v>
      </c>
      <c r="O57" s="289" t="s">
        <v>133</v>
      </c>
      <c r="P57" s="461" t="s">
        <v>134</v>
      </c>
      <c r="Q57" s="457" t="s">
        <v>135</v>
      </c>
      <c r="R57" s="457" t="s">
        <v>117</v>
      </c>
      <c r="S57" s="457" t="s">
        <v>278</v>
      </c>
      <c r="T57" s="457" t="s">
        <v>279</v>
      </c>
      <c r="U57" s="457" t="s">
        <v>237</v>
      </c>
      <c r="V57" s="457" t="s">
        <v>280</v>
      </c>
      <c r="W57" s="457" t="s">
        <v>275</v>
      </c>
      <c r="X57" s="457" t="s">
        <v>124</v>
      </c>
      <c r="Y57" s="458">
        <v>434446</v>
      </c>
    </row>
    <row r="58" spans="1:25" ht="24" customHeight="1">
      <c r="A58" s="463"/>
      <c r="B58" s="460"/>
      <c r="C58" s="460"/>
      <c r="D58" s="25" t="s">
        <v>36</v>
      </c>
      <c r="E58" s="85">
        <v>121053000</v>
      </c>
      <c r="F58" s="85">
        <v>121053000</v>
      </c>
      <c r="G58" s="85">
        <v>121053000</v>
      </c>
      <c r="H58" s="85">
        <v>116265200</v>
      </c>
      <c r="I58" s="85">
        <v>111973500</v>
      </c>
      <c r="J58" s="85">
        <v>75900093</v>
      </c>
      <c r="K58" s="39">
        <v>100305053</v>
      </c>
      <c r="L58" s="40">
        <v>100475546</v>
      </c>
      <c r="M58" s="40">
        <v>111661467</v>
      </c>
      <c r="N58" s="289"/>
      <c r="O58" s="289"/>
      <c r="P58" s="461"/>
      <c r="Q58" s="457"/>
      <c r="R58" s="457"/>
      <c r="S58" s="457"/>
      <c r="T58" s="457"/>
      <c r="U58" s="457"/>
      <c r="V58" s="457"/>
      <c r="W58" s="457"/>
      <c r="X58" s="457"/>
      <c r="Y58" s="458"/>
    </row>
    <row r="59" spans="1:25" ht="24" customHeight="1">
      <c r="A59" s="463"/>
      <c r="B59" s="460"/>
      <c r="C59" s="460"/>
      <c r="D59" s="83" t="s">
        <v>37</v>
      </c>
      <c r="E59" s="38">
        <v>0</v>
      </c>
      <c r="F59" s="38">
        <v>0</v>
      </c>
      <c r="G59" s="38">
        <v>0</v>
      </c>
      <c r="H59" s="38">
        <v>0</v>
      </c>
      <c r="I59" s="38">
        <v>0</v>
      </c>
      <c r="J59" s="38">
        <v>0</v>
      </c>
      <c r="K59" s="38">
        <v>0</v>
      </c>
      <c r="L59" s="40">
        <v>0</v>
      </c>
      <c r="M59" s="40">
        <v>0</v>
      </c>
      <c r="N59" s="289"/>
      <c r="O59" s="289"/>
      <c r="P59" s="461"/>
      <c r="Q59" s="457"/>
      <c r="R59" s="457"/>
      <c r="S59" s="457"/>
      <c r="T59" s="457"/>
      <c r="U59" s="457"/>
      <c r="V59" s="457"/>
      <c r="W59" s="457"/>
      <c r="X59" s="457"/>
      <c r="Y59" s="458"/>
    </row>
    <row r="60" spans="1:25" ht="24" customHeight="1">
      <c r="A60" s="463"/>
      <c r="B60" s="460"/>
      <c r="C60" s="460"/>
      <c r="D60" s="25" t="s">
        <v>38</v>
      </c>
      <c r="E60" s="85">
        <v>33817757</v>
      </c>
      <c r="F60" s="85">
        <v>33817757</v>
      </c>
      <c r="G60" s="85">
        <v>33817757</v>
      </c>
      <c r="H60" s="85">
        <v>33817757</v>
      </c>
      <c r="I60" s="85">
        <v>33817757</v>
      </c>
      <c r="J60" s="85">
        <v>13286079</v>
      </c>
      <c r="K60" s="39">
        <v>33528292</v>
      </c>
      <c r="L60" s="40">
        <v>33817757</v>
      </c>
      <c r="M60" s="40">
        <v>33817757</v>
      </c>
      <c r="N60" s="289"/>
      <c r="O60" s="289"/>
      <c r="P60" s="461"/>
      <c r="Q60" s="457"/>
      <c r="R60" s="457"/>
      <c r="S60" s="457"/>
      <c r="T60" s="457"/>
      <c r="U60" s="457"/>
      <c r="V60" s="457"/>
      <c r="W60" s="457"/>
      <c r="X60" s="457"/>
      <c r="Y60" s="458"/>
    </row>
    <row r="61" spans="1:25" ht="24" customHeight="1">
      <c r="A61" s="463"/>
      <c r="B61" s="460"/>
      <c r="C61" s="459" t="s">
        <v>112</v>
      </c>
      <c r="D61" s="83" t="s">
        <v>35</v>
      </c>
      <c r="E61" s="37">
        <v>1</v>
      </c>
      <c r="F61" s="37">
        <v>1</v>
      </c>
      <c r="G61" s="37">
        <v>1</v>
      </c>
      <c r="H61" s="37">
        <v>1</v>
      </c>
      <c r="I61" s="37">
        <v>1</v>
      </c>
      <c r="J61" s="37">
        <v>1</v>
      </c>
      <c r="K61" s="38">
        <v>1</v>
      </c>
      <c r="L61" s="40">
        <v>1</v>
      </c>
      <c r="M61" s="40">
        <v>1</v>
      </c>
      <c r="N61" s="289" t="s">
        <v>136</v>
      </c>
      <c r="O61" s="289" t="s">
        <v>136</v>
      </c>
      <c r="P61" s="461" t="s">
        <v>137</v>
      </c>
      <c r="Q61" s="457" t="s">
        <v>138</v>
      </c>
      <c r="R61" s="457" t="s">
        <v>117</v>
      </c>
      <c r="S61" s="457" t="s">
        <v>238</v>
      </c>
      <c r="T61" s="457" t="s">
        <v>281</v>
      </c>
      <c r="U61" s="457" t="s">
        <v>237</v>
      </c>
      <c r="V61" s="457" t="s">
        <v>282</v>
      </c>
      <c r="W61" s="457" t="s">
        <v>275</v>
      </c>
      <c r="X61" s="457" t="s">
        <v>124</v>
      </c>
      <c r="Y61" s="458">
        <v>1348372</v>
      </c>
    </row>
    <row r="62" spans="1:25" ht="24" customHeight="1">
      <c r="A62" s="463"/>
      <c r="B62" s="460"/>
      <c r="C62" s="460"/>
      <c r="D62" s="25" t="s">
        <v>36</v>
      </c>
      <c r="E62" s="85">
        <v>121053000</v>
      </c>
      <c r="F62" s="85">
        <v>121053000</v>
      </c>
      <c r="G62" s="85">
        <v>121053000</v>
      </c>
      <c r="H62" s="85">
        <v>116265200</v>
      </c>
      <c r="I62" s="85">
        <v>111973500</v>
      </c>
      <c r="J62" s="85">
        <v>75900093</v>
      </c>
      <c r="K62" s="39">
        <v>100305053</v>
      </c>
      <c r="L62" s="40">
        <v>100475546</v>
      </c>
      <c r="M62" s="40">
        <v>111661467</v>
      </c>
      <c r="N62" s="289"/>
      <c r="O62" s="289"/>
      <c r="P62" s="461"/>
      <c r="Q62" s="457"/>
      <c r="R62" s="457"/>
      <c r="S62" s="457"/>
      <c r="T62" s="457"/>
      <c r="U62" s="457"/>
      <c r="V62" s="457"/>
      <c r="W62" s="457"/>
      <c r="X62" s="457"/>
      <c r="Y62" s="458"/>
    </row>
    <row r="63" spans="1:25" ht="24" customHeight="1">
      <c r="A63" s="463"/>
      <c r="B63" s="460"/>
      <c r="C63" s="460"/>
      <c r="D63" s="83" t="s">
        <v>37</v>
      </c>
      <c r="E63" s="38">
        <v>0</v>
      </c>
      <c r="F63" s="38">
        <v>0</v>
      </c>
      <c r="G63" s="38">
        <v>0</v>
      </c>
      <c r="H63" s="38">
        <v>0</v>
      </c>
      <c r="I63" s="38">
        <v>0</v>
      </c>
      <c r="J63" s="38">
        <v>0</v>
      </c>
      <c r="K63" s="38">
        <v>0</v>
      </c>
      <c r="L63" s="40">
        <v>0</v>
      </c>
      <c r="M63" s="40">
        <v>0</v>
      </c>
      <c r="N63" s="289"/>
      <c r="O63" s="289"/>
      <c r="P63" s="461"/>
      <c r="Q63" s="457"/>
      <c r="R63" s="457"/>
      <c r="S63" s="457"/>
      <c r="T63" s="457"/>
      <c r="U63" s="457"/>
      <c r="V63" s="457"/>
      <c r="W63" s="457"/>
      <c r="X63" s="457"/>
      <c r="Y63" s="458"/>
    </row>
    <row r="64" spans="1:25" ht="24" customHeight="1">
      <c r="A64" s="463"/>
      <c r="B64" s="460"/>
      <c r="C64" s="460"/>
      <c r="D64" s="25" t="s">
        <v>38</v>
      </c>
      <c r="E64" s="85">
        <v>33817757</v>
      </c>
      <c r="F64" s="85">
        <v>33817757</v>
      </c>
      <c r="G64" s="85">
        <v>33817757</v>
      </c>
      <c r="H64" s="85">
        <v>33817757</v>
      </c>
      <c r="I64" s="85">
        <v>33817757</v>
      </c>
      <c r="J64" s="85">
        <v>13286079</v>
      </c>
      <c r="K64" s="39">
        <v>33528292</v>
      </c>
      <c r="L64" s="40">
        <v>33817757</v>
      </c>
      <c r="M64" s="40">
        <v>33817757</v>
      </c>
      <c r="N64" s="289"/>
      <c r="O64" s="289"/>
      <c r="P64" s="461"/>
      <c r="Q64" s="457"/>
      <c r="R64" s="457"/>
      <c r="S64" s="457"/>
      <c r="T64" s="457"/>
      <c r="U64" s="457"/>
      <c r="V64" s="457"/>
      <c r="W64" s="457"/>
      <c r="X64" s="457"/>
      <c r="Y64" s="458"/>
    </row>
    <row r="65" spans="1:25" ht="24" customHeight="1">
      <c r="A65" s="463"/>
      <c r="B65" s="460"/>
      <c r="C65" s="459" t="s">
        <v>113</v>
      </c>
      <c r="D65" s="83" t="s">
        <v>35</v>
      </c>
      <c r="E65" s="37">
        <v>1</v>
      </c>
      <c r="F65" s="37">
        <v>1</v>
      </c>
      <c r="G65" s="37">
        <v>1</v>
      </c>
      <c r="H65" s="37">
        <v>1</v>
      </c>
      <c r="I65" s="37">
        <v>1</v>
      </c>
      <c r="J65" s="37">
        <v>1</v>
      </c>
      <c r="K65" s="38">
        <v>1</v>
      </c>
      <c r="L65" s="40">
        <v>1</v>
      </c>
      <c r="M65" s="40">
        <v>1</v>
      </c>
      <c r="N65" s="289" t="s">
        <v>140</v>
      </c>
      <c r="O65" s="289" t="s">
        <v>139</v>
      </c>
      <c r="P65" s="461" t="s">
        <v>140</v>
      </c>
      <c r="Q65" s="457" t="s">
        <v>141</v>
      </c>
      <c r="R65" s="457" t="s">
        <v>117</v>
      </c>
      <c r="S65" s="457" t="s">
        <v>283</v>
      </c>
      <c r="T65" s="457" t="s">
        <v>284</v>
      </c>
      <c r="U65" s="457" t="s">
        <v>237</v>
      </c>
      <c r="V65" s="457" t="s">
        <v>285</v>
      </c>
      <c r="W65" s="457" t="s">
        <v>275</v>
      </c>
      <c r="X65" s="457" t="s">
        <v>124</v>
      </c>
      <c r="Y65" s="458">
        <v>139776</v>
      </c>
    </row>
    <row r="66" spans="1:25" ht="24" customHeight="1">
      <c r="A66" s="463"/>
      <c r="B66" s="460"/>
      <c r="C66" s="460"/>
      <c r="D66" s="25" t="s">
        <v>36</v>
      </c>
      <c r="E66" s="85">
        <v>121053000</v>
      </c>
      <c r="F66" s="85">
        <v>121053000</v>
      </c>
      <c r="G66" s="85">
        <v>121053000</v>
      </c>
      <c r="H66" s="85">
        <v>116265200</v>
      </c>
      <c r="I66" s="85">
        <v>111973500</v>
      </c>
      <c r="J66" s="85">
        <v>75900093</v>
      </c>
      <c r="K66" s="39">
        <v>100305053</v>
      </c>
      <c r="L66" s="40">
        <v>100475546</v>
      </c>
      <c r="M66" s="40">
        <v>111661467</v>
      </c>
      <c r="N66" s="289"/>
      <c r="O66" s="289"/>
      <c r="P66" s="461"/>
      <c r="Q66" s="457"/>
      <c r="R66" s="457"/>
      <c r="S66" s="457"/>
      <c r="T66" s="457"/>
      <c r="U66" s="457"/>
      <c r="V66" s="457"/>
      <c r="W66" s="457"/>
      <c r="X66" s="457"/>
      <c r="Y66" s="458"/>
    </row>
    <row r="67" spans="1:25" ht="24" customHeight="1">
      <c r="A67" s="463"/>
      <c r="B67" s="460"/>
      <c r="C67" s="460"/>
      <c r="D67" s="83" t="s">
        <v>37</v>
      </c>
      <c r="E67" s="38">
        <v>0</v>
      </c>
      <c r="F67" s="38">
        <v>0</v>
      </c>
      <c r="G67" s="38">
        <v>0</v>
      </c>
      <c r="H67" s="38">
        <v>0</v>
      </c>
      <c r="I67" s="38">
        <v>0</v>
      </c>
      <c r="J67" s="38">
        <v>0</v>
      </c>
      <c r="K67" s="38">
        <v>0</v>
      </c>
      <c r="L67" s="40">
        <v>0</v>
      </c>
      <c r="M67" s="40">
        <v>0</v>
      </c>
      <c r="N67" s="289"/>
      <c r="O67" s="289"/>
      <c r="P67" s="461"/>
      <c r="Q67" s="457"/>
      <c r="R67" s="457"/>
      <c r="S67" s="457"/>
      <c r="T67" s="457"/>
      <c r="U67" s="457"/>
      <c r="V67" s="457"/>
      <c r="W67" s="457"/>
      <c r="X67" s="457"/>
      <c r="Y67" s="458"/>
    </row>
    <row r="68" spans="1:25" ht="24" customHeight="1">
      <c r="A68" s="463"/>
      <c r="B68" s="460"/>
      <c r="C68" s="460"/>
      <c r="D68" s="25" t="s">
        <v>38</v>
      </c>
      <c r="E68" s="85">
        <v>33817757</v>
      </c>
      <c r="F68" s="85">
        <v>33817757</v>
      </c>
      <c r="G68" s="85">
        <v>33817757</v>
      </c>
      <c r="H68" s="85">
        <v>33817757</v>
      </c>
      <c r="I68" s="85">
        <v>33817757</v>
      </c>
      <c r="J68" s="85">
        <v>13286079</v>
      </c>
      <c r="K68" s="39">
        <v>33528292</v>
      </c>
      <c r="L68" s="40">
        <v>33817757</v>
      </c>
      <c r="M68" s="40">
        <v>33817757</v>
      </c>
      <c r="N68" s="289"/>
      <c r="O68" s="289"/>
      <c r="P68" s="461"/>
      <c r="Q68" s="457"/>
      <c r="R68" s="457"/>
      <c r="S68" s="457"/>
      <c r="T68" s="457"/>
      <c r="U68" s="457"/>
      <c r="V68" s="457"/>
      <c r="W68" s="457"/>
      <c r="X68" s="457"/>
      <c r="Y68" s="458"/>
    </row>
    <row r="69" spans="1:25" ht="24" customHeight="1">
      <c r="A69" s="463"/>
      <c r="B69" s="460"/>
      <c r="C69" s="459" t="s">
        <v>114</v>
      </c>
      <c r="D69" s="83" t="s">
        <v>35</v>
      </c>
      <c r="E69" s="37">
        <v>1</v>
      </c>
      <c r="F69" s="37">
        <v>1</v>
      </c>
      <c r="G69" s="37">
        <v>1</v>
      </c>
      <c r="H69" s="37">
        <v>1</v>
      </c>
      <c r="I69" s="37">
        <v>1</v>
      </c>
      <c r="J69" s="37">
        <v>1</v>
      </c>
      <c r="K69" s="38">
        <v>1</v>
      </c>
      <c r="L69" s="40">
        <v>1</v>
      </c>
      <c r="M69" s="40">
        <v>1</v>
      </c>
      <c r="N69" s="289" t="s">
        <v>144</v>
      </c>
      <c r="O69" s="289" t="s">
        <v>144</v>
      </c>
      <c r="P69" s="461" t="s">
        <v>142</v>
      </c>
      <c r="Q69" s="457" t="s">
        <v>143</v>
      </c>
      <c r="R69" s="457" t="s">
        <v>117</v>
      </c>
      <c r="S69" s="457" t="s">
        <v>286</v>
      </c>
      <c r="T69" s="457" t="s">
        <v>287</v>
      </c>
      <c r="U69" s="457" t="s">
        <v>237</v>
      </c>
      <c r="V69" s="457" t="s">
        <v>288</v>
      </c>
      <c r="W69" s="457" t="s">
        <v>275</v>
      </c>
      <c r="X69" s="457" t="s">
        <v>124</v>
      </c>
      <c r="Y69" s="458">
        <v>887886</v>
      </c>
    </row>
    <row r="70" spans="1:25" ht="24" customHeight="1">
      <c r="A70" s="463"/>
      <c r="B70" s="460"/>
      <c r="C70" s="460"/>
      <c r="D70" s="25" t="s">
        <v>36</v>
      </c>
      <c r="E70" s="85">
        <v>121053000</v>
      </c>
      <c r="F70" s="85">
        <v>121053000</v>
      </c>
      <c r="G70" s="85">
        <v>121053000</v>
      </c>
      <c r="H70" s="85">
        <v>116265200</v>
      </c>
      <c r="I70" s="85">
        <v>111973500</v>
      </c>
      <c r="J70" s="85">
        <v>75900093</v>
      </c>
      <c r="K70" s="39">
        <v>100305053</v>
      </c>
      <c r="L70" s="40">
        <v>100475546</v>
      </c>
      <c r="M70" s="40">
        <v>111661467</v>
      </c>
      <c r="N70" s="289"/>
      <c r="O70" s="289"/>
      <c r="P70" s="461"/>
      <c r="Q70" s="457"/>
      <c r="R70" s="457"/>
      <c r="S70" s="457"/>
      <c r="T70" s="457"/>
      <c r="U70" s="457"/>
      <c r="V70" s="457"/>
      <c r="W70" s="457"/>
      <c r="X70" s="457"/>
      <c r="Y70" s="458"/>
    </row>
    <row r="71" spans="1:25" ht="24" customHeight="1">
      <c r="A71" s="463"/>
      <c r="B71" s="460"/>
      <c r="C71" s="460"/>
      <c r="D71" s="83" t="s">
        <v>37</v>
      </c>
      <c r="E71" s="38">
        <v>0</v>
      </c>
      <c r="F71" s="38">
        <v>0</v>
      </c>
      <c r="G71" s="38">
        <v>0</v>
      </c>
      <c r="H71" s="38">
        <v>0</v>
      </c>
      <c r="I71" s="38">
        <v>0</v>
      </c>
      <c r="J71" s="38">
        <v>0</v>
      </c>
      <c r="K71" s="38">
        <v>0</v>
      </c>
      <c r="L71" s="40">
        <v>0</v>
      </c>
      <c r="M71" s="40">
        <v>0</v>
      </c>
      <c r="N71" s="289"/>
      <c r="O71" s="289"/>
      <c r="P71" s="461"/>
      <c r="Q71" s="457"/>
      <c r="R71" s="457"/>
      <c r="S71" s="457"/>
      <c r="T71" s="457"/>
      <c r="U71" s="457"/>
      <c r="V71" s="457"/>
      <c r="W71" s="457"/>
      <c r="X71" s="457"/>
      <c r="Y71" s="458"/>
    </row>
    <row r="72" spans="1:25" ht="24" customHeight="1">
      <c r="A72" s="463"/>
      <c r="B72" s="460"/>
      <c r="C72" s="460"/>
      <c r="D72" s="25" t="s">
        <v>38</v>
      </c>
      <c r="E72" s="85">
        <v>33817757</v>
      </c>
      <c r="F72" s="85">
        <v>33817757</v>
      </c>
      <c r="G72" s="85">
        <v>33817757</v>
      </c>
      <c r="H72" s="85">
        <v>33817757</v>
      </c>
      <c r="I72" s="85">
        <v>33817757</v>
      </c>
      <c r="J72" s="85">
        <v>13286079</v>
      </c>
      <c r="K72" s="39">
        <v>33528292</v>
      </c>
      <c r="L72" s="40">
        <v>33817757</v>
      </c>
      <c r="M72" s="40">
        <v>33817757</v>
      </c>
      <c r="N72" s="289"/>
      <c r="O72" s="289"/>
      <c r="P72" s="461"/>
      <c r="Q72" s="457"/>
      <c r="R72" s="457"/>
      <c r="S72" s="457"/>
      <c r="T72" s="457"/>
      <c r="U72" s="457"/>
      <c r="V72" s="457"/>
      <c r="W72" s="457"/>
      <c r="X72" s="457"/>
      <c r="Y72" s="458"/>
    </row>
    <row r="73" spans="1:25" ht="24" customHeight="1">
      <c r="A73" s="463"/>
      <c r="B73" s="460"/>
      <c r="C73" s="459" t="s">
        <v>115</v>
      </c>
      <c r="D73" s="83" t="s">
        <v>35</v>
      </c>
      <c r="E73" s="37">
        <v>1</v>
      </c>
      <c r="F73" s="37">
        <v>1</v>
      </c>
      <c r="G73" s="37">
        <v>1</v>
      </c>
      <c r="H73" s="37">
        <v>1</v>
      </c>
      <c r="I73" s="37">
        <v>1</v>
      </c>
      <c r="J73" s="37">
        <v>1</v>
      </c>
      <c r="K73" s="38">
        <v>1</v>
      </c>
      <c r="L73" s="40">
        <v>1</v>
      </c>
      <c r="M73" s="40">
        <v>1</v>
      </c>
      <c r="N73" s="289" t="s">
        <v>66</v>
      </c>
      <c r="O73" s="289" t="s">
        <v>145</v>
      </c>
      <c r="P73" s="461" t="s">
        <v>146</v>
      </c>
      <c r="Q73" s="457" t="s">
        <v>147</v>
      </c>
      <c r="R73" s="457" t="s">
        <v>117</v>
      </c>
      <c r="S73" s="446" t="s">
        <v>289</v>
      </c>
      <c r="T73" s="446" t="s">
        <v>290</v>
      </c>
      <c r="U73" s="446" t="s">
        <v>122</v>
      </c>
      <c r="V73" s="457" t="s">
        <v>291</v>
      </c>
      <c r="W73" s="457" t="s">
        <v>275</v>
      </c>
      <c r="X73" s="457" t="s">
        <v>124</v>
      </c>
      <c r="Y73" s="458">
        <v>476184</v>
      </c>
    </row>
    <row r="74" spans="1:25" ht="24" customHeight="1">
      <c r="A74" s="463"/>
      <c r="B74" s="460"/>
      <c r="C74" s="460"/>
      <c r="D74" s="25" t="s">
        <v>36</v>
      </c>
      <c r="E74" s="85">
        <v>121053000</v>
      </c>
      <c r="F74" s="85">
        <v>121053000</v>
      </c>
      <c r="G74" s="85">
        <v>121053000</v>
      </c>
      <c r="H74" s="85">
        <v>116265200</v>
      </c>
      <c r="I74" s="85">
        <v>111973500</v>
      </c>
      <c r="J74" s="85">
        <v>75900093</v>
      </c>
      <c r="K74" s="39">
        <v>100305053</v>
      </c>
      <c r="L74" s="40">
        <v>100475546</v>
      </c>
      <c r="M74" s="40">
        <v>111661467</v>
      </c>
      <c r="N74" s="289"/>
      <c r="O74" s="289"/>
      <c r="P74" s="461"/>
      <c r="Q74" s="457"/>
      <c r="R74" s="457"/>
      <c r="S74" s="446"/>
      <c r="T74" s="446"/>
      <c r="U74" s="446"/>
      <c r="V74" s="457"/>
      <c r="W74" s="457"/>
      <c r="X74" s="457"/>
      <c r="Y74" s="458"/>
    </row>
    <row r="75" spans="1:25" ht="24" customHeight="1">
      <c r="A75" s="463"/>
      <c r="B75" s="460"/>
      <c r="C75" s="460"/>
      <c r="D75" s="83" t="s">
        <v>37</v>
      </c>
      <c r="E75" s="38">
        <v>0</v>
      </c>
      <c r="F75" s="38">
        <v>0</v>
      </c>
      <c r="G75" s="38">
        <v>0</v>
      </c>
      <c r="H75" s="38">
        <v>0</v>
      </c>
      <c r="I75" s="38">
        <v>0</v>
      </c>
      <c r="J75" s="38">
        <v>0</v>
      </c>
      <c r="K75" s="38">
        <v>0</v>
      </c>
      <c r="L75" s="40">
        <v>0</v>
      </c>
      <c r="M75" s="40">
        <v>0</v>
      </c>
      <c r="N75" s="289"/>
      <c r="O75" s="289"/>
      <c r="P75" s="461"/>
      <c r="Q75" s="457"/>
      <c r="R75" s="457"/>
      <c r="S75" s="446"/>
      <c r="T75" s="446"/>
      <c r="U75" s="446"/>
      <c r="V75" s="457"/>
      <c r="W75" s="457"/>
      <c r="X75" s="457"/>
      <c r="Y75" s="458"/>
    </row>
    <row r="76" spans="1:25" ht="24" customHeight="1">
      <c r="A76" s="463"/>
      <c r="B76" s="460"/>
      <c r="C76" s="460"/>
      <c r="D76" s="25" t="s">
        <v>38</v>
      </c>
      <c r="E76" s="85">
        <v>33817757</v>
      </c>
      <c r="F76" s="85">
        <v>33817757</v>
      </c>
      <c r="G76" s="85">
        <v>33817757</v>
      </c>
      <c r="H76" s="85">
        <v>33817757</v>
      </c>
      <c r="I76" s="85">
        <v>33817757</v>
      </c>
      <c r="J76" s="85">
        <v>13286079</v>
      </c>
      <c r="K76" s="39">
        <v>33528292</v>
      </c>
      <c r="L76" s="40">
        <v>33817757</v>
      </c>
      <c r="M76" s="40">
        <v>33817757</v>
      </c>
      <c r="N76" s="289"/>
      <c r="O76" s="289"/>
      <c r="P76" s="461"/>
      <c r="Q76" s="457"/>
      <c r="R76" s="457"/>
      <c r="S76" s="462"/>
      <c r="T76" s="462"/>
      <c r="U76" s="462"/>
      <c r="V76" s="457"/>
      <c r="W76" s="457"/>
      <c r="X76" s="457"/>
      <c r="Y76" s="458"/>
    </row>
    <row r="77" spans="1:25" ht="24" customHeight="1">
      <c r="A77" s="463"/>
      <c r="B77" s="515"/>
      <c r="C77" s="470" t="s">
        <v>39</v>
      </c>
      <c r="D77" s="84" t="s">
        <v>65</v>
      </c>
      <c r="E77" s="37">
        <f>+INVERSIÓN!Y21</f>
        <v>8</v>
      </c>
      <c r="F77" s="37">
        <f>+INVERSIÓN!Z21</f>
        <v>8</v>
      </c>
      <c r="G77" s="37">
        <f>+INVERSIÓN!AA21</f>
        <v>8</v>
      </c>
      <c r="H77" s="37">
        <f>+INVERSIÓN!AB21</f>
        <v>8</v>
      </c>
      <c r="I77" s="37">
        <f>+INVERSIÓN!AC17</f>
        <v>8</v>
      </c>
      <c r="J77" s="37">
        <f>+INVERSIÓN!AK21</f>
        <v>8</v>
      </c>
      <c r="K77" s="37">
        <f>+INVERSIÓN!AL21</f>
        <v>8</v>
      </c>
      <c r="L77" s="37">
        <f>+INVERSIÓN!AM21</f>
        <v>8</v>
      </c>
      <c r="M77" s="41">
        <f>+INVERSIÓN!AD17</f>
        <v>8</v>
      </c>
      <c r="N77" s="448" t="s">
        <v>148</v>
      </c>
      <c r="O77" s="449"/>
      <c r="P77" s="449"/>
      <c r="Q77" s="449"/>
      <c r="R77" s="449"/>
      <c r="S77" s="449"/>
      <c r="T77" s="449"/>
      <c r="U77" s="449"/>
      <c r="V77" s="449"/>
      <c r="W77" s="449"/>
      <c r="X77" s="449"/>
      <c r="Y77" s="452">
        <f>+Y45+Y49+Y53+Y57+Y61+Y65+Y69+Y73</f>
        <v>5440791</v>
      </c>
    </row>
    <row r="78" spans="1:25" ht="29.25" customHeight="1" thickBot="1">
      <c r="A78" s="464"/>
      <c r="B78" s="516"/>
      <c r="C78" s="471"/>
      <c r="D78" s="29" t="s">
        <v>64</v>
      </c>
      <c r="E78" s="137">
        <f>+INVERSIÓN!Y18</f>
        <v>1210530000</v>
      </c>
      <c r="F78" s="137">
        <f>+INVERSIÓN!Z18</f>
        <v>1210530000</v>
      </c>
      <c r="G78" s="137">
        <f>+INVERSIÓN!AA18</f>
        <v>1210530000</v>
      </c>
      <c r="H78" s="137">
        <f>+INVERSIÓN!AB18</f>
        <v>1162652000</v>
      </c>
      <c r="I78" s="137">
        <f>+INVERSIÓN!AC18</f>
        <v>1119735000</v>
      </c>
      <c r="J78" s="137">
        <f>+INVERSIÓN!AK18</f>
        <v>759000939</v>
      </c>
      <c r="K78" s="137">
        <f>+INVERSIÓN!AL18</f>
        <v>1003050534</v>
      </c>
      <c r="L78" s="137">
        <f>+INVERSIÓN!AM18</f>
        <v>1004755464</v>
      </c>
      <c r="M78" s="41">
        <f>+INVERSIÓN!AD18</f>
        <v>1116614670</v>
      </c>
      <c r="N78" s="450"/>
      <c r="O78" s="451"/>
      <c r="P78" s="451"/>
      <c r="Q78" s="451"/>
      <c r="R78" s="451"/>
      <c r="S78" s="451"/>
      <c r="T78" s="451"/>
      <c r="U78" s="451"/>
      <c r="V78" s="451"/>
      <c r="W78" s="451"/>
      <c r="X78" s="451"/>
      <c r="Y78" s="453"/>
    </row>
    <row r="79" spans="1:25" ht="29.25" customHeight="1">
      <c r="A79" s="496" t="s">
        <v>40</v>
      </c>
      <c r="B79" s="497"/>
      <c r="C79" s="498"/>
      <c r="D79" s="136" t="s">
        <v>63</v>
      </c>
      <c r="E79" s="138">
        <f>+E10+E16+E22+E28+E34+E40+E46+E50+E54+E58+E62+E66+E70+E74</f>
        <v>4216184000</v>
      </c>
      <c r="F79" s="138">
        <f aca="true" t="shared" si="0" ref="F79:M79">+F10+F16+F22+F28+F34+F40+F46+F50+F54+F58+F62+F66+F70+F74</f>
        <v>4216184000</v>
      </c>
      <c r="G79" s="138">
        <f t="shared" si="0"/>
        <v>3080184000</v>
      </c>
      <c r="H79" s="138">
        <f t="shared" si="0"/>
        <v>2639553808</v>
      </c>
      <c r="I79" s="138">
        <f t="shared" si="0"/>
        <v>2639553808</v>
      </c>
      <c r="J79" s="138">
        <f t="shared" si="0"/>
        <v>1821549939</v>
      </c>
      <c r="K79" s="138">
        <f t="shared" si="0"/>
        <v>2365544342</v>
      </c>
      <c r="L79" s="138">
        <f t="shared" si="0"/>
        <v>2367249272</v>
      </c>
      <c r="M79" s="138">
        <f t="shared" si="0"/>
        <v>2636019478</v>
      </c>
      <c r="N79" s="505"/>
      <c r="O79" s="506"/>
      <c r="P79" s="506"/>
      <c r="Q79" s="506"/>
      <c r="R79" s="506"/>
      <c r="S79" s="506"/>
      <c r="T79" s="506"/>
      <c r="U79" s="506"/>
      <c r="V79" s="506"/>
      <c r="W79" s="506"/>
      <c r="X79" s="506"/>
      <c r="Y79" s="507"/>
    </row>
    <row r="80" spans="1:25" ht="29.25" customHeight="1">
      <c r="A80" s="499"/>
      <c r="B80" s="500"/>
      <c r="C80" s="501"/>
      <c r="D80" s="28" t="s">
        <v>62</v>
      </c>
      <c r="E80" s="135">
        <f>+E12+E18+E24+E30+E36+E42+E48+E52+E56+E60+E64+E68+E72+E76</f>
        <v>702014609</v>
      </c>
      <c r="F80" s="135">
        <f aca="true" t="shared" si="1" ref="F80:M80">+F12+F18+F24+F30+F36+F42+F48+F52+F56+F60+F64+F68+F72+F76</f>
        <v>702014609</v>
      </c>
      <c r="G80" s="135">
        <f t="shared" si="1"/>
        <v>702014609</v>
      </c>
      <c r="H80" s="135">
        <f t="shared" si="1"/>
        <v>702014609</v>
      </c>
      <c r="I80" s="135">
        <f t="shared" si="1"/>
        <v>702014609</v>
      </c>
      <c r="J80" s="135">
        <f t="shared" si="1"/>
        <v>401529654</v>
      </c>
      <c r="K80" s="135">
        <f t="shared" si="1"/>
        <v>660430526</v>
      </c>
      <c r="L80" s="135">
        <f t="shared" si="1"/>
        <v>684503183</v>
      </c>
      <c r="M80" s="135">
        <f t="shared" si="1"/>
        <v>702014609</v>
      </c>
      <c r="N80" s="508"/>
      <c r="O80" s="509"/>
      <c r="P80" s="509"/>
      <c r="Q80" s="509"/>
      <c r="R80" s="509"/>
      <c r="S80" s="509"/>
      <c r="T80" s="509"/>
      <c r="U80" s="509"/>
      <c r="V80" s="509"/>
      <c r="W80" s="509"/>
      <c r="X80" s="509"/>
      <c r="Y80" s="510"/>
    </row>
    <row r="81" spans="1:25" ht="29.25" customHeight="1" thickBot="1">
      <c r="A81" s="502"/>
      <c r="B81" s="503"/>
      <c r="C81" s="504"/>
      <c r="D81" s="27" t="s">
        <v>61</v>
      </c>
      <c r="E81" s="134">
        <f>+E79+E80</f>
        <v>4918198609</v>
      </c>
      <c r="F81" s="134">
        <f aca="true" t="shared" si="2" ref="F81:M81">+F79+F80</f>
        <v>4918198609</v>
      </c>
      <c r="G81" s="134">
        <f t="shared" si="2"/>
        <v>3782198609</v>
      </c>
      <c r="H81" s="134">
        <f t="shared" si="2"/>
        <v>3341568417</v>
      </c>
      <c r="I81" s="134">
        <f t="shared" si="2"/>
        <v>3341568417</v>
      </c>
      <c r="J81" s="134">
        <f t="shared" si="2"/>
        <v>2223079593</v>
      </c>
      <c r="K81" s="134">
        <f t="shared" si="2"/>
        <v>3025974868</v>
      </c>
      <c r="L81" s="134">
        <f t="shared" si="2"/>
        <v>3051752455</v>
      </c>
      <c r="M81" s="134">
        <f t="shared" si="2"/>
        <v>3338034087</v>
      </c>
      <c r="N81" s="511"/>
      <c r="O81" s="512"/>
      <c r="P81" s="512"/>
      <c r="Q81" s="512"/>
      <c r="R81" s="512"/>
      <c r="S81" s="512"/>
      <c r="T81" s="512"/>
      <c r="U81" s="512"/>
      <c r="V81" s="512"/>
      <c r="W81" s="512"/>
      <c r="X81" s="512"/>
      <c r="Y81" s="513"/>
    </row>
    <row r="82" spans="1:25" ht="15">
      <c r="A82" s="2"/>
      <c r="B82" s="18"/>
      <c r="C82" s="18"/>
      <c r="D82" s="18"/>
      <c r="E82" s="2"/>
      <c r="F82" s="2"/>
      <c r="G82" s="2"/>
      <c r="H82" s="2"/>
      <c r="I82" s="2"/>
      <c r="J82" s="2"/>
      <c r="K82" s="2"/>
      <c r="L82" s="2"/>
      <c r="M82" s="2"/>
      <c r="N82" s="2"/>
      <c r="O82" s="2"/>
      <c r="P82" s="2"/>
      <c r="Q82" s="18"/>
      <c r="R82" s="18"/>
      <c r="S82" s="18"/>
      <c r="T82" s="18"/>
      <c r="U82" s="18"/>
      <c r="V82" s="18"/>
      <c r="W82" s="18"/>
      <c r="X82" s="18"/>
      <c r="Y82" s="18"/>
    </row>
    <row r="83" spans="1:25" ht="18">
      <c r="A83" s="2"/>
      <c r="B83" s="18"/>
      <c r="C83" s="18"/>
      <c r="D83" s="18"/>
      <c r="E83" s="2"/>
      <c r="F83" s="2"/>
      <c r="G83" s="2"/>
      <c r="H83" s="2"/>
      <c r="I83" s="2"/>
      <c r="J83" s="2"/>
      <c r="K83" s="2"/>
      <c r="L83" s="2"/>
      <c r="M83" s="2"/>
      <c r="N83" s="2"/>
      <c r="O83" s="2"/>
      <c r="P83" s="2"/>
      <c r="Q83" s="17"/>
      <c r="R83" s="17"/>
      <c r="S83" s="17"/>
      <c r="T83" s="17"/>
      <c r="U83" s="17"/>
      <c r="V83" s="17"/>
      <c r="W83" s="17"/>
      <c r="X83" s="17"/>
      <c r="Y83" s="20"/>
    </row>
    <row r="84" spans="1:25" ht="18">
      <c r="A84" s="34" t="s">
        <v>82</v>
      </c>
      <c r="B84" s="2"/>
      <c r="C84" s="2"/>
      <c r="D84" s="2"/>
      <c r="E84" s="2"/>
      <c r="F84" s="2"/>
      <c r="G84" s="2"/>
      <c r="H84" s="2"/>
      <c r="I84" s="2"/>
      <c r="J84" s="2"/>
      <c r="K84" s="2"/>
      <c r="L84" s="2"/>
      <c r="M84" s="2"/>
      <c r="N84" s="2"/>
      <c r="O84" s="2"/>
      <c r="P84" s="2"/>
      <c r="Q84" s="17"/>
      <c r="R84" s="17"/>
      <c r="S84" s="17"/>
      <c r="T84" s="17"/>
      <c r="U84" s="17"/>
      <c r="V84" s="17"/>
      <c r="W84" s="17"/>
      <c r="X84" s="17"/>
      <c r="Y84" s="19"/>
    </row>
    <row r="85" spans="1:25" ht="18" customHeight="1">
      <c r="A85" s="32" t="s">
        <v>83</v>
      </c>
      <c r="B85" s="441" t="s">
        <v>84</v>
      </c>
      <c r="C85" s="441"/>
      <c r="D85" s="441"/>
      <c r="E85" s="441"/>
      <c r="F85" s="309" t="s">
        <v>85</v>
      </c>
      <c r="G85" s="309"/>
      <c r="H85" s="309"/>
      <c r="I85" s="2"/>
      <c r="J85" s="2"/>
      <c r="K85" s="2"/>
      <c r="L85" s="2"/>
      <c r="M85" s="2"/>
      <c r="N85" s="2"/>
      <c r="O85" s="2"/>
      <c r="P85" s="2"/>
      <c r="Q85" s="17"/>
      <c r="R85" s="17"/>
      <c r="S85" s="17"/>
      <c r="T85" s="17"/>
      <c r="U85" s="17"/>
      <c r="V85" s="17"/>
      <c r="W85" s="17"/>
      <c r="X85" s="17"/>
      <c r="Y85" s="17"/>
    </row>
    <row r="86" spans="1:25" ht="15">
      <c r="A86" s="31">
        <v>11</v>
      </c>
      <c r="B86" s="495" t="s">
        <v>86</v>
      </c>
      <c r="C86" s="495"/>
      <c r="D86" s="495"/>
      <c r="E86" s="495"/>
      <c r="F86" s="495" t="s">
        <v>88</v>
      </c>
      <c r="G86" s="495"/>
      <c r="H86" s="495"/>
      <c r="I86" s="2"/>
      <c r="J86" s="2"/>
      <c r="K86" s="2"/>
      <c r="L86" s="2"/>
      <c r="M86" s="2"/>
      <c r="N86" s="2"/>
      <c r="O86" s="2"/>
      <c r="P86" s="2"/>
      <c r="Q86" s="2"/>
      <c r="R86" s="2"/>
      <c r="S86" s="2"/>
      <c r="T86" s="2"/>
      <c r="U86" s="2"/>
      <c r="V86" s="2"/>
      <c r="W86" s="2"/>
      <c r="X86" s="2"/>
      <c r="Y86" s="2"/>
    </row>
    <row r="87" spans="5:16" ht="15">
      <c r="E87" s="1"/>
      <c r="F87" s="1"/>
      <c r="G87" s="1"/>
      <c r="H87" s="1"/>
      <c r="I87" s="1"/>
      <c r="J87" s="1"/>
      <c r="K87" s="1"/>
      <c r="L87" s="1"/>
      <c r="M87" s="1"/>
      <c r="N87" s="1"/>
      <c r="O87" s="1"/>
      <c r="P87" s="1"/>
    </row>
    <row r="88" spans="7:12" ht="15">
      <c r="G88" s="1"/>
      <c r="H88" s="1"/>
      <c r="I88" s="1"/>
      <c r="J88" s="1"/>
      <c r="K88" s="1"/>
      <c r="L88" s="1"/>
    </row>
    <row r="89" spans="7:12" ht="15" hidden="1">
      <c r="G89" s="1"/>
      <c r="H89" s="1"/>
      <c r="I89" s="1"/>
      <c r="J89" s="1"/>
      <c r="K89" s="1"/>
      <c r="L89" s="1"/>
    </row>
    <row r="90" spans="2:12" ht="30" hidden="1">
      <c r="B90" s="111"/>
      <c r="C90" s="112" t="s">
        <v>223</v>
      </c>
      <c r="D90" s="113">
        <v>1210530000</v>
      </c>
      <c r="E90" s="114">
        <v>1</v>
      </c>
      <c r="F90" s="115"/>
      <c r="G90" s="111"/>
      <c r="H90" s="112" t="s">
        <v>224</v>
      </c>
      <c r="I90" s="113">
        <v>338177577</v>
      </c>
      <c r="J90" s="114">
        <v>1</v>
      </c>
      <c r="K90" s="1"/>
      <c r="L90" s="1"/>
    </row>
    <row r="91" spans="2:12" ht="15" hidden="1">
      <c r="B91" s="116">
        <v>1</v>
      </c>
      <c r="C91" s="117" t="s">
        <v>225</v>
      </c>
      <c r="D91" s="118">
        <v>0.3</v>
      </c>
      <c r="E91" s="119">
        <v>363159000</v>
      </c>
      <c r="F91" s="115"/>
      <c r="G91" s="116">
        <v>1</v>
      </c>
      <c r="H91" s="117" t="s">
        <v>225</v>
      </c>
      <c r="I91" s="118">
        <v>0.3</v>
      </c>
      <c r="J91" s="119">
        <v>101453278</v>
      </c>
      <c r="K91" s="1"/>
      <c r="L91" s="1"/>
    </row>
    <row r="92" spans="2:12" ht="15" hidden="1">
      <c r="B92" s="116">
        <v>2</v>
      </c>
      <c r="C92" s="117" t="s">
        <v>109</v>
      </c>
      <c r="D92" s="118">
        <v>0.1</v>
      </c>
      <c r="E92" s="119">
        <v>121053000</v>
      </c>
      <c r="F92" s="115"/>
      <c r="G92" s="116">
        <v>2</v>
      </c>
      <c r="H92" s="117" t="s">
        <v>109</v>
      </c>
      <c r="I92" s="118">
        <v>0.1</v>
      </c>
      <c r="J92" s="119">
        <v>33817757</v>
      </c>
      <c r="K92" s="1"/>
      <c r="L92" s="1"/>
    </row>
    <row r="93" spans="2:12" ht="15" hidden="1">
      <c r="B93" s="116">
        <v>3</v>
      </c>
      <c r="C93" s="117" t="s">
        <v>110</v>
      </c>
      <c r="D93" s="118">
        <v>0.1</v>
      </c>
      <c r="E93" s="119">
        <v>121053000</v>
      </c>
      <c r="F93" s="115"/>
      <c r="G93" s="116">
        <v>3</v>
      </c>
      <c r="H93" s="117" t="s">
        <v>110</v>
      </c>
      <c r="I93" s="118">
        <v>0.1</v>
      </c>
      <c r="J93" s="119">
        <v>33817757</v>
      </c>
      <c r="K93" s="1"/>
      <c r="L93" s="1"/>
    </row>
    <row r="94" spans="2:12" ht="15" hidden="1">
      <c r="B94" s="116">
        <v>4</v>
      </c>
      <c r="C94" s="117" t="s">
        <v>111</v>
      </c>
      <c r="D94" s="118">
        <v>0.1</v>
      </c>
      <c r="E94" s="119">
        <v>121053000</v>
      </c>
      <c r="F94" s="115"/>
      <c r="G94" s="116">
        <v>4</v>
      </c>
      <c r="H94" s="117" t="s">
        <v>111</v>
      </c>
      <c r="I94" s="118">
        <v>0.1</v>
      </c>
      <c r="J94" s="119">
        <v>33817757</v>
      </c>
      <c r="K94" s="1"/>
      <c r="L94" s="1"/>
    </row>
    <row r="95" spans="2:12" ht="15" hidden="1">
      <c r="B95" s="116">
        <v>5</v>
      </c>
      <c r="C95" s="117" t="s">
        <v>112</v>
      </c>
      <c r="D95" s="118">
        <v>0.1</v>
      </c>
      <c r="E95" s="119">
        <v>121053000</v>
      </c>
      <c r="F95" s="115"/>
      <c r="G95" s="116">
        <v>5</v>
      </c>
      <c r="H95" s="117" t="s">
        <v>112</v>
      </c>
      <c r="I95" s="118">
        <v>0.1</v>
      </c>
      <c r="J95" s="119">
        <v>33817757</v>
      </c>
      <c r="K95" s="1"/>
      <c r="L95" s="1"/>
    </row>
    <row r="96" spans="2:12" ht="15" hidden="1">
      <c r="B96" s="116">
        <v>6</v>
      </c>
      <c r="C96" s="117" t="s">
        <v>113</v>
      </c>
      <c r="D96" s="118">
        <v>0.1</v>
      </c>
      <c r="E96" s="119">
        <v>121053000</v>
      </c>
      <c r="F96" s="115"/>
      <c r="G96" s="116">
        <v>6</v>
      </c>
      <c r="H96" s="117" t="s">
        <v>113</v>
      </c>
      <c r="I96" s="118">
        <v>0.1</v>
      </c>
      <c r="J96" s="119">
        <v>33817757</v>
      </c>
      <c r="K96" s="1"/>
      <c r="L96" s="1"/>
    </row>
    <row r="97" spans="2:12" ht="15" hidden="1">
      <c r="B97" s="116">
        <v>7</v>
      </c>
      <c r="C97" s="117" t="s">
        <v>114</v>
      </c>
      <c r="D97" s="118">
        <v>0.1</v>
      </c>
      <c r="E97" s="119">
        <v>121053000</v>
      </c>
      <c r="F97" s="115"/>
      <c r="G97" s="116">
        <v>7</v>
      </c>
      <c r="H97" s="117" t="s">
        <v>114</v>
      </c>
      <c r="I97" s="118">
        <v>0.1</v>
      </c>
      <c r="J97" s="119">
        <v>33817757</v>
      </c>
      <c r="K97" s="1"/>
      <c r="L97" s="1"/>
    </row>
    <row r="98" spans="2:12" ht="15" hidden="1">
      <c r="B98" s="116">
        <v>8</v>
      </c>
      <c r="C98" s="117" t="s">
        <v>115</v>
      </c>
      <c r="D98" s="118">
        <v>0.1</v>
      </c>
      <c r="E98" s="119">
        <v>121053000</v>
      </c>
      <c r="F98" s="115"/>
      <c r="G98" s="116">
        <v>8</v>
      </c>
      <c r="H98" s="117" t="s">
        <v>115</v>
      </c>
      <c r="I98" s="118">
        <v>0.1</v>
      </c>
      <c r="J98" s="119">
        <v>33817757</v>
      </c>
      <c r="K98" s="1"/>
      <c r="L98" s="1"/>
    </row>
    <row r="99" spans="2:12" ht="15" hidden="1">
      <c r="B99" s="111"/>
      <c r="C99" s="120"/>
      <c r="D99" s="121">
        <f>SUM(D91:D98)</f>
        <v>0.9999999999999999</v>
      </c>
      <c r="E99" s="122">
        <f>SUM(E91:E98)</f>
        <v>1210530000</v>
      </c>
      <c r="F99" s="115"/>
      <c r="G99" s="111"/>
      <c r="H99" s="120"/>
      <c r="I99" s="121">
        <f>SUM(I91:I98)</f>
        <v>0.9999999999999999</v>
      </c>
      <c r="J99" s="122">
        <f>SUM(J91:J98)</f>
        <v>338177577</v>
      </c>
      <c r="K99" s="1"/>
      <c r="L99" s="1"/>
    </row>
    <row r="100" spans="2:12" ht="15" hidden="1">
      <c r="B100" s="123"/>
      <c r="C100" s="123"/>
      <c r="D100" s="123"/>
      <c r="E100" s="115"/>
      <c r="F100" s="115"/>
      <c r="G100" s="123"/>
      <c r="H100" s="123"/>
      <c r="I100" s="123"/>
      <c r="J100" s="115"/>
      <c r="K100" s="1"/>
      <c r="L100" s="1"/>
    </row>
    <row r="101" spans="2:12" ht="15" hidden="1">
      <c r="B101" s="123"/>
      <c r="C101" s="123"/>
      <c r="D101" s="123"/>
      <c r="E101" s="115"/>
      <c r="F101" s="115"/>
      <c r="G101" s="115"/>
      <c r="H101" s="115"/>
      <c r="I101" s="115"/>
      <c r="J101" s="115"/>
      <c r="K101" s="1"/>
      <c r="L101" s="1"/>
    </row>
    <row r="102" spans="2:12" ht="15" hidden="1">
      <c r="B102" s="123"/>
      <c r="C102" s="123"/>
      <c r="D102" s="123"/>
      <c r="E102" s="115"/>
      <c r="F102" s="115"/>
      <c r="G102" s="115"/>
      <c r="H102" s="115"/>
      <c r="I102" s="115"/>
      <c r="J102" s="115"/>
      <c r="K102" s="1"/>
      <c r="L102" s="1"/>
    </row>
    <row r="103" spans="2:12" ht="30" hidden="1">
      <c r="B103" s="111"/>
      <c r="C103" s="112" t="s">
        <v>226</v>
      </c>
      <c r="D103" s="113">
        <v>759000939</v>
      </c>
      <c r="E103" s="114">
        <v>1</v>
      </c>
      <c r="F103" s="124"/>
      <c r="G103" s="125"/>
      <c r="H103" s="126" t="s">
        <v>227</v>
      </c>
      <c r="I103" s="113">
        <v>132860803</v>
      </c>
      <c r="J103" s="114">
        <v>1</v>
      </c>
      <c r="K103" s="1"/>
      <c r="L103" s="1"/>
    </row>
    <row r="104" spans="2:12" ht="15" hidden="1">
      <c r="B104" s="116">
        <v>1</v>
      </c>
      <c r="C104" s="117" t="s">
        <v>225</v>
      </c>
      <c r="D104" s="118">
        <v>0.3</v>
      </c>
      <c r="E104" s="119">
        <v>227700288</v>
      </c>
      <c r="F104" s="127"/>
      <c r="G104" s="125">
        <v>1</v>
      </c>
      <c r="H104" s="128" t="s">
        <v>225</v>
      </c>
      <c r="I104" s="118">
        <v>0.3</v>
      </c>
      <c r="J104" s="129">
        <v>39858250</v>
      </c>
      <c r="K104" s="1"/>
      <c r="L104" s="1"/>
    </row>
    <row r="105" spans="2:12" ht="15" hidden="1">
      <c r="B105" s="116">
        <v>2</v>
      </c>
      <c r="C105" s="117" t="s">
        <v>109</v>
      </c>
      <c r="D105" s="118">
        <v>0.1</v>
      </c>
      <c r="E105" s="119">
        <v>75900093</v>
      </c>
      <c r="F105" s="127"/>
      <c r="G105" s="125">
        <v>2</v>
      </c>
      <c r="H105" s="128" t="s">
        <v>109</v>
      </c>
      <c r="I105" s="118">
        <v>0.1</v>
      </c>
      <c r="J105" s="129">
        <v>13286079</v>
      </c>
      <c r="K105" s="1"/>
      <c r="L105" s="1"/>
    </row>
    <row r="106" spans="2:12" ht="15" hidden="1">
      <c r="B106" s="116">
        <v>3</v>
      </c>
      <c r="C106" s="117" t="s">
        <v>110</v>
      </c>
      <c r="D106" s="118">
        <v>0.1</v>
      </c>
      <c r="E106" s="119">
        <v>75900093</v>
      </c>
      <c r="F106" s="127"/>
      <c r="G106" s="125">
        <v>3</v>
      </c>
      <c r="H106" s="128" t="s">
        <v>110</v>
      </c>
      <c r="I106" s="118">
        <v>0.1</v>
      </c>
      <c r="J106" s="129">
        <v>13286079</v>
      </c>
      <c r="K106" s="1"/>
      <c r="L106" s="1"/>
    </row>
    <row r="107" spans="2:12" ht="15" hidden="1">
      <c r="B107" s="116">
        <v>4</v>
      </c>
      <c r="C107" s="117" t="s">
        <v>111</v>
      </c>
      <c r="D107" s="118">
        <v>0.1</v>
      </c>
      <c r="E107" s="119">
        <v>75900093</v>
      </c>
      <c r="F107" s="127"/>
      <c r="G107" s="125">
        <v>4</v>
      </c>
      <c r="H107" s="128" t="s">
        <v>111</v>
      </c>
      <c r="I107" s="118">
        <v>0.1</v>
      </c>
      <c r="J107" s="129">
        <v>13286079</v>
      </c>
      <c r="K107" s="1"/>
      <c r="L107" s="1"/>
    </row>
    <row r="108" spans="2:12" ht="15" hidden="1">
      <c r="B108" s="116">
        <v>5</v>
      </c>
      <c r="C108" s="117" t="s">
        <v>112</v>
      </c>
      <c r="D108" s="118">
        <v>0.1</v>
      </c>
      <c r="E108" s="119">
        <v>75900093</v>
      </c>
      <c r="F108" s="127"/>
      <c r="G108" s="125">
        <v>5</v>
      </c>
      <c r="H108" s="128" t="s">
        <v>112</v>
      </c>
      <c r="I108" s="118">
        <v>0.1</v>
      </c>
      <c r="J108" s="129">
        <v>13286079</v>
      </c>
      <c r="K108" s="1"/>
      <c r="L108" s="1"/>
    </row>
    <row r="109" spans="2:12" ht="15" hidden="1">
      <c r="B109" s="116">
        <v>6</v>
      </c>
      <c r="C109" s="117" t="s">
        <v>113</v>
      </c>
      <c r="D109" s="118">
        <v>0.1</v>
      </c>
      <c r="E109" s="119">
        <v>75900093</v>
      </c>
      <c r="F109" s="127"/>
      <c r="G109" s="125">
        <v>6</v>
      </c>
      <c r="H109" s="128" t="s">
        <v>113</v>
      </c>
      <c r="I109" s="118">
        <v>0.1</v>
      </c>
      <c r="J109" s="129">
        <v>13286079</v>
      </c>
      <c r="K109" s="1"/>
      <c r="L109" s="1"/>
    </row>
    <row r="110" spans="2:12" ht="15" hidden="1">
      <c r="B110" s="116">
        <v>7</v>
      </c>
      <c r="C110" s="117" t="s">
        <v>114</v>
      </c>
      <c r="D110" s="118">
        <v>0.1</v>
      </c>
      <c r="E110" s="119">
        <v>75900093</v>
      </c>
      <c r="F110" s="127"/>
      <c r="G110" s="125">
        <v>7</v>
      </c>
      <c r="H110" s="117" t="s">
        <v>114</v>
      </c>
      <c r="I110" s="118">
        <v>0.1</v>
      </c>
      <c r="J110" s="129">
        <v>13286079</v>
      </c>
      <c r="K110" s="1"/>
      <c r="L110" s="1"/>
    </row>
    <row r="111" spans="2:12" ht="15" hidden="1">
      <c r="B111" s="116">
        <v>8</v>
      </c>
      <c r="C111" s="117" t="s">
        <v>115</v>
      </c>
      <c r="D111" s="118">
        <v>0.1</v>
      </c>
      <c r="E111" s="119">
        <v>75900093</v>
      </c>
      <c r="F111" s="127"/>
      <c r="G111" s="125">
        <v>8</v>
      </c>
      <c r="H111" s="128" t="s">
        <v>115</v>
      </c>
      <c r="I111" s="118">
        <v>0.1</v>
      </c>
      <c r="J111" s="129">
        <v>13286079</v>
      </c>
      <c r="K111" s="1"/>
      <c r="L111" s="1"/>
    </row>
    <row r="112" spans="2:12" ht="15" hidden="1">
      <c r="B112" s="111"/>
      <c r="C112" s="120"/>
      <c r="D112" s="121">
        <f>SUM(D104:D111)</f>
        <v>0.9999999999999999</v>
      </c>
      <c r="E112" s="122">
        <f>SUM(E104:E111)</f>
        <v>759000939</v>
      </c>
      <c r="F112" s="130"/>
      <c r="G112" s="125"/>
      <c r="H112" s="111"/>
      <c r="I112" s="121">
        <f>SUM(I104:I111)</f>
        <v>0.9999999999999999</v>
      </c>
      <c r="J112" s="122">
        <f>SUM(J104:J111)</f>
        <v>132860803</v>
      </c>
      <c r="K112" s="1"/>
      <c r="L112" s="1"/>
    </row>
    <row r="113" spans="2:12" ht="15" hidden="1">
      <c r="B113" s="123"/>
      <c r="C113" s="123"/>
      <c r="D113" s="123"/>
      <c r="E113" s="131"/>
      <c r="F113" s="132"/>
      <c r="G113" s="133"/>
      <c r="H113" s="123"/>
      <c r="I113" s="123"/>
      <c r="J113" s="123"/>
      <c r="K113" s="1"/>
      <c r="L113" s="1"/>
    </row>
    <row r="114" spans="2:12" ht="15" hidden="1">
      <c r="B114" s="123"/>
      <c r="C114" s="123"/>
      <c r="D114" s="123"/>
      <c r="E114" s="131"/>
      <c r="F114" s="132"/>
      <c r="G114" s="133"/>
      <c r="H114" s="123"/>
      <c r="I114" s="123"/>
      <c r="J114" s="123"/>
      <c r="K114" s="1"/>
      <c r="L114" s="1"/>
    </row>
    <row r="115" spans="2:12" ht="15" hidden="1">
      <c r="B115" s="123"/>
      <c r="C115" s="123"/>
      <c r="D115" s="123"/>
      <c r="E115" s="123"/>
      <c r="F115" s="123"/>
      <c r="G115" s="123"/>
      <c r="H115" s="123"/>
      <c r="I115" s="123"/>
      <c r="J115" s="123"/>
      <c r="K115" s="1"/>
      <c r="L115" s="1"/>
    </row>
    <row r="116" spans="2:12" ht="30" hidden="1">
      <c r="B116" s="111"/>
      <c r="C116" s="126" t="s">
        <v>228</v>
      </c>
      <c r="D116" s="113">
        <v>1003050534</v>
      </c>
      <c r="E116" s="114">
        <v>1</v>
      </c>
      <c r="F116" s="123"/>
      <c r="G116" s="125"/>
      <c r="H116" s="126" t="s">
        <v>229</v>
      </c>
      <c r="I116" s="113">
        <v>335282920</v>
      </c>
      <c r="J116" s="114">
        <v>1</v>
      </c>
      <c r="K116" s="1"/>
      <c r="L116" s="1"/>
    </row>
    <row r="117" spans="2:12" ht="15" hidden="1">
      <c r="B117" s="116">
        <v>1</v>
      </c>
      <c r="C117" s="117" t="s">
        <v>225</v>
      </c>
      <c r="D117" s="118">
        <v>0.3</v>
      </c>
      <c r="E117" s="119">
        <v>300915163</v>
      </c>
      <c r="F117" s="123"/>
      <c r="G117" s="125">
        <v>1</v>
      </c>
      <c r="H117" s="128" t="s">
        <v>225</v>
      </c>
      <c r="I117" s="118">
        <v>0.3</v>
      </c>
      <c r="J117" s="129">
        <v>100584876</v>
      </c>
      <c r="K117" s="1"/>
      <c r="L117" s="1"/>
    </row>
    <row r="118" spans="2:12" ht="15" hidden="1">
      <c r="B118" s="116">
        <v>2</v>
      </c>
      <c r="C118" s="117" t="s">
        <v>109</v>
      </c>
      <c r="D118" s="118">
        <v>0.1</v>
      </c>
      <c r="E118" s="119">
        <v>100305053</v>
      </c>
      <c r="F118" s="123"/>
      <c r="G118" s="125">
        <v>2</v>
      </c>
      <c r="H118" s="128" t="s">
        <v>109</v>
      </c>
      <c r="I118" s="118">
        <v>0.1</v>
      </c>
      <c r="J118" s="129">
        <v>33528292</v>
      </c>
      <c r="K118" s="1"/>
      <c r="L118" s="1"/>
    </row>
    <row r="119" spans="2:12" ht="15" hidden="1">
      <c r="B119" s="116">
        <v>3</v>
      </c>
      <c r="C119" s="117" t="s">
        <v>110</v>
      </c>
      <c r="D119" s="118">
        <v>0.1</v>
      </c>
      <c r="E119" s="119">
        <v>100305053</v>
      </c>
      <c r="F119" s="123"/>
      <c r="G119" s="125">
        <v>3</v>
      </c>
      <c r="H119" s="128" t="s">
        <v>110</v>
      </c>
      <c r="I119" s="118">
        <v>0.1</v>
      </c>
      <c r="J119" s="129">
        <v>33528292</v>
      </c>
      <c r="K119" s="1"/>
      <c r="L119" s="1"/>
    </row>
    <row r="120" spans="2:12" ht="15" hidden="1">
      <c r="B120" s="116">
        <v>4</v>
      </c>
      <c r="C120" s="117" t="s">
        <v>111</v>
      </c>
      <c r="D120" s="118">
        <v>0.1</v>
      </c>
      <c r="E120" s="119">
        <v>100305053</v>
      </c>
      <c r="F120" s="123"/>
      <c r="G120" s="125">
        <v>4</v>
      </c>
      <c r="H120" s="128" t="s">
        <v>111</v>
      </c>
      <c r="I120" s="118">
        <v>0.1</v>
      </c>
      <c r="J120" s="129">
        <v>33528292</v>
      </c>
      <c r="K120" s="1"/>
      <c r="L120" s="1"/>
    </row>
    <row r="121" spans="2:12" ht="15" hidden="1">
      <c r="B121" s="116">
        <v>5</v>
      </c>
      <c r="C121" s="117" t="s">
        <v>112</v>
      </c>
      <c r="D121" s="118">
        <v>0.1</v>
      </c>
      <c r="E121" s="119">
        <v>100305053</v>
      </c>
      <c r="F121" s="123"/>
      <c r="G121" s="125">
        <v>5</v>
      </c>
      <c r="H121" s="128" t="s">
        <v>112</v>
      </c>
      <c r="I121" s="118">
        <v>0.1</v>
      </c>
      <c r="J121" s="129">
        <v>33528292</v>
      </c>
      <c r="K121" s="1"/>
      <c r="L121" s="1"/>
    </row>
    <row r="122" spans="2:12" ht="15" hidden="1">
      <c r="B122" s="116">
        <v>6</v>
      </c>
      <c r="C122" s="117" t="s">
        <v>113</v>
      </c>
      <c r="D122" s="118">
        <v>0.1</v>
      </c>
      <c r="E122" s="119">
        <v>100305053</v>
      </c>
      <c r="F122" s="123"/>
      <c r="G122" s="125">
        <v>6</v>
      </c>
      <c r="H122" s="128" t="s">
        <v>113</v>
      </c>
      <c r="I122" s="118">
        <v>0.1</v>
      </c>
      <c r="J122" s="129">
        <v>33528292</v>
      </c>
      <c r="K122" s="1"/>
      <c r="L122" s="1"/>
    </row>
    <row r="123" spans="2:12" ht="15" hidden="1">
      <c r="B123" s="116">
        <v>7</v>
      </c>
      <c r="C123" s="117" t="s">
        <v>114</v>
      </c>
      <c r="D123" s="118">
        <v>0.1</v>
      </c>
      <c r="E123" s="119">
        <v>100305053</v>
      </c>
      <c r="F123" s="123"/>
      <c r="G123" s="125">
        <v>7</v>
      </c>
      <c r="H123" s="117" t="s">
        <v>114</v>
      </c>
      <c r="I123" s="118">
        <v>0.1</v>
      </c>
      <c r="J123" s="129">
        <v>33528292</v>
      </c>
      <c r="K123" s="1"/>
      <c r="L123" s="1"/>
    </row>
    <row r="124" spans="2:12" ht="15" hidden="1">
      <c r="B124" s="116">
        <v>8</v>
      </c>
      <c r="C124" s="117" t="s">
        <v>115</v>
      </c>
      <c r="D124" s="118">
        <v>0.1</v>
      </c>
      <c r="E124" s="119">
        <v>100305053</v>
      </c>
      <c r="F124" s="123"/>
      <c r="G124" s="125">
        <v>8</v>
      </c>
      <c r="H124" s="128" t="s">
        <v>115</v>
      </c>
      <c r="I124" s="118">
        <v>0.1</v>
      </c>
      <c r="J124" s="129">
        <v>33528292</v>
      </c>
      <c r="K124" s="1"/>
      <c r="L124" s="1"/>
    </row>
    <row r="125" spans="2:12" ht="15" hidden="1">
      <c r="B125" s="111"/>
      <c r="C125" s="120"/>
      <c r="D125" s="121">
        <f>SUM(D117:D124)</f>
        <v>0.9999999999999999</v>
      </c>
      <c r="E125" s="122">
        <f>SUM(E117:E124)</f>
        <v>1003050534</v>
      </c>
      <c r="F125" s="123"/>
      <c r="G125" s="125"/>
      <c r="H125" s="111"/>
      <c r="I125" s="121">
        <f>SUM(I117:I124)</f>
        <v>0.9999999999999999</v>
      </c>
      <c r="J125" s="122">
        <f>SUM(J117:J124)</f>
        <v>335282920</v>
      </c>
      <c r="K125" s="1"/>
      <c r="L125" s="1"/>
    </row>
    <row r="126" spans="2:12" ht="15" hidden="1">
      <c r="B126" s="123"/>
      <c r="C126" s="123"/>
      <c r="D126" s="123"/>
      <c r="E126" s="131"/>
      <c r="F126" s="123"/>
      <c r="G126" s="123"/>
      <c r="H126" s="123"/>
      <c r="I126" s="123"/>
      <c r="J126" s="123"/>
      <c r="K126" s="1"/>
      <c r="L126" s="1"/>
    </row>
    <row r="127" spans="2:12" ht="15" hidden="1">
      <c r="B127" s="123"/>
      <c r="C127" s="123"/>
      <c r="D127" s="123"/>
      <c r="E127" s="123"/>
      <c r="F127" s="123"/>
      <c r="G127" s="123"/>
      <c r="H127" s="123"/>
      <c r="I127" s="123"/>
      <c r="J127" s="123"/>
      <c r="K127" s="1"/>
      <c r="L127" s="1"/>
    </row>
    <row r="128" spans="2:12" ht="15" hidden="1">
      <c r="B128" s="123"/>
      <c r="C128" s="123"/>
      <c r="D128" s="123"/>
      <c r="E128" s="123"/>
      <c r="F128" s="123"/>
      <c r="G128" s="123"/>
      <c r="H128" s="123"/>
      <c r="I128" s="123"/>
      <c r="J128" s="123"/>
      <c r="K128" s="1"/>
      <c r="L128" s="1"/>
    </row>
    <row r="129" spans="2:12" ht="15" hidden="1">
      <c r="B129" s="111"/>
      <c r="C129" s="126" t="s">
        <v>236</v>
      </c>
      <c r="D129" s="113">
        <v>1162652000</v>
      </c>
      <c r="E129" s="114">
        <v>1</v>
      </c>
      <c r="F129" s="123"/>
      <c r="G129" s="1"/>
      <c r="K129" s="1"/>
      <c r="L129" s="1"/>
    </row>
    <row r="130" spans="2:12" ht="15" hidden="1">
      <c r="B130" s="116">
        <v>1</v>
      </c>
      <c r="C130" s="117" t="s">
        <v>225</v>
      </c>
      <c r="D130" s="118">
        <v>0.3</v>
      </c>
      <c r="E130" s="119">
        <v>348795600</v>
      </c>
      <c r="F130" s="123"/>
      <c r="G130" s="1"/>
      <c r="K130" s="1"/>
      <c r="L130" s="1"/>
    </row>
    <row r="131" spans="2:12" ht="15" hidden="1">
      <c r="B131" s="116">
        <v>2</v>
      </c>
      <c r="C131" s="117" t="s">
        <v>109</v>
      </c>
      <c r="D131" s="118">
        <v>0.1</v>
      </c>
      <c r="E131" s="119">
        <v>116265200</v>
      </c>
      <c r="F131" s="123"/>
      <c r="G131" s="1"/>
      <c r="K131" s="1"/>
      <c r="L131" s="1"/>
    </row>
    <row r="132" spans="2:12" ht="15" hidden="1">
      <c r="B132" s="116">
        <v>3</v>
      </c>
      <c r="C132" s="117" t="s">
        <v>110</v>
      </c>
      <c r="D132" s="118">
        <v>0.1</v>
      </c>
      <c r="E132" s="119">
        <v>116265200</v>
      </c>
      <c r="F132" s="123"/>
      <c r="G132" s="1"/>
      <c r="K132" s="1"/>
      <c r="L132" s="1"/>
    </row>
    <row r="133" spans="2:12" ht="15" hidden="1">
      <c r="B133" s="116">
        <v>4</v>
      </c>
      <c r="C133" s="117" t="s">
        <v>111</v>
      </c>
      <c r="D133" s="118">
        <v>0.1</v>
      </c>
      <c r="E133" s="119">
        <v>116265200</v>
      </c>
      <c r="F133" s="123"/>
      <c r="G133" s="1"/>
      <c r="K133" s="1"/>
      <c r="L133" s="1"/>
    </row>
    <row r="134" spans="2:12" ht="15" hidden="1">
      <c r="B134" s="116">
        <v>5</v>
      </c>
      <c r="C134" s="117" t="s">
        <v>112</v>
      </c>
      <c r="D134" s="118">
        <v>0.1</v>
      </c>
      <c r="E134" s="119">
        <v>116265200</v>
      </c>
      <c r="F134" s="123"/>
      <c r="G134" s="1"/>
      <c r="K134" s="1"/>
      <c r="L134" s="1"/>
    </row>
    <row r="135" spans="2:12" ht="15" hidden="1">
      <c r="B135" s="116">
        <v>6</v>
      </c>
      <c r="C135" s="117" t="s">
        <v>113</v>
      </c>
      <c r="D135" s="118">
        <v>0.1</v>
      </c>
      <c r="E135" s="119">
        <v>116265200</v>
      </c>
      <c r="F135" s="123"/>
      <c r="G135" s="1"/>
      <c r="K135" s="1"/>
      <c r="L135" s="1"/>
    </row>
    <row r="136" spans="2:12" ht="15" hidden="1">
      <c r="B136" s="116">
        <v>7</v>
      </c>
      <c r="C136" s="117" t="s">
        <v>114</v>
      </c>
      <c r="D136" s="118">
        <v>0.1</v>
      </c>
      <c r="E136" s="119">
        <v>116265200</v>
      </c>
      <c r="F136" s="123"/>
      <c r="G136" s="1"/>
      <c r="K136" s="1"/>
      <c r="L136" s="1"/>
    </row>
    <row r="137" spans="2:12" ht="15" hidden="1">
      <c r="B137" s="116">
        <v>8</v>
      </c>
      <c r="C137" s="117" t="s">
        <v>115</v>
      </c>
      <c r="D137" s="118">
        <v>0.1</v>
      </c>
      <c r="E137" s="119">
        <v>116265200</v>
      </c>
      <c r="F137" s="123"/>
      <c r="G137" s="1"/>
      <c r="K137" s="1"/>
      <c r="L137" s="1"/>
    </row>
    <row r="138" spans="2:12" ht="15" hidden="1">
      <c r="B138" s="111"/>
      <c r="C138" s="120"/>
      <c r="D138" s="121">
        <f>SUM(D130:D137)</f>
        <v>0.9999999999999999</v>
      </c>
      <c r="E138" s="122">
        <f>SUM(E130:E137)</f>
        <v>1162652000</v>
      </c>
      <c r="F138" s="123"/>
      <c r="G138" s="1"/>
      <c r="K138" s="1"/>
      <c r="L138" s="1"/>
    </row>
    <row r="139" spans="7:12" ht="15" hidden="1">
      <c r="G139" s="1"/>
      <c r="H139" s="1"/>
      <c r="I139" s="1"/>
      <c r="J139" s="1"/>
      <c r="K139" s="1"/>
      <c r="L139" s="1"/>
    </row>
    <row r="140" spans="7:12" ht="15" hidden="1">
      <c r="G140" s="1"/>
      <c r="H140" s="1"/>
      <c r="I140" s="1"/>
      <c r="J140" s="1"/>
      <c r="K140" s="1"/>
      <c r="L140" s="1"/>
    </row>
    <row r="141" spans="2:12" ht="30" hidden="1">
      <c r="B141" s="111"/>
      <c r="C141" s="126" t="s">
        <v>230</v>
      </c>
      <c r="D141" s="113">
        <v>1004755464</v>
      </c>
      <c r="E141" s="114">
        <v>1</v>
      </c>
      <c r="G141" s="125"/>
      <c r="H141" s="126" t="s">
        <v>231</v>
      </c>
      <c r="I141" s="113">
        <v>338177577</v>
      </c>
      <c r="J141" s="114">
        <v>1</v>
      </c>
      <c r="K141" s="1"/>
      <c r="L141" s="1"/>
    </row>
    <row r="142" spans="2:12" ht="15" hidden="1">
      <c r="B142" s="116">
        <v>1</v>
      </c>
      <c r="C142" s="117" t="s">
        <v>225</v>
      </c>
      <c r="D142" s="118">
        <v>0.3</v>
      </c>
      <c r="E142" s="119">
        <v>301426642</v>
      </c>
      <c r="G142" s="125">
        <v>1</v>
      </c>
      <c r="H142" s="128" t="s">
        <v>225</v>
      </c>
      <c r="I142" s="118">
        <v>0.3</v>
      </c>
      <c r="J142" s="129">
        <v>101453278</v>
      </c>
      <c r="K142" s="1"/>
      <c r="L142" s="1"/>
    </row>
    <row r="143" spans="2:12" ht="15" hidden="1">
      <c r="B143" s="116">
        <v>2</v>
      </c>
      <c r="C143" s="117" t="s">
        <v>109</v>
      </c>
      <c r="D143" s="118">
        <v>0.1</v>
      </c>
      <c r="E143" s="119">
        <v>100475546</v>
      </c>
      <c r="G143" s="125">
        <v>2</v>
      </c>
      <c r="H143" s="128" t="s">
        <v>109</v>
      </c>
      <c r="I143" s="118">
        <v>0.1</v>
      </c>
      <c r="J143" s="129">
        <v>33817757</v>
      </c>
      <c r="K143" s="1"/>
      <c r="L143" s="1"/>
    </row>
    <row r="144" spans="2:12" ht="15" hidden="1">
      <c r="B144" s="116">
        <v>3</v>
      </c>
      <c r="C144" s="117" t="s">
        <v>110</v>
      </c>
      <c r="D144" s="118">
        <v>0.1</v>
      </c>
      <c r="E144" s="119">
        <v>100475546</v>
      </c>
      <c r="G144" s="125">
        <v>3</v>
      </c>
      <c r="H144" s="128" t="s">
        <v>110</v>
      </c>
      <c r="I144" s="118">
        <v>0.1</v>
      </c>
      <c r="J144" s="129">
        <v>33817757</v>
      </c>
      <c r="K144" s="1"/>
      <c r="L144" s="1"/>
    </row>
    <row r="145" spans="2:12" ht="15" hidden="1">
      <c r="B145" s="116">
        <v>4</v>
      </c>
      <c r="C145" s="117" t="s">
        <v>111</v>
      </c>
      <c r="D145" s="118">
        <v>0.1</v>
      </c>
      <c r="E145" s="119">
        <v>100475546</v>
      </c>
      <c r="G145" s="125">
        <v>4</v>
      </c>
      <c r="H145" s="128" t="s">
        <v>111</v>
      </c>
      <c r="I145" s="118">
        <v>0.1</v>
      </c>
      <c r="J145" s="129">
        <v>33817757</v>
      </c>
      <c r="K145" s="1"/>
      <c r="L145" s="1"/>
    </row>
    <row r="146" spans="2:12" ht="15" hidden="1">
      <c r="B146" s="116">
        <v>5</v>
      </c>
      <c r="C146" s="117" t="s">
        <v>112</v>
      </c>
      <c r="D146" s="118">
        <v>0.1</v>
      </c>
      <c r="E146" s="119">
        <v>100475546</v>
      </c>
      <c r="G146" s="125">
        <v>5</v>
      </c>
      <c r="H146" s="128" t="s">
        <v>112</v>
      </c>
      <c r="I146" s="118">
        <v>0.1</v>
      </c>
      <c r="J146" s="129">
        <v>33817757</v>
      </c>
      <c r="K146" s="1"/>
      <c r="L146" s="1"/>
    </row>
    <row r="147" spans="2:12" ht="15" hidden="1">
      <c r="B147" s="116">
        <v>6</v>
      </c>
      <c r="C147" s="117" t="s">
        <v>113</v>
      </c>
      <c r="D147" s="118">
        <v>0.1</v>
      </c>
      <c r="E147" s="119">
        <v>100475546</v>
      </c>
      <c r="G147" s="125">
        <v>6</v>
      </c>
      <c r="H147" s="128" t="s">
        <v>113</v>
      </c>
      <c r="I147" s="118">
        <v>0.1</v>
      </c>
      <c r="J147" s="129">
        <v>33817757</v>
      </c>
      <c r="K147" s="1"/>
      <c r="L147" s="1"/>
    </row>
    <row r="148" spans="2:12" ht="15" hidden="1">
      <c r="B148" s="116">
        <v>7</v>
      </c>
      <c r="C148" s="117" t="s">
        <v>114</v>
      </c>
      <c r="D148" s="118">
        <v>0.1</v>
      </c>
      <c r="E148" s="119">
        <v>100475546</v>
      </c>
      <c r="G148" s="125">
        <v>7</v>
      </c>
      <c r="H148" s="117" t="s">
        <v>114</v>
      </c>
      <c r="I148" s="118">
        <v>0.1</v>
      </c>
      <c r="J148" s="129">
        <v>33817757</v>
      </c>
      <c r="K148" s="1"/>
      <c r="L148" s="1"/>
    </row>
    <row r="149" spans="2:12" ht="15" hidden="1">
      <c r="B149" s="116">
        <v>8</v>
      </c>
      <c r="C149" s="117" t="s">
        <v>115</v>
      </c>
      <c r="D149" s="118">
        <v>0.1</v>
      </c>
      <c r="E149" s="119">
        <v>100475546</v>
      </c>
      <c r="G149" s="125">
        <v>8</v>
      </c>
      <c r="H149" s="128" t="s">
        <v>115</v>
      </c>
      <c r="I149" s="118">
        <v>0.1</v>
      </c>
      <c r="J149" s="129">
        <v>33817757</v>
      </c>
      <c r="K149" s="1"/>
      <c r="L149" s="1"/>
    </row>
    <row r="150" spans="2:12" ht="15" hidden="1">
      <c r="B150" s="111"/>
      <c r="C150" s="120"/>
      <c r="D150" s="121">
        <f>SUM(D142:D149)</f>
        <v>0.9999999999999999</v>
      </c>
      <c r="E150" s="122">
        <f>SUM(E142:E149)</f>
        <v>1004755464</v>
      </c>
      <c r="G150" s="125"/>
      <c r="H150" s="111"/>
      <c r="I150" s="121">
        <f>SUM(I142:I149)</f>
        <v>0.9999999999999999</v>
      </c>
      <c r="J150" s="122">
        <f>SUM(J142:J149)</f>
        <v>338177577</v>
      </c>
      <c r="K150" s="1"/>
      <c r="L150" s="1"/>
    </row>
    <row r="151" spans="7:12" ht="15" hidden="1">
      <c r="G151" s="1"/>
      <c r="H151" s="1"/>
      <c r="I151" s="1"/>
      <c r="J151" s="1"/>
      <c r="K151" s="1"/>
      <c r="L151" s="1"/>
    </row>
    <row r="152" spans="7:12" ht="15" hidden="1">
      <c r="G152" s="1"/>
      <c r="H152" s="1"/>
      <c r="I152" s="1"/>
      <c r="J152" s="1"/>
      <c r="K152" s="1"/>
      <c r="L152" s="1"/>
    </row>
    <row r="153" spans="2:12" ht="15" hidden="1">
      <c r="B153" s="111"/>
      <c r="C153" s="126" t="s">
        <v>264</v>
      </c>
      <c r="D153" s="113">
        <v>1119735000</v>
      </c>
      <c r="E153" s="114">
        <v>1</v>
      </c>
      <c r="G153" s="1"/>
      <c r="H153" s="1"/>
      <c r="I153" s="1"/>
      <c r="J153" s="1"/>
      <c r="K153" s="1"/>
      <c r="L153" s="1"/>
    </row>
    <row r="154" spans="2:12" ht="15" hidden="1">
      <c r="B154" s="116">
        <v>1</v>
      </c>
      <c r="C154" s="117" t="s">
        <v>225</v>
      </c>
      <c r="D154" s="118">
        <v>0.3</v>
      </c>
      <c r="E154" s="119">
        <v>335920500</v>
      </c>
      <c r="G154" s="1"/>
      <c r="H154" s="1"/>
      <c r="I154" s="1"/>
      <c r="J154" s="1"/>
      <c r="K154" s="1"/>
      <c r="L154" s="1"/>
    </row>
    <row r="155" spans="2:12" ht="15" hidden="1">
      <c r="B155" s="116">
        <v>2</v>
      </c>
      <c r="C155" s="117" t="s">
        <v>109</v>
      </c>
      <c r="D155" s="118">
        <v>0.1</v>
      </c>
      <c r="E155" s="119">
        <v>111973500</v>
      </c>
      <c r="G155" s="1"/>
      <c r="H155" s="1"/>
      <c r="I155" s="1"/>
      <c r="J155" s="1"/>
      <c r="K155" s="1"/>
      <c r="L155" s="1"/>
    </row>
    <row r="156" spans="2:12" ht="15" hidden="1">
      <c r="B156" s="116">
        <v>3</v>
      </c>
      <c r="C156" s="117" t="s">
        <v>110</v>
      </c>
      <c r="D156" s="118">
        <v>0.1</v>
      </c>
      <c r="E156" s="119">
        <v>111973500</v>
      </c>
      <c r="G156" s="1"/>
      <c r="H156" s="1"/>
      <c r="I156" s="1"/>
      <c r="J156" s="1"/>
      <c r="K156" s="1"/>
      <c r="L156" s="1"/>
    </row>
    <row r="157" spans="2:12" ht="15" hidden="1">
      <c r="B157" s="116">
        <v>4</v>
      </c>
      <c r="C157" s="117" t="s">
        <v>111</v>
      </c>
      <c r="D157" s="118">
        <v>0.1</v>
      </c>
      <c r="E157" s="119">
        <v>111973500</v>
      </c>
      <c r="G157" s="1"/>
      <c r="H157" s="1"/>
      <c r="I157" s="1"/>
      <c r="J157" s="1"/>
      <c r="K157" s="1"/>
      <c r="L157" s="1"/>
    </row>
    <row r="158" spans="2:12" ht="15" hidden="1">
      <c r="B158" s="116">
        <v>5</v>
      </c>
      <c r="C158" s="117" t="s">
        <v>112</v>
      </c>
      <c r="D158" s="118">
        <v>0.1</v>
      </c>
      <c r="E158" s="119">
        <v>111973500</v>
      </c>
      <c r="G158" s="1"/>
      <c r="H158" s="1"/>
      <c r="I158" s="1"/>
      <c r="J158" s="1"/>
      <c r="K158" s="1"/>
      <c r="L158" s="1"/>
    </row>
    <row r="159" spans="2:12" ht="15" hidden="1">
      <c r="B159" s="116">
        <v>6</v>
      </c>
      <c r="C159" s="117" t="s">
        <v>113</v>
      </c>
      <c r="D159" s="118">
        <v>0.1</v>
      </c>
      <c r="E159" s="119">
        <v>111973500</v>
      </c>
      <c r="G159" s="1"/>
      <c r="H159" s="1"/>
      <c r="I159" s="1"/>
      <c r="J159" s="1"/>
      <c r="K159" s="1"/>
      <c r="L159" s="1"/>
    </row>
    <row r="160" spans="2:12" ht="15" hidden="1">
      <c r="B160" s="116">
        <v>7</v>
      </c>
      <c r="C160" s="117" t="s">
        <v>114</v>
      </c>
      <c r="D160" s="118">
        <v>0.1</v>
      </c>
      <c r="E160" s="119">
        <v>111973500</v>
      </c>
      <c r="G160" s="1"/>
      <c r="H160" s="1"/>
      <c r="I160" s="1"/>
      <c r="J160" s="1"/>
      <c r="K160" s="1"/>
      <c r="L160" s="1"/>
    </row>
    <row r="161" spans="2:12" ht="15" hidden="1">
      <c r="B161" s="116">
        <v>8</v>
      </c>
      <c r="C161" s="117" t="s">
        <v>115</v>
      </c>
      <c r="D161" s="118">
        <v>0.1</v>
      </c>
      <c r="E161" s="119">
        <v>111973500</v>
      </c>
      <c r="G161" s="1"/>
      <c r="H161" s="1"/>
      <c r="I161" s="1"/>
      <c r="J161" s="1"/>
      <c r="K161" s="1"/>
      <c r="L161" s="1"/>
    </row>
    <row r="162" spans="2:12" ht="15" hidden="1">
      <c r="B162" s="111"/>
      <c r="C162" s="120"/>
      <c r="D162" s="121">
        <f>SUM(D154:D161)</f>
        <v>0.9999999999999999</v>
      </c>
      <c r="E162" s="122">
        <f>SUM(E154:E161)</f>
        <v>1119735000</v>
      </c>
      <c r="G162" s="1"/>
      <c r="H162" s="1"/>
      <c r="I162" s="1"/>
      <c r="J162" s="1"/>
      <c r="K162" s="1"/>
      <c r="L162" s="1"/>
    </row>
    <row r="163" spans="7:12" ht="15" hidden="1">
      <c r="G163" s="1"/>
      <c r="H163" s="1"/>
      <c r="I163" s="1"/>
      <c r="J163" s="1"/>
      <c r="K163" s="1"/>
      <c r="L163" s="1"/>
    </row>
    <row r="164" spans="7:12" ht="15" hidden="1">
      <c r="G164" s="1"/>
      <c r="H164" s="1"/>
      <c r="I164" s="1"/>
      <c r="J164" s="1"/>
      <c r="K164" s="1"/>
      <c r="L164" s="1"/>
    </row>
    <row r="165" spans="2:12" ht="30" hidden="1">
      <c r="B165" s="111"/>
      <c r="C165" s="126" t="s">
        <v>265</v>
      </c>
      <c r="D165" s="113">
        <v>1116614670</v>
      </c>
      <c r="E165" s="114">
        <v>1</v>
      </c>
      <c r="G165" s="125"/>
      <c r="H165" s="126" t="s">
        <v>266</v>
      </c>
      <c r="I165" s="113">
        <v>338177577</v>
      </c>
      <c r="J165" s="114">
        <v>1</v>
      </c>
      <c r="K165" s="1"/>
      <c r="L165" s="1"/>
    </row>
    <row r="166" spans="2:12" ht="15" hidden="1">
      <c r="B166" s="116">
        <v>1</v>
      </c>
      <c r="C166" s="117" t="s">
        <v>225</v>
      </c>
      <c r="D166" s="118">
        <v>0.3</v>
      </c>
      <c r="E166" s="119">
        <v>334984401</v>
      </c>
      <c r="G166" s="125">
        <v>1</v>
      </c>
      <c r="H166" s="128" t="s">
        <v>225</v>
      </c>
      <c r="I166" s="118">
        <v>0.3</v>
      </c>
      <c r="J166" s="129">
        <v>101453278</v>
      </c>
      <c r="K166" s="1"/>
      <c r="L166" s="1"/>
    </row>
    <row r="167" spans="2:12" ht="15" hidden="1">
      <c r="B167" s="116">
        <v>2</v>
      </c>
      <c r="C167" s="117" t="s">
        <v>109</v>
      </c>
      <c r="D167" s="118">
        <v>0.1</v>
      </c>
      <c r="E167" s="119">
        <v>111661467</v>
      </c>
      <c r="G167" s="125">
        <v>2</v>
      </c>
      <c r="H167" s="128" t="s">
        <v>109</v>
      </c>
      <c r="I167" s="118">
        <v>0.1</v>
      </c>
      <c r="J167" s="129">
        <v>33817757</v>
      </c>
      <c r="K167" s="1"/>
      <c r="L167" s="1"/>
    </row>
    <row r="168" spans="2:12" ht="15" hidden="1">
      <c r="B168" s="116">
        <v>3</v>
      </c>
      <c r="C168" s="117" t="s">
        <v>110</v>
      </c>
      <c r="D168" s="118">
        <v>0.1</v>
      </c>
      <c r="E168" s="119">
        <v>111661467</v>
      </c>
      <c r="G168" s="125">
        <v>3</v>
      </c>
      <c r="H168" s="128" t="s">
        <v>110</v>
      </c>
      <c r="I168" s="118">
        <v>0.1</v>
      </c>
      <c r="J168" s="129">
        <v>33817757</v>
      </c>
      <c r="K168" s="1"/>
      <c r="L168" s="1"/>
    </row>
    <row r="169" spans="2:12" ht="15" hidden="1">
      <c r="B169" s="116">
        <v>4</v>
      </c>
      <c r="C169" s="117" t="s">
        <v>111</v>
      </c>
      <c r="D169" s="118">
        <v>0.1</v>
      </c>
      <c r="E169" s="119">
        <v>111661467</v>
      </c>
      <c r="G169" s="125">
        <v>4</v>
      </c>
      <c r="H169" s="128" t="s">
        <v>111</v>
      </c>
      <c r="I169" s="118">
        <v>0.1</v>
      </c>
      <c r="J169" s="129">
        <v>33817757</v>
      </c>
      <c r="K169" s="1"/>
      <c r="L169" s="1"/>
    </row>
    <row r="170" spans="2:12" ht="15" hidden="1">
      <c r="B170" s="116">
        <v>5</v>
      </c>
      <c r="C170" s="117" t="s">
        <v>112</v>
      </c>
      <c r="D170" s="118">
        <v>0.1</v>
      </c>
      <c r="E170" s="119">
        <v>111661467</v>
      </c>
      <c r="G170" s="125">
        <v>5</v>
      </c>
      <c r="H170" s="128" t="s">
        <v>112</v>
      </c>
      <c r="I170" s="118">
        <v>0.1</v>
      </c>
      <c r="J170" s="129">
        <v>33817757</v>
      </c>
      <c r="K170" s="1"/>
      <c r="L170" s="1"/>
    </row>
    <row r="171" spans="2:12" ht="15" hidden="1">
      <c r="B171" s="116">
        <v>6</v>
      </c>
      <c r="C171" s="117" t="s">
        <v>113</v>
      </c>
      <c r="D171" s="118">
        <v>0.1</v>
      </c>
      <c r="E171" s="119">
        <v>111661467</v>
      </c>
      <c r="G171" s="125">
        <v>6</v>
      </c>
      <c r="H171" s="128" t="s">
        <v>113</v>
      </c>
      <c r="I171" s="118">
        <v>0.1</v>
      </c>
      <c r="J171" s="129">
        <v>33817757</v>
      </c>
      <c r="K171" s="1"/>
      <c r="L171" s="1"/>
    </row>
    <row r="172" spans="2:12" ht="15" hidden="1">
      <c r="B172" s="116">
        <v>7</v>
      </c>
      <c r="C172" s="117" t="s">
        <v>114</v>
      </c>
      <c r="D172" s="118">
        <v>0.1</v>
      </c>
      <c r="E172" s="119">
        <v>111661467</v>
      </c>
      <c r="G172" s="125">
        <v>7</v>
      </c>
      <c r="H172" s="117" t="s">
        <v>114</v>
      </c>
      <c r="I172" s="118">
        <v>0.1</v>
      </c>
      <c r="J172" s="129">
        <v>33817757</v>
      </c>
      <c r="K172" s="1"/>
      <c r="L172" s="1"/>
    </row>
    <row r="173" spans="2:12" ht="15" hidden="1">
      <c r="B173" s="116">
        <v>8</v>
      </c>
      <c r="C173" s="117" t="s">
        <v>115</v>
      </c>
      <c r="D173" s="118">
        <v>0.1</v>
      </c>
      <c r="E173" s="119">
        <v>111661467</v>
      </c>
      <c r="G173" s="125">
        <v>8</v>
      </c>
      <c r="H173" s="128" t="s">
        <v>115</v>
      </c>
      <c r="I173" s="118">
        <v>0.1</v>
      </c>
      <c r="J173" s="129">
        <v>33817757</v>
      </c>
      <c r="K173" s="1"/>
      <c r="L173" s="1"/>
    </row>
    <row r="174" spans="2:12" ht="15" hidden="1">
      <c r="B174" s="111"/>
      <c r="C174" s="120"/>
      <c r="D174" s="121">
        <f>SUM(D166:D173)</f>
        <v>0.9999999999999999</v>
      </c>
      <c r="E174" s="122">
        <f>SUM(E166:E173)</f>
        <v>1116614670</v>
      </c>
      <c r="G174" s="125"/>
      <c r="H174" s="111"/>
      <c r="I174" s="121">
        <f>SUM(I166:I173)</f>
        <v>0.9999999999999999</v>
      </c>
      <c r="J174" s="122">
        <f>SUM(J166:J173)</f>
        <v>338177577</v>
      </c>
      <c r="K174" s="1"/>
      <c r="L174" s="1"/>
    </row>
    <row r="175" spans="7:12" ht="15" hidden="1">
      <c r="G175" s="1"/>
      <c r="H175" s="1"/>
      <c r="I175" s="1"/>
      <c r="J175" s="1"/>
      <c r="K175" s="1"/>
      <c r="L175" s="1"/>
    </row>
    <row r="176" spans="7:12" ht="15">
      <c r="G176" s="1"/>
      <c r="H176" s="1"/>
      <c r="I176" s="1"/>
      <c r="J176" s="1"/>
      <c r="K176" s="1"/>
      <c r="L176" s="1"/>
    </row>
    <row r="177" spans="7:12" ht="15">
      <c r="G177" s="1"/>
      <c r="H177" s="1"/>
      <c r="I177" s="1"/>
      <c r="J177" s="1"/>
      <c r="K177" s="1"/>
      <c r="L177" s="1"/>
    </row>
    <row r="178" spans="7:12" ht="15">
      <c r="G178" s="1"/>
      <c r="H178" s="1"/>
      <c r="I178" s="1"/>
      <c r="J178" s="1"/>
      <c r="K178" s="1"/>
      <c r="L178" s="1"/>
    </row>
    <row r="179" spans="7:12" ht="15">
      <c r="G179" s="1"/>
      <c r="H179" s="1"/>
      <c r="I179" s="1"/>
      <c r="J179" s="1"/>
      <c r="K179" s="1"/>
      <c r="L179" s="1"/>
    </row>
    <row r="180" spans="7:12" ht="15">
      <c r="G180" s="1"/>
      <c r="H180" s="1"/>
      <c r="I180" s="1"/>
      <c r="J180" s="1"/>
      <c r="K180" s="1"/>
      <c r="L180" s="1"/>
    </row>
    <row r="181" spans="7:12" ht="15">
      <c r="G181" s="1"/>
      <c r="H181" s="1"/>
      <c r="I181" s="1"/>
      <c r="J181" s="1"/>
      <c r="K181" s="1"/>
      <c r="L181" s="1"/>
    </row>
    <row r="182" spans="7:12" ht="15">
      <c r="G182" s="1"/>
      <c r="H182" s="1"/>
      <c r="I182" s="1"/>
      <c r="J182" s="1"/>
      <c r="K182" s="1"/>
      <c r="L182" s="1"/>
    </row>
    <row r="183" spans="7:12" ht="15">
      <c r="G183" s="1"/>
      <c r="H183" s="1"/>
      <c r="I183" s="1"/>
      <c r="J183" s="1"/>
      <c r="K183" s="1"/>
      <c r="L183" s="1"/>
    </row>
    <row r="184" spans="7:12" ht="15">
      <c r="G184" s="1"/>
      <c r="H184" s="1"/>
      <c r="I184" s="1"/>
      <c r="J184" s="1"/>
      <c r="K184" s="1"/>
      <c r="L184" s="1"/>
    </row>
    <row r="185" spans="7:12" ht="15">
      <c r="G185" s="1"/>
      <c r="H185" s="1"/>
      <c r="I185" s="1"/>
      <c r="J185" s="1"/>
      <c r="K185" s="1"/>
      <c r="L185" s="1"/>
    </row>
    <row r="186" spans="7:12" ht="15">
      <c r="G186" s="1"/>
      <c r="H186" s="1"/>
      <c r="I186" s="1"/>
      <c r="J186" s="1"/>
      <c r="K186" s="1"/>
      <c r="L186" s="1"/>
    </row>
    <row r="187" spans="7:12" ht="15">
      <c r="G187" s="1"/>
      <c r="H187" s="1"/>
      <c r="I187" s="1"/>
      <c r="J187" s="1"/>
      <c r="K187" s="1"/>
      <c r="L187" s="1"/>
    </row>
    <row r="188" spans="7:12" ht="15">
      <c r="G188" s="1"/>
      <c r="H188" s="1"/>
      <c r="I188" s="1"/>
      <c r="J188" s="1"/>
      <c r="K188" s="1"/>
      <c r="L188" s="1"/>
    </row>
    <row r="189" spans="7:12" ht="15">
      <c r="G189" s="1"/>
      <c r="H189" s="1"/>
      <c r="I189" s="1"/>
      <c r="J189" s="1"/>
      <c r="K189" s="1"/>
      <c r="L189" s="1"/>
    </row>
    <row r="190" spans="7:12" ht="15">
      <c r="G190" s="1"/>
      <c r="H190" s="1"/>
      <c r="I190" s="1"/>
      <c r="J190" s="1"/>
      <c r="K190" s="1"/>
      <c r="L190" s="1"/>
    </row>
    <row r="191" spans="7:12" ht="15">
      <c r="G191" s="1"/>
      <c r="H191" s="1"/>
      <c r="I191" s="1"/>
      <c r="J191" s="1"/>
      <c r="K191" s="1"/>
      <c r="L191" s="1"/>
    </row>
    <row r="192" spans="7:12" ht="15">
      <c r="G192" s="1"/>
      <c r="H192" s="1"/>
      <c r="I192" s="1"/>
      <c r="J192" s="1"/>
      <c r="K192" s="1"/>
      <c r="L192" s="1"/>
    </row>
    <row r="193" spans="7:12" ht="15">
      <c r="G193" s="1"/>
      <c r="H193" s="1"/>
      <c r="I193" s="1"/>
      <c r="J193" s="1"/>
      <c r="K193" s="1"/>
      <c r="L193" s="1"/>
    </row>
    <row r="194" spans="7:12" ht="15">
      <c r="G194" s="1"/>
      <c r="H194" s="1"/>
      <c r="I194" s="1"/>
      <c r="J194" s="1"/>
      <c r="K194" s="1"/>
      <c r="L194" s="1"/>
    </row>
    <row r="195" spans="7:12" ht="15">
      <c r="G195" s="1"/>
      <c r="H195" s="1"/>
      <c r="I195" s="1"/>
      <c r="J195" s="1"/>
      <c r="K195" s="1"/>
      <c r="L195" s="1"/>
    </row>
    <row r="196" spans="7:12" ht="15">
      <c r="G196" s="1"/>
      <c r="H196" s="1"/>
      <c r="I196" s="1"/>
      <c r="J196" s="1"/>
      <c r="K196" s="1"/>
      <c r="L196" s="1"/>
    </row>
    <row r="197" spans="7:12" ht="15">
      <c r="G197" s="1"/>
      <c r="H197" s="1"/>
      <c r="I197" s="1"/>
      <c r="J197" s="1"/>
      <c r="K197" s="1"/>
      <c r="L197" s="1"/>
    </row>
    <row r="198" spans="7:12" ht="15">
      <c r="G198" s="1"/>
      <c r="H198" s="1"/>
      <c r="I198" s="1"/>
      <c r="J198" s="1"/>
      <c r="K198" s="1"/>
      <c r="L198" s="1"/>
    </row>
    <row r="199" spans="7:12" ht="15">
      <c r="G199" s="1"/>
      <c r="H199" s="1"/>
      <c r="I199" s="1"/>
      <c r="J199" s="1"/>
      <c r="K199" s="1"/>
      <c r="L199" s="1"/>
    </row>
    <row r="200" spans="7:12" ht="15">
      <c r="G200" s="1"/>
      <c r="H200" s="1"/>
      <c r="I200" s="1"/>
      <c r="J200" s="1"/>
      <c r="K200" s="1"/>
      <c r="L200" s="1"/>
    </row>
    <row r="201" spans="7:12" ht="15">
      <c r="G201" s="1"/>
      <c r="H201" s="1"/>
      <c r="I201" s="1"/>
      <c r="J201" s="1"/>
      <c r="K201" s="1"/>
      <c r="L201" s="1"/>
    </row>
    <row r="202" spans="7:12" ht="15">
      <c r="G202" s="1"/>
      <c r="H202" s="1"/>
      <c r="I202" s="1"/>
      <c r="J202" s="1"/>
      <c r="K202" s="1"/>
      <c r="L202" s="1"/>
    </row>
    <row r="203" spans="7:12" ht="15">
      <c r="G203" s="1"/>
      <c r="H203" s="1"/>
      <c r="I203" s="1"/>
      <c r="J203" s="1"/>
      <c r="K203" s="1"/>
      <c r="L203" s="1"/>
    </row>
    <row r="204" spans="7:12" ht="15">
      <c r="G204" s="1"/>
      <c r="H204" s="1"/>
      <c r="I204" s="1"/>
      <c r="J204" s="1"/>
      <c r="K204" s="1"/>
      <c r="L204" s="1"/>
    </row>
    <row r="205" spans="7:12" ht="15">
      <c r="G205" s="1"/>
      <c r="H205" s="1"/>
      <c r="I205" s="1"/>
      <c r="J205" s="1"/>
      <c r="K205" s="1"/>
      <c r="L205" s="1"/>
    </row>
    <row r="206" spans="7:12" ht="15">
      <c r="G206" s="1"/>
      <c r="H206" s="1"/>
      <c r="I206" s="1"/>
      <c r="J206" s="1"/>
      <c r="K206" s="1"/>
      <c r="L206" s="1"/>
    </row>
    <row r="207" spans="7:12" ht="15">
      <c r="G207" s="1"/>
      <c r="H207" s="1"/>
      <c r="I207" s="1"/>
      <c r="J207" s="1"/>
      <c r="K207" s="1"/>
      <c r="L207" s="1"/>
    </row>
    <row r="208" spans="7:12" ht="15">
      <c r="G208" s="1"/>
      <c r="H208" s="1"/>
      <c r="I208" s="1"/>
      <c r="J208" s="1"/>
      <c r="K208" s="1"/>
      <c r="L208" s="1"/>
    </row>
    <row r="209" spans="7:12" ht="15">
      <c r="G209" s="1"/>
      <c r="H209" s="1"/>
      <c r="I209" s="1"/>
      <c r="J209" s="1"/>
      <c r="K209" s="1"/>
      <c r="L209" s="1"/>
    </row>
    <row r="210" spans="7:12" ht="15">
      <c r="G210" s="1"/>
      <c r="H210" s="1"/>
      <c r="I210" s="1"/>
      <c r="J210" s="1"/>
      <c r="K210" s="1"/>
      <c r="L210" s="1"/>
    </row>
    <row r="211" spans="7:12" ht="15">
      <c r="G211" s="1"/>
      <c r="H211" s="1"/>
      <c r="I211" s="1"/>
      <c r="J211" s="1"/>
      <c r="K211" s="1"/>
      <c r="L211" s="1"/>
    </row>
    <row r="212" spans="7:12" ht="15">
      <c r="G212" s="1"/>
      <c r="H212" s="1"/>
      <c r="I212" s="1"/>
      <c r="J212" s="1"/>
      <c r="K212" s="1"/>
      <c r="L212" s="1"/>
    </row>
    <row r="213" spans="7:12" ht="15">
      <c r="G213" s="1"/>
      <c r="H213" s="1"/>
      <c r="I213" s="1"/>
      <c r="J213" s="1"/>
      <c r="K213" s="1"/>
      <c r="L213" s="1"/>
    </row>
    <row r="214" spans="7:12" ht="15">
      <c r="G214" s="1"/>
      <c r="H214" s="1"/>
      <c r="I214" s="1"/>
      <c r="J214" s="1"/>
      <c r="K214" s="1"/>
      <c r="L214" s="1"/>
    </row>
    <row r="215" spans="7:12" ht="15">
      <c r="G215" s="1"/>
      <c r="H215" s="1"/>
      <c r="I215" s="1"/>
      <c r="J215" s="1"/>
      <c r="K215" s="1"/>
      <c r="L215" s="1"/>
    </row>
    <row r="216" spans="7:12" ht="15">
      <c r="G216" s="1"/>
      <c r="H216" s="1"/>
      <c r="I216" s="1"/>
      <c r="J216" s="1"/>
      <c r="K216" s="1"/>
      <c r="L216" s="1"/>
    </row>
    <row r="217" spans="7:12" ht="15">
      <c r="G217" s="1"/>
      <c r="H217" s="1"/>
      <c r="I217" s="1"/>
      <c r="J217" s="1"/>
      <c r="K217" s="1"/>
      <c r="L217" s="1"/>
    </row>
    <row r="218" spans="7:12" ht="15">
      <c r="G218" s="1"/>
      <c r="H218" s="1"/>
      <c r="I218" s="1"/>
      <c r="J218" s="1"/>
      <c r="K218" s="1"/>
      <c r="L218" s="1"/>
    </row>
    <row r="219" spans="7:12" ht="15">
      <c r="G219" s="1"/>
      <c r="H219" s="1"/>
      <c r="I219" s="1"/>
      <c r="J219" s="1"/>
      <c r="K219" s="1"/>
      <c r="L219" s="1"/>
    </row>
    <row r="220" spans="7:12" ht="15">
      <c r="G220" s="1"/>
      <c r="H220" s="1"/>
      <c r="I220" s="1"/>
      <c r="J220" s="1"/>
      <c r="K220" s="1"/>
      <c r="L220" s="1"/>
    </row>
    <row r="221" spans="7:12" ht="15">
      <c r="G221" s="1"/>
      <c r="H221" s="1"/>
      <c r="I221" s="1"/>
      <c r="J221" s="1"/>
      <c r="K221" s="1"/>
      <c r="L221" s="1"/>
    </row>
    <row r="222" spans="7:12" ht="15">
      <c r="G222" s="1"/>
      <c r="H222" s="1"/>
      <c r="I222" s="1"/>
      <c r="J222" s="1"/>
      <c r="K222" s="1"/>
      <c r="L222" s="1"/>
    </row>
    <row r="223" spans="7:12" ht="15">
      <c r="G223" s="1"/>
      <c r="H223" s="1"/>
      <c r="I223" s="1"/>
      <c r="J223" s="1"/>
      <c r="K223" s="1"/>
      <c r="L223" s="1"/>
    </row>
    <row r="224" spans="7:12" ht="15">
      <c r="G224" s="1"/>
      <c r="H224" s="1"/>
      <c r="I224" s="1"/>
      <c r="J224" s="1"/>
      <c r="K224" s="1"/>
      <c r="L224" s="1"/>
    </row>
    <row r="225" spans="7:12" ht="15">
      <c r="G225" s="1"/>
      <c r="H225" s="1"/>
      <c r="I225" s="1"/>
      <c r="J225" s="1"/>
      <c r="K225" s="1"/>
      <c r="L225" s="1"/>
    </row>
    <row r="226" spans="7:12" ht="15">
      <c r="G226" s="1"/>
      <c r="H226" s="1"/>
      <c r="I226" s="1"/>
      <c r="J226" s="1"/>
      <c r="K226" s="1"/>
      <c r="L226" s="1"/>
    </row>
    <row r="227" spans="7:12" ht="15">
      <c r="G227" s="1"/>
      <c r="H227" s="1"/>
      <c r="I227" s="1"/>
      <c r="J227" s="1"/>
      <c r="K227" s="1"/>
      <c r="L227" s="1"/>
    </row>
    <row r="228" spans="7:12" ht="15">
      <c r="G228" s="1"/>
      <c r="H228" s="1"/>
      <c r="I228" s="1"/>
      <c r="J228" s="1"/>
      <c r="K228" s="1"/>
      <c r="L228" s="1"/>
    </row>
    <row r="229" spans="7:12" ht="15">
      <c r="G229" s="1"/>
      <c r="H229" s="1"/>
      <c r="I229" s="1"/>
      <c r="J229" s="1"/>
      <c r="K229" s="1"/>
      <c r="L229" s="1"/>
    </row>
    <row r="230" spans="7:12" ht="15">
      <c r="G230" s="1"/>
      <c r="H230" s="1"/>
      <c r="I230" s="1"/>
      <c r="J230" s="1"/>
      <c r="K230" s="1"/>
      <c r="L230" s="1"/>
    </row>
    <row r="231" spans="7:12" ht="15">
      <c r="G231" s="1"/>
      <c r="H231" s="1"/>
      <c r="I231" s="1"/>
      <c r="J231" s="1"/>
      <c r="K231" s="1"/>
      <c r="L231" s="1"/>
    </row>
    <row r="232" spans="7:12" ht="15">
      <c r="G232" s="1"/>
      <c r="H232" s="1"/>
      <c r="I232" s="1"/>
      <c r="J232" s="1"/>
      <c r="K232" s="1"/>
      <c r="L232" s="1"/>
    </row>
    <row r="233" spans="7:12" ht="15">
      <c r="G233" s="1"/>
      <c r="H233" s="1"/>
      <c r="I233" s="1"/>
      <c r="J233" s="1"/>
      <c r="K233" s="1"/>
      <c r="L233" s="1"/>
    </row>
    <row r="234" spans="7:12" ht="15">
      <c r="G234" s="1"/>
      <c r="H234" s="1"/>
      <c r="I234" s="1"/>
      <c r="J234" s="1"/>
      <c r="K234" s="1"/>
      <c r="L234" s="1"/>
    </row>
    <row r="235" spans="7:12" ht="15">
      <c r="G235" s="1"/>
      <c r="H235" s="1"/>
      <c r="I235" s="1"/>
      <c r="J235" s="1"/>
      <c r="K235" s="1"/>
      <c r="L235" s="1"/>
    </row>
    <row r="236" spans="7:12" ht="15">
      <c r="G236" s="1"/>
      <c r="H236" s="1"/>
      <c r="I236" s="1"/>
      <c r="J236" s="1"/>
      <c r="K236" s="1"/>
      <c r="L236" s="1"/>
    </row>
    <row r="237" spans="7:12" ht="15">
      <c r="G237" s="1"/>
      <c r="H237" s="1"/>
      <c r="I237" s="1"/>
      <c r="J237" s="1"/>
      <c r="K237" s="1"/>
      <c r="L237" s="1"/>
    </row>
    <row r="238" spans="7:12" ht="15">
      <c r="G238" s="1"/>
      <c r="H238" s="1"/>
      <c r="I238" s="1"/>
      <c r="J238" s="1"/>
      <c r="K238" s="1"/>
      <c r="L238" s="1"/>
    </row>
    <row r="239" spans="7:12" ht="15">
      <c r="G239" s="1"/>
      <c r="H239" s="1"/>
      <c r="I239" s="1"/>
      <c r="J239" s="1"/>
      <c r="K239" s="1"/>
      <c r="L239" s="1"/>
    </row>
    <row r="240" spans="7:12" ht="15">
      <c r="G240" s="1"/>
      <c r="H240" s="1"/>
      <c r="I240" s="1"/>
      <c r="J240" s="1"/>
      <c r="K240" s="1"/>
      <c r="L240" s="1"/>
    </row>
    <row r="241" spans="7:12" ht="15">
      <c r="G241" s="1"/>
      <c r="H241" s="1"/>
      <c r="I241" s="1"/>
      <c r="J241" s="1"/>
      <c r="K241" s="1"/>
      <c r="L241" s="1"/>
    </row>
    <row r="242" spans="7:12" ht="15">
      <c r="G242" s="1"/>
      <c r="H242" s="1"/>
      <c r="I242" s="1"/>
      <c r="J242" s="1"/>
      <c r="K242" s="1"/>
      <c r="L242" s="1"/>
    </row>
    <row r="243" spans="7:12" ht="15">
      <c r="G243" s="1"/>
      <c r="H243" s="1"/>
      <c r="I243" s="1"/>
      <c r="J243" s="1"/>
      <c r="K243" s="1"/>
      <c r="L243" s="1"/>
    </row>
    <row r="244" spans="7:12" ht="15">
      <c r="G244" s="1"/>
      <c r="H244" s="1"/>
      <c r="I244" s="1"/>
      <c r="J244" s="1"/>
      <c r="K244" s="1"/>
      <c r="L244" s="1"/>
    </row>
    <row r="245" spans="7:12" ht="15">
      <c r="G245" s="1"/>
      <c r="H245" s="1"/>
      <c r="I245" s="1"/>
      <c r="J245" s="1"/>
      <c r="K245" s="1"/>
      <c r="L245" s="1"/>
    </row>
    <row r="246" spans="7:12" ht="15">
      <c r="G246" s="1"/>
      <c r="H246" s="1"/>
      <c r="I246" s="1"/>
      <c r="J246" s="1"/>
      <c r="K246" s="1"/>
      <c r="L246" s="1"/>
    </row>
    <row r="247" spans="7:12" ht="15">
      <c r="G247" s="1"/>
      <c r="H247" s="1"/>
      <c r="I247" s="1"/>
      <c r="J247" s="1"/>
      <c r="K247" s="1"/>
      <c r="L247" s="1"/>
    </row>
    <row r="248" spans="7:12" ht="15">
      <c r="G248" s="1"/>
      <c r="H248" s="1"/>
      <c r="I248" s="1"/>
      <c r="J248" s="1"/>
      <c r="K248" s="1"/>
      <c r="L248" s="1"/>
    </row>
    <row r="249" spans="7:12" ht="15">
      <c r="G249" s="1"/>
      <c r="H249" s="1"/>
      <c r="I249" s="1"/>
      <c r="J249" s="1"/>
      <c r="K249" s="1"/>
      <c r="L249" s="1"/>
    </row>
    <row r="250" spans="7:12" ht="15">
      <c r="G250" s="1"/>
      <c r="H250" s="1"/>
      <c r="I250" s="1"/>
      <c r="J250" s="1"/>
      <c r="K250" s="1"/>
      <c r="L250" s="1"/>
    </row>
    <row r="251" spans="7:12" ht="15">
      <c r="G251" s="1"/>
      <c r="H251" s="1"/>
      <c r="I251" s="1"/>
      <c r="J251" s="1"/>
      <c r="K251" s="1"/>
      <c r="L251" s="1"/>
    </row>
    <row r="252" spans="7:12" ht="15">
      <c r="G252" s="1"/>
      <c r="H252" s="1"/>
      <c r="I252" s="1"/>
      <c r="J252" s="1"/>
      <c r="K252" s="1"/>
      <c r="L252" s="1"/>
    </row>
    <row r="253" spans="7:12" ht="15">
      <c r="G253" s="1"/>
      <c r="H253" s="1"/>
      <c r="I253" s="1"/>
      <c r="J253" s="1"/>
      <c r="K253" s="1"/>
      <c r="L253" s="1"/>
    </row>
    <row r="254" spans="7:12" ht="15">
      <c r="G254" s="1"/>
      <c r="H254" s="1"/>
      <c r="I254" s="1"/>
      <c r="J254" s="1"/>
      <c r="K254" s="1"/>
      <c r="L254" s="1"/>
    </row>
    <row r="255" spans="7:12" ht="15">
      <c r="G255" s="1"/>
      <c r="H255" s="1"/>
      <c r="I255" s="1"/>
      <c r="J255" s="1"/>
      <c r="K255" s="1"/>
      <c r="L255" s="1"/>
    </row>
    <row r="256" spans="7:12" ht="15">
      <c r="G256" s="1"/>
      <c r="H256" s="1"/>
      <c r="I256" s="1"/>
      <c r="J256" s="1"/>
      <c r="K256" s="1"/>
      <c r="L256" s="1"/>
    </row>
    <row r="257" spans="7:12" ht="15">
      <c r="G257" s="1"/>
      <c r="H257" s="1"/>
      <c r="I257" s="1"/>
      <c r="J257" s="1"/>
      <c r="K257" s="1"/>
      <c r="L257" s="1"/>
    </row>
    <row r="258" spans="7:12" ht="15">
      <c r="G258" s="1"/>
      <c r="H258" s="1"/>
      <c r="I258" s="1"/>
      <c r="J258" s="1"/>
      <c r="K258" s="1"/>
      <c r="L258" s="1"/>
    </row>
    <row r="259" spans="7:12" ht="15">
      <c r="G259" s="1"/>
      <c r="H259" s="1"/>
      <c r="I259" s="1"/>
      <c r="J259" s="1"/>
      <c r="K259" s="1"/>
      <c r="L259" s="1"/>
    </row>
    <row r="260" spans="7:12" ht="15">
      <c r="G260" s="1"/>
      <c r="H260" s="1"/>
      <c r="I260" s="1"/>
      <c r="J260" s="1"/>
      <c r="K260" s="1"/>
      <c r="L260" s="1"/>
    </row>
    <row r="261" spans="7:12" ht="15">
      <c r="G261" s="1"/>
      <c r="H261" s="1"/>
      <c r="I261" s="1"/>
      <c r="J261" s="1"/>
      <c r="K261" s="1"/>
      <c r="L261" s="1"/>
    </row>
    <row r="262" spans="7:12" ht="15">
      <c r="G262" s="1"/>
      <c r="H262" s="1"/>
      <c r="I262" s="1"/>
      <c r="J262" s="1"/>
      <c r="K262" s="1"/>
      <c r="L262" s="1"/>
    </row>
    <row r="263" spans="7:12" ht="15">
      <c r="G263" s="1"/>
      <c r="H263" s="1"/>
      <c r="I263" s="1"/>
      <c r="J263" s="1"/>
      <c r="K263" s="1"/>
      <c r="L263" s="1"/>
    </row>
    <row r="264" spans="7:12" ht="15">
      <c r="G264" s="1"/>
      <c r="H264" s="1"/>
      <c r="I264" s="1"/>
      <c r="J264" s="1"/>
      <c r="K264" s="1"/>
      <c r="L264" s="1"/>
    </row>
    <row r="265" spans="7:12" ht="15">
      <c r="G265" s="1"/>
      <c r="H265" s="1"/>
      <c r="I265" s="1"/>
      <c r="J265" s="1"/>
      <c r="K265" s="1"/>
      <c r="L265" s="1"/>
    </row>
    <row r="266" spans="7:12" ht="15">
      <c r="G266" s="1"/>
      <c r="H266" s="1"/>
      <c r="I266" s="1"/>
      <c r="J266" s="1"/>
      <c r="K266" s="1"/>
      <c r="L266" s="1"/>
    </row>
    <row r="267" spans="7:12" ht="15">
      <c r="G267" s="1"/>
      <c r="H267" s="1"/>
      <c r="I267" s="1"/>
      <c r="J267" s="1"/>
      <c r="K267" s="1"/>
      <c r="L267" s="1"/>
    </row>
    <row r="268" spans="7:12" ht="15">
      <c r="G268" s="1"/>
      <c r="H268" s="1"/>
      <c r="I268" s="1"/>
      <c r="J268" s="1"/>
      <c r="K268" s="1"/>
      <c r="L268" s="1"/>
    </row>
    <row r="269" spans="7:12" ht="15">
      <c r="G269" s="1"/>
      <c r="H269" s="1"/>
      <c r="I269" s="1"/>
      <c r="J269" s="1"/>
      <c r="K269" s="1"/>
      <c r="L269" s="1"/>
    </row>
    <row r="270" spans="7:12" ht="15">
      <c r="G270" s="1"/>
      <c r="H270" s="1"/>
      <c r="I270" s="1"/>
      <c r="J270" s="1"/>
      <c r="K270" s="1"/>
      <c r="L270" s="1"/>
    </row>
    <row r="271" spans="7:12" ht="15">
      <c r="G271" s="1"/>
      <c r="H271" s="1"/>
      <c r="I271" s="1"/>
      <c r="J271" s="1"/>
      <c r="K271" s="1"/>
      <c r="L271" s="1"/>
    </row>
    <row r="272" spans="7:12" ht="15">
      <c r="G272" s="1"/>
      <c r="H272" s="1"/>
      <c r="I272" s="1"/>
      <c r="J272" s="1"/>
      <c r="K272" s="1"/>
      <c r="L272" s="1"/>
    </row>
    <row r="273" spans="7:12" ht="15">
      <c r="G273" s="1"/>
      <c r="H273" s="1"/>
      <c r="I273" s="1"/>
      <c r="J273" s="1"/>
      <c r="K273" s="1"/>
      <c r="L273" s="1"/>
    </row>
    <row r="274" spans="7:12" ht="15">
      <c r="G274" s="1"/>
      <c r="H274" s="1"/>
      <c r="I274" s="1"/>
      <c r="J274" s="1"/>
      <c r="K274" s="1"/>
      <c r="L274" s="1"/>
    </row>
    <row r="275" spans="7:12" ht="15">
      <c r="G275" s="1"/>
      <c r="H275" s="1"/>
      <c r="I275" s="1"/>
      <c r="J275" s="1"/>
      <c r="K275" s="1"/>
      <c r="L275" s="1"/>
    </row>
    <row r="276" spans="7:12" ht="15">
      <c r="G276" s="1"/>
      <c r="H276" s="1"/>
      <c r="I276" s="1"/>
      <c r="J276" s="1"/>
      <c r="K276" s="1"/>
      <c r="L276" s="1"/>
    </row>
    <row r="277" spans="7:12" ht="15">
      <c r="G277" s="1"/>
      <c r="H277" s="1"/>
      <c r="I277" s="1"/>
      <c r="J277" s="1"/>
      <c r="K277" s="1"/>
      <c r="L277" s="1"/>
    </row>
    <row r="278" spans="7:12" ht="15">
      <c r="G278" s="1"/>
      <c r="H278" s="1"/>
      <c r="I278" s="1"/>
      <c r="J278" s="1"/>
      <c r="K278" s="1"/>
      <c r="L278" s="1"/>
    </row>
    <row r="279" spans="7:12" ht="15">
      <c r="G279" s="1"/>
      <c r="H279" s="1"/>
      <c r="I279" s="1"/>
      <c r="J279" s="1"/>
      <c r="K279" s="1"/>
      <c r="L279" s="1"/>
    </row>
    <row r="280" spans="7:12" ht="15">
      <c r="G280" s="1"/>
      <c r="H280" s="1"/>
      <c r="I280" s="1"/>
      <c r="J280" s="1"/>
      <c r="K280" s="1"/>
      <c r="L280" s="1"/>
    </row>
    <row r="281" spans="7:12" ht="15">
      <c r="G281" s="1"/>
      <c r="H281" s="1"/>
      <c r="I281" s="1"/>
      <c r="J281" s="1"/>
      <c r="K281" s="1"/>
      <c r="L281" s="1"/>
    </row>
    <row r="282" spans="7:12" ht="15">
      <c r="G282" s="1"/>
      <c r="H282" s="1"/>
      <c r="I282" s="1"/>
      <c r="J282" s="1"/>
      <c r="K282" s="1"/>
      <c r="L282" s="1"/>
    </row>
    <row r="283" spans="7:12" ht="15">
      <c r="G283" s="1"/>
      <c r="H283" s="1"/>
      <c r="I283" s="1"/>
      <c r="J283" s="1"/>
      <c r="K283" s="1"/>
      <c r="L283" s="1"/>
    </row>
    <row r="284" spans="7:12" ht="15">
      <c r="G284" s="1"/>
      <c r="H284" s="1"/>
      <c r="I284" s="1"/>
      <c r="J284" s="1"/>
      <c r="K284" s="1"/>
      <c r="L284" s="1"/>
    </row>
    <row r="285" spans="7:12" ht="15">
      <c r="G285" s="1"/>
      <c r="H285" s="1"/>
      <c r="I285" s="1"/>
      <c r="J285" s="1"/>
      <c r="K285" s="1"/>
      <c r="L285" s="1"/>
    </row>
    <row r="286" spans="7:12" ht="15">
      <c r="G286" s="1"/>
      <c r="H286" s="1"/>
      <c r="I286" s="1"/>
      <c r="J286" s="1"/>
      <c r="K286" s="1"/>
      <c r="L286" s="1"/>
    </row>
    <row r="287" spans="7:12" ht="15">
      <c r="G287" s="1"/>
      <c r="H287" s="1"/>
      <c r="I287" s="1"/>
      <c r="J287" s="1"/>
      <c r="K287" s="1"/>
      <c r="L287" s="1"/>
    </row>
    <row r="288" spans="7:12" ht="15">
      <c r="G288" s="1"/>
      <c r="H288" s="1"/>
      <c r="I288" s="1"/>
      <c r="J288" s="1"/>
      <c r="K288" s="1"/>
      <c r="L288" s="1"/>
    </row>
    <row r="289" spans="7:12" ht="15">
      <c r="G289" s="1"/>
      <c r="H289" s="1"/>
      <c r="I289" s="1"/>
      <c r="J289" s="1"/>
      <c r="K289" s="1"/>
      <c r="L289" s="1"/>
    </row>
    <row r="290" spans="7:12" ht="15">
      <c r="G290" s="1"/>
      <c r="H290" s="1"/>
      <c r="I290" s="1"/>
      <c r="J290" s="1"/>
      <c r="K290" s="1"/>
      <c r="L290" s="1"/>
    </row>
    <row r="291" spans="7:12" ht="15">
      <c r="G291" s="1"/>
      <c r="H291" s="1"/>
      <c r="I291" s="1"/>
      <c r="J291" s="1"/>
      <c r="K291" s="1"/>
      <c r="L291" s="1"/>
    </row>
    <row r="292" spans="7:12" ht="15">
      <c r="G292" s="1"/>
      <c r="H292" s="1"/>
      <c r="I292" s="1"/>
      <c r="J292" s="1"/>
      <c r="K292" s="1"/>
      <c r="L292" s="1"/>
    </row>
    <row r="293" spans="7:12" ht="15">
      <c r="G293" s="1"/>
      <c r="H293" s="1"/>
      <c r="I293" s="1"/>
      <c r="J293" s="1"/>
      <c r="K293" s="1"/>
      <c r="L293" s="1"/>
    </row>
    <row r="294" spans="7:12" ht="15">
      <c r="G294" s="1"/>
      <c r="H294" s="1"/>
      <c r="I294" s="1"/>
      <c r="J294" s="1"/>
      <c r="K294" s="1"/>
      <c r="L294" s="1"/>
    </row>
    <row r="295" spans="7:12" ht="15">
      <c r="G295" s="1"/>
      <c r="H295" s="1"/>
      <c r="I295" s="1"/>
      <c r="J295" s="1"/>
      <c r="K295" s="1"/>
      <c r="L295" s="1"/>
    </row>
    <row r="296" spans="7:12" ht="15">
      <c r="G296" s="1"/>
      <c r="H296" s="1"/>
      <c r="I296" s="1"/>
      <c r="J296" s="1"/>
      <c r="K296" s="1"/>
      <c r="L296" s="1"/>
    </row>
    <row r="297" spans="7:12" ht="15">
      <c r="G297" s="1"/>
      <c r="H297" s="1"/>
      <c r="I297" s="1"/>
      <c r="J297" s="1"/>
      <c r="K297" s="1"/>
      <c r="L297" s="1"/>
    </row>
    <row r="298" spans="7:12" ht="15">
      <c r="G298" s="1"/>
      <c r="H298" s="1"/>
      <c r="I298" s="1"/>
      <c r="J298" s="1"/>
      <c r="K298" s="1"/>
      <c r="L298" s="1"/>
    </row>
    <row r="299" spans="7:12" ht="15">
      <c r="G299" s="1"/>
      <c r="H299" s="1"/>
      <c r="I299" s="1"/>
      <c r="J299" s="1"/>
      <c r="K299" s="1"/>
      <c r="L299" s="1"/>
    </row>
    <row r="300" spans="7:12" ht="15">
      <c r="G300" s="1"/>
      <c r="H300" s="1"/>
      <c r="I300" s="1"/>
      <c r="J300" s="1"/>
      <c r="K300" s="1"/>
      <c r="L300" s="1"/>
    </row>
    <row r="301" spans="7:12" ht="15">
      <c r="G301" s="1"/>
      <c r="H301" s="1"/>
      <c r="I301" s="1"/>
      <c r="J301" s="1"/>
      <c r="K301" s="1"/>
      <c r="L301" s="1"/>
    </row>
    <row r="302" spans="7:12" ht="15">
      <c r="G302" s="1"/>
      <c r="H302" s="1"/>
      <c r="I302" s="1"/>
      <c r="J302" s="1"/>
      <c r="K302" s="1"/>
      <c r="L302" s="1"/>
    </row>
    <row r="303" spans="7:12" ht="15">
      <c r="G303" s="1"/>
      <c r="H303" s="1"/>
      <c r="I303" s="1"/>
      <c r="J303" s="1"/>
      <c r="K303" s="1"/>
      <c r="L303" s="1"/>
    </row>
    <row r="304" spans="7:12" ht="15">
      <c r="G304" s="1"/>
      <c r="H304" s="1"/>
      <c r="I304" s="1"/>
      <c r="J304" s="1"/>
      <c r="K304" s="1"/>
      <c r="L304" s="1"/>
    </row>
    <row r="305" spans="7:12" ht="15">
      <c r="G305" s="1"/>
      <c r="H305" s="1"/>
      <c r="I305" s="1"/>
      <c r="J305" s="1"/>
      <c r="K305" s="1"/>
      <c r="L305" s="1"/>
    </row>
    <row r="306" spans="7:12" ht="15">
      <c r="G306" s="1"/>
      <c r="H306" s="1"/>
      <c r="I306" s="1"/>
      <c r="J306" s="1"/>
      <c r="K306" s="1"/>
      <c r="L306" s="1"/>
    </row>
    <row r="307" spans="7:12" ht="15">
      <c r="G307" s="1"/>
      <c r="H307" s="1"/>
      <c r="I307" s="1"/>
      <c r="J307" s="1"/>
      <c r="K307" s="1"/>
      <c r="L307" s="1"/>
    </row>
    <row r="308" spans="7:12" ht="15">
      <c r="G308" s="1"/>
      <c r="H308" s="1"/>
      <c r="I308" s="1"/>
      <c r="J308" s="1"/>
      <c r="K308" s="1"/>
      <c r="L308" s="1"/>
    </row>
    <row r="309" spans="7:12" ht="15">
      <c r="G309" s="1"/>
      <c r="H309" s="1"/>
      <c r="I309" s="1"/>
      <c r="J309" s="1"/>
      <c r="K309" s="1"/>
      <c r="L309" s="1"/>
    </row>
    <row r="310" spans="7:12" ht="15">
      <c r="G310" s="1"/>
      <c r="H310" s="1"/>
      <c r="I310" s="1"/>
      <c r="J310" s="1"/>
      <c r="K310" s="1"/>
      <c r="L310" s="1"/>
    </row>
    <row r="311" spans="7:12" ht="15">
      <c r="G311" s="1"/>
      <c r="H311" s="1"/>
      <c r="I311" s="1"/>
      <c r="J311" s="1"/>
      <c r="K311" s="1"/>
      <c r="L311" s="1"/>
    </row>
    <row r="312" spans="7:12" ht="15">
      <c r="G312" s="1"/>
      <c r="H312" s="1"/>
      <c r="I312" s="1"/>
      <c r="J312" s="1"/>
      <c r="K312" s="1"/>
      <c r="L312" s="1"/>
    </row>
    <row r="313" spans="7:12" ht="15">
      <c r="G313" s="1"/>
      <c r="H313" s="1"/>
      <c r="I313" s="1"/>
      <c r="J313" s="1"/>
      <c r="K313" s="1"/>
      <c r="L313" s="1"/>
    </row>
    <row r="314" spans="7:12" ht="15">
      <c r="G314" s="1"/>
      <c r="H314" s="1"/>
      <c r="I314" s="1"/>
      <c r="J314" s="1"/>
      <c r="K314" s="1"/>
      <c r="L314" s="1"/>
    </row>
    <row r="315" spans="7:12" ht="15">
      <c r="G315" s="1"/>
      <c r="H315" s="1"/>
      <c r="I315" s="1"/>
      <c r="J315" s="1"/>
      <c r="K315" s="1"/>
      <c r="L315" s="1"/>
    </row>
    <row r="316" spans="7:12" ht="15">
      <c r="G316" s="1"/>
      <c r="H316" s="1"/>
      <c r="I316" s="1"/>
      <c r="J316" s="1"/>
      <c r="K316" s="1"/>
      <c r="L316" s="1"/>
    </row>
    <row r="317" spans="7:12" ht="15">
      <c r="G317" s="1"/>
      <c r="H317" s="1"/>
      <c r="I317" s="1"/>
      <c r="J317" s="1"/>
      <c r="K317" s="1"/>
      <c r="L317" s="1"/>
    </row>
    <row r="318" spans="7:12" ht="15">
      <c r="G318" s="1"/>
      <c r="H318" s="1"/>
      <c r="I318" s="1"/>
      <c r="J318" s="1"/>
      <c r="K318" s="1"/>
      <c r="L318" s="1"/>
    </row>
    <row r="319" spans="7:12" ht="15">
      <c r="G319" s="1"/>
      <c r="H319" s="1"/>
      <c r="I319" s="1"/>
      <c r="J319" s="1"/>
      <c r="K319" s="1"/>
      <c r="L319" s="1"/>
    </row>
    <row r="320" spans="7:12" ht="15">
      <c r="G320" s="1"/>
      <c r="H320" s="1"/>
      <c r="I320" s="1"/>
      <c r="J320" s="1"/>
      <c r="K320" s="1"/>
      <c r="L320" s="1"/>
    </row>
    <row r="321" spans="7:12" ht="15">
      <c r="G321" s="1"/>
      <c r="H321" s="1"/>
      <c r="I321" s="1"/>
      <c r="J321" s="1"/>
      <c r="K321" s="1"/>
      <c r="L321" s="1"/>
    </row>
    <row r="322" spans="7:12" ht="15">
      <c r="G322" s="1"/>
      <c r="H322" s="1"/>
      <c r="I322" s="1"/>
      <c r="J322" s="1"/>
      <c r="K322" s="1"/>
      <c r="L322" s="1"/>
    </row>
    <row r="323" spans="7:12" ht="15">
      <c r="G323" s="1"/>
      <c r="H323" s="1"/>
      <c r="I323" s="1"/>
      <c r="J323" s="1"/>
      <c r="K323" s="1"/>
      <c r="L323" s="1"/>
    </row>
    <row r="324" spans="7:12" ht="15">
      <c r="G324" s="1"/>
      <c r="H324" s="1"/>
      <c r="I324" s="1"/>
      <c r="J324" s="1"/>
      <c r="K324" s="1"/>
      <c r="L324" s="1"/>
    </row>
    <row r="325" spans="7:12" ht="15">
      <c r="G325" s="1"/>
      <c r="H325" s="1"/>
      <c r="I325" s="1"/>
      <c r="J325" s="1"/>
      <c r="K325" s="1"/>
      <c r="L325" s="1"/>
    </row>
    <row r="326" spans="7:12" ht="15">
      <c r="G326" s="1"/>
      <c r="H326" s="1"/>
      <c r="I326" s="1"/>
      <c r="J326" s="1"/>
      <c r="K326" s="1"/>
      <c r="L326" s="1"/>
    </row>
    <row r="327" spans="7:12" ht="15">
      <c r="G327" s="1"/>
      <c r="H327" s="1"/>
      <c r="I327" s="1"/>
      <c r="J327" s="1"/>
      <c r="K327" s="1"/>
      <c r="L327" s="1"/>
    </row>
    <row r="328" spans="7:12" ht="15">
      <c r="G328" s="1"/>
      <c r="H328" s="1"/>
      <c r="I328" s="1"/>
      <c r="J328" s="1"/>
      <c r="K328" s="1"/>
      <c r="L328" s="1"/>
    </row>
    <row r="329" spans="7:12" ht="15">
      <c r="G329" s="1"/>
      <c r="H329" s="1"/>
      <c r="I329" s="1"/>
      <c r="J329" s="1"/>
      <c r="K329" s="1"/>
      <c r="L329" s="1"/>
    </row>
    <row r="330" spans="7:12" ht="15">
      <c r="G330" s="1"/>
      <c r="H330" s="1"/>
      <c r="I330" s="1"/>
      <c r="J330" s="1"/>
      <c r="K330" s="1"/>
      <c r="L330" s="1"/>
    </row>
    <row r="331" spans="7:12" ht="15">
      <c r="G331" s="1"/>
      <c r="H331" s="1"/>
      <c r="I331" s="1"/>
      <c r="J331" s="1"/>
      <c r="K331" s="1"/>
      <c r="L331" s="1"/>
    </row>
    <row r="332" spans="7:12" ht="15">
      <c r="G332" s="1"/>
      <c r="H332" s="1"/>
      <c r="I332" s="1"/>
      <c r="J332" s="1"/>
      <c r="K332" s="1"/>
      <c r="L332" s="1"/>
    </row>
    <row r="333" spans="7:12" ht="15">
      <c r="G333" s="1"/>
      <c r="H333" s="1"/>
      <c r="I333" s="1"/>
      <c r="J333" s="1"/>
      <c r="K333" s="1"/>
      <c r="L333" s="1"/>
    </row>
    <row r="334" spans="7:12" ht="15">
      <c r="G334" s="1"/>
      <c r="H334" s="1"/>
      <c r="I334" s="1"/>
      <c r="J334" s="1"/>
      <c r="K334" s="1"/>
      <c r="L334" s="1"/>
    </row>
    <row r="335" spans="7:12" ht="15">
      <c r="G335" s="1"/>
      <c r="H335" s="1"/>
      <c r="I335" s="1"/>
      <c r="J335" s="1"/>
      <c r="K335" s="1"/>
      <c r="L335" s="1"/>
    </row>
    <row r="336" spans="7:12" ht="15">
      <c r="G336" s="1"/>
      <c r="H336" s="1"/>
      <c r="I336" s="1"/>
      <c r="J336" s="1"/>
      <c r="K336" s="1"/>
      <c r="L336" s="1"/>
    </row>
    <row r="337" spans="7:12" ht="15">
      <c r="G337" s="1"/>
      <c r="H337" s="1"/>
      <c r="I337" s="1"/>
      <c r="J337" s="1"/>
      <c r="K337" s="1"/>
      <c r="L337" s="1"/>
    </row>
    <row r="338" spans="7:12" ht="15">
      <c r="G338" s="1"/>
      <c r="H338" s="1"/>
      <c r="I338" s="1"/>
      <c r="J338" s="1"/>
      <c r="K338" s="1"/>
      <c r="L338" s="1"/>
    </row>
    <row r="339" spans="7:12" ht="15">
      <c r="G339" s="1"/>
      <c r="H339" s="1"/>
      <c r="I339" s="1"/>
      <c r="J339" s="1"/>
      <c r="K339" s="1"/>
      <c r="L339" s="1"/>
    </row>
    <row r="340" spans="7:12" ht="15">
      <c r="G340" s="1"/>
      <c r="H340" s="1"/>
      <c r="I340" s="1"/>
      <c r="J340" s="1"/>
      <c r="K340" s="1"/>
      <c r="L340" s="1"/>
    </row>
    <row r="341" spans="7:12" ht="15">
      <c r="G341" s="1"/>
      <c r="H341" s="1"/>
      <c r="I341" s="1"/>
      <c r="J341" s="1"/>
      <c r="K341" s="1"/>
      <c r="L341" s="1"/>
    </row>
    <row r="342" spans="7:12" ht="15">
      <c r="G342" s="1"/>
      <c r="H342" s="1"/>
      <c r="I342" s="1"/>
      <c r="J342" s="1"/>
      <c r="K342" s="1"/>
      <c r="L342" s="1"/>
    </row>
    <row r="343" spans="7:12" ht="15">
      <c r="G343" s="1"/>
      <c r="H343" s="1"/>
      <c r="I343" s="1"/>
      <c r="J343" s="1"/>
      <c r="K343" s="1"/>
      <c r="L343" s="1"/>
    </row>
    <row r="344" spans="7:12" ht="15">
      <c r="G344" s="1"/>
      <c r="H344" s="1"/>
      <c r="I344" s="1"/>
      <c r="J344" s="1"/>
      <c r="K344" s="1"/>
      <c r="L344" s="1"/>
    </row>
    <row r="345" spans="7:12" ht="15">
      <c r="G345" s="1"/>
      <c r="H345" s="1"/>
      <c r="I345" s="1"/>
      <c r="J345" s="1"/>
      <c r="K345" s="1"/>
      <c r="L345" s="1"/>
    </row>
    <row r="346" spans="7:12" ht="15">
      <c r="G346" s="1"/>
      <c r="H346" s="1"/>
      <c r="I346" s="1"/>
      <c r="J346" s="1"/>
      <c r="K346" s="1"/>
      <c r="L346" s="1"/>
    </row>
    <row r="347" spans="7:12" ht="15">
      <c r="G347" s="1"/>
      <c r="H347" s="1"/>
      <c r="I347" s="1"/>
      <c r="J347" s="1"/>
      <c r="K347" s="1"/>
      <c r="L347" s="1"/>
    </row>
    <row r="348" spans="7:12" ht="15">
      <c r="G348" s="1"/>
      <c r="H348" s="1"/>
      <c r="I348" s="1"/>
      <c r="J348" s="1"/>
      <c r="K348" s="1"/>
      <c r="L348" s="1"/>
    </row>
    <row r="349" spans="7:12" ht="15">
      <c r="G349" s="1"/>
      <c r="H349" s="1"/>
      <c r="I349" s="1"/>
      <c r="J349" s="1"/>
      <c r="K349" s="1"/>
      <c r="L349" s="1"/>
    </row>
    <row r="350" spans="7:12" ht="15">
      <c r="G350" s="1"/>
      <c r="H350" s="1"/>
      <c r="I350" s="1"/>
      <c r="J350" s="1"/>
      <c r="K350" s="1"/>
      <c r="L350" s="1"/>
    </row>
    <row r="351" spans="7:12" ht="15">
      <c r="G351" s="1"/>
      <c r="H351" s="1"/>
      <c r="I351" s="1"/>
      <c r="J351" s="1"/>
      <c r="K351" s="1"/>
      <c r="L351" s="1"/>
    </row>
    <row r="352" spans="7:12" ht="15">
      <c r="G352" s="1"/>
      <c r="H352" s="1"/>
      <c r="I352" s="1"/>
      <c r="J352" s="1"/>
      <c r="K352" s="1"/>
      <c r="L352" s="1"/>
    </row>
    <row r="353" spans="7:12" ht="15">
      <c r="G353" s="1"/>
      <c r="H353" s="1"/>
      <c r="I353" s="1"/>
      <c r="J353" s="1"/>
      <c r="K353" s="1"/>
      <c r="L353" s="1"/>
    </row>
    <row r="354" spans="7:12" ht="15">
      <c r="G354" s="1"/>
      <c r="H354" s="1"/>
      <c r="I354" s="1"/>
      <c r="J354" s="1"/>
      <c r="K354" s="1"/>
      <c r="L354" s="1"/>
    </row>
    <row r="355" spans="7:12" ht="15">
      <c r="G355" s="1"/>
      <c r="H355" s="1"/>
      <c r="I355" s="1"/>
      <c r="J355" s="1"/>
      <c r="K355" s="1"/>
      <c r="L355" s="1"/>
    </row>
    <row r="356" spans="7:12" ht="15">
      <c r="G356" s="1"/>
      <c r="H356" s="1"/>
      <c r="I356" s="1"/>
      <c r="J356" s="1"/>
      <c r="K356" s="1"/>
      <c r="L356" s="1"/>
    </row>
    <row r="357" spans="7:12" ht="15">
      <c r="G357" s="1"/>
      <c r="H357" s="1"/>
      <c r="I357" s="1"/>
      <c r="J357" s="1"/>
      <c r="K357" s="1"/>
      <c r="L357" s="1"/>
    </row>
    <row r="358" spans="7:12" ht="15">
      <c r="G358" s="1"/>
      <c r="H358" s="1"/>
      <c r="I358" s="1"/>
      <c r="J358" s="1"/>
      <c r="K358" s="1"/>
      <c r="L358" s="1"/>
    </row>
    <row r="359" spans="7:12" ht="15">
      <c r="G359" s="1"/>
      <c r="H359" s="1"/>
      <c r="I359" s="1"/>
      <c r="J359" s="1"/>
      <c r="K359" s="1"/>
      <c r="L359" s="1"/>
    </row>
    <row r="360" spans="7:12" ht="15">
      <c r="G360" s="1"/>
      <c r="H360" s="1"/>
      <c r="I360" s="1"/>
      <c r="J360" s="1"/>
      <c r="K360" s="1"/>
      <c r="L360" s="1"/>
    </row>
    <row r="361" spans="7:12" ht="15">
      <c r="G361" s="1"/>
      <c r="H361" s="1"/>
      <c r="I361" s="1"/>
      <c r="J361" s="1"/>
      <c r="K361" s="1"/>
      <c r="L361" s="1"/>
    </row>
    <row r="362" spans="7:12" ht="15">
      <c r="G362" s="1"/>
      <c r="H362" s="1"/>
      <c r="I362" s="1"/>
      <c r="J362" s="1"/>
      <c r="K362" s="1"/>
      <c r="L362" s="1"/>
    </row>
    <row r="363" spans="7:12" ht="15">
      <c r="G363" s="1"/>
      <c r="H363" s="1"/>
      <c r="I363" s="1"/>
      <c r="J363" s="1"/>
      <c r="K363" s="1"/>
      <c r="L363" s="1"/>
    </row>
    <row r="364" spans="7:12" ht="15">
      <c r="G364" s="1"/>
      <c r="H364" s="1"/>
      <c r="I364" s="1"/>
      <c r="J364" s="1"/>
      <c r="K364" s="1"/>
      <c r="L364" s="1"/>
    </row>
    <row r="365" spans="7:12" ht="15">
      <c r="G365" s="1"/>
      <c r="H365" s="1"/>
      <c r="I365" s="1"/>
      <c r="J365" s="1"/>
      <c r="K365" s="1"/>
      <c r="L365" s="1"/>
    </row>
    <row r="366" spans="7:12" ht="15">
      <c r="G366" s="1"/>
      <c r="H366" s="1"/>
      <c r="I366" s="1"/>
      <c r="J366" s="1"/>
      <c r="K366" s="1"/>
      <c r="L366" s="1"/>
    </row>
    <row r="367" spans="7:12" ht="15">
      <c r="G367" s="1"/>
      <c r="H367" s="1"/>
      <c r="I367" s="1"/>
      <c r="J367" s="1"/>
      <c r="K367" s="1"/>
      <c r="L367" s="1"/>
    </row>
    <row r="368" spans="7:12" ht="15">
      <c r="G368" s="1"/>
      <c r="H368" s="1"/>
      <c r="I368" s="1"/>
      <c r="J368" s="1"/>
      <c r="K368" s="1"/>
      <c r="L368" s="1"/>
    </row>
    <row r="369" spans="7:12" ht="15">
      <c r="G369" s="1"/>
      <c r="H369" s="1"/>
      <c r="I369" s="1"/>
      <c r="J369" s="1"/>
      <c r="K369" s="1"/>
      <c r="L369" s="1"/>
    </row>
    <row r="370" spans="7:12" ht="15">
      <c r="G370" s="1"/>
      <c r="H370" s="1"/>
      <c r="I370" s="1"/>
      <c r="J370" s="1"/>
      <c r="K370" s="1"/>
      <c r="L370" s="1"/>
    </row>
    <row r="371" spans="7:12" ht="15">
      <c r="G371" s="1"/>
      <c r="H371" s="1"/>
      <c r="I371" s="1"/>
      <c r="J371" s="1"/>
      <c r="K371" s="1"/>
      <c r="L371" s="1"/>
    </row>
    <row r="372" spans="7:12" ht="15">
      <c r="G372" s="1"/>
      <c r="H372" s="1"/>
      <c r="I372" s="1"/>
      <c r="J372" s="1"/>
      <c r="K372" s="1"/>
      <c r="L372" s="1"/>
    </row>
    <row r="373" spans="7:12" ht="15">
      <c r="G373" s="1"/>
      <c r="H373" s="1"/>
      <c r="I373" s="1"/>
      <c r="J373" s="1"/>
      <c r="K373" s="1"/>
      <c r="L373" s="1"/>
    </row>
    <row r="374" spans="7:12" ht="15">
      <c r="G374" s="1"/>
      <c r="H374" s="1"/>
      <c r="I374" s="1"/>
      <c r="J374" s="1"/>
      <c r="K374" s="1"/>
      <c r="L374" s="1"/>
    </row>
    <row r="375" spans="7:12" ht="15">
      <c r="G375" s="1"/>
      <c r="H375" s="1"/>
      <c r="I375" s="1"/>
      <c r="J375" s="1"/>
      <c r="K375" s="1"/>
      <c r="L375" s="1"/>
    </row>
    <row r="376" spans="7:12" ht="15">
      <c r="G376" s="1"/>
      <c r="H376" s="1"/>
      <c r="I376" s="1"/>
      <c r="J376" s="1"/>
      <c r="K376" s="1"/>
      <c r="L376" s="1"/>
    </row>
    <row r="377" spans="7:12" ht="15">
      <c r="G377" s="1"/>
      <c r="H377" s="1"/>
      <c r="I377" s="1"/>
      <c r="J377" s="1"/>
      <c r="K377" s="1"/>
      <c r="L377" s="1"/>
    </row>
    <row r="378" spans="7:12" ht="15">
      <c r="G378" s="1"/>
      <c r="H378" s="1"/>
      <c r="I378" s="1"/>
      <c r="J378" s="1"/>
      <c r="K378" s="1"/>
      <c r="L378" s="1"/>
    </row>
    <row r="379" spans="7:12" ht="15">
      <c r="G379" s="1"/>
      <c r="H379" s="1"/>
      <c r="I379" s="1"/>
      <c r="J379" s="1"/>
      <c r="K379" s="1"/>
      <c r="L379" s="1"/>
    </row>
    <row r="380" spans="7:12" ht="15">
      <c r="G380" s="1"/>
      <c r="H380" s="1"/>
      <c r="I380" s="1"/>
      <c r="J380" s="1"/>
      <c r="K380" s="1"/>
      <c r="L380" s="1"/>
    </row>
    <row r="381" spans="7:12" ht="15">
      <c r="G381" s="1"/>
      <c r="H381" s="1"/>
      <c r="I381" s="1"/>
      <c r="J381" s="1"/>
      <c r="K381" s="1"/>
      <c r="L381" s="1"/>
    </row>
    <row r="382" spans="7:12" ht="15">
      <c r="G382" s="1"/>
      <c r="H382" s="1"/>
      <c r="I382" s="1"/>
      <c r="J382" s="1"/>
      <c r="K382" s="1"/>
      <c r="L382" s="1"/>
    </row>
    <row r="383" spans="7:12" ht="15">
      <c r="G383" s="1"/>
      <c r="H383" s="1"/>
      <c r="I383" s="1"/>
      <c r="J383" s="1"/>
      <c r="K383" s="1"/>
      <c r="L383" s="1"/>
    </row>
    <row r="384" spans="7:12" ht="15">
      <c r="G384" s="1"/>
      <c r="H384" s="1"/>
      <c r="I384" s="1"/>
      <c r="J384" s="1"/>
      <c r="K384" s="1"/>
      <c r="L384" s="1"/>
    </row>
    <row r="385" spans="7:12" ht="15">
      <c r="G385" s="1"/>
      <c r="H385" s="1"/>
      <c r="I385" s="1"/>
      <c r="J385" s="1"/>
      <c r="K385" s="1"/>
      <c r="L385" s="1"/>
    </row>
    <row r="386" spans="7:12" ht="15">
      <c r="G386" s="1"/>
      <c r="H386" s="1"/>
      <c r="I386" s="1"/>
      <c r="J386" s="1"/>
      <c r="K386" s="1"/>
      <c r="L386" s="1"/>
    </row>
    <row r="387" spans="7:12" ht="15">
      <c r="G387" s="1"/>
      <c r="H387" s="1"/>
      <c r="I387" s="1"/>
      <c r="J387" s="1"/>
      <c r="K387" s="1"/>
      <c r="L387" s="1"/>
    </row>
    <row r="388" spans="7:12" ht="15">
      <c r="G388" s="1"/>
      <c r="H388" s="1"/>
      <c r="I388" s="1"/>
      <c r="J388" s="1"/>
      <c r="K388" s="1"/>
      <c r="L388" s="1"/>
    </row>
    <row r="389" spans="7:12" ht="15">
      <c r="G389" s="1"/>
      <c r="H389" s="1"/>
      <c r="I389" s="1"/>
      <c r="J389" s="1"/>
      <c r="K389" s="1"/>
      <c r="L389" s="1"/>
    </row>
    <row r="390" spans="7:12" ht="15">
      <c r="G390" s="1"/>
      <c r="H390" s="1"/>
      <c r="I390" s="1"/>
      <c r="J390" s="1"/>
      <c r="K390" s="1"/>
      <c r="L390" s="1"/>
    </row>
    <row r="391" spans="7:12" ht="15">
      <c r="G391" s="1"/>
      <c r="H391" s="1"/>
      <c r="I391" s="1"/>
      <c r="J391" s="1"/>
      <c r="K391" s="1"/>
      <c r="L391" s="1"/>
    </row>
    <row r="392" spans="7:12" ht="15">
      <c r="G392" s="1"/>
      <c r="H392" s="1"/>
      <c r="I392" s="1"/>
      <c r="J392" s="1"/>
      <c r="K392" s="1"/>
      <c r="L392" s="1"/>
    </row>
    <row r="393" spans="7:12" ht="15">
      <c r="G393" s="1"/>
      <c r="H393" s="1"/>
      <c r="I393" s="1"/>
      <c r="J393" s="1"/>
      <c r="K393" s="1"/>
      <c r="L393" s="1"/>
    </row>
    <row r="394" spans="7:12" ht="15">
      <c r="G394" s="1"/>
      <c r="H394" s="1"/>
      <c r="I394" s="1"/>
      <c r="J394" s="1"/>
      <c r="K394" s="1"/>
      <c r="L394" s="1"/>
    </row>
    <row r="395" spans="7:12" ht="15">
      <c r="G395" s="1"/>
      <c r="H395" s="1"/>
      <c r="I395" s="1"/>
      <c r="J395" s="1"/>
      <c r="K395" s="1"/>
      <c r="L395" s="1"/>
    </row>
    <row r="396" spans="7:12" ht="15">
      <c r="G396" s="1"/>
      <c r="H396" s="1"/>
      <c r="I396" s="1"/>
      <c r="J396" s="1"/>
      <c r="K396" s="1"/>
      <c r="L396" s="1"/>
    </row>
    <row r="397" spans="7:12" ht="15">
      <c r="G397" s="1"/>
      <c r="H397" s="1"/>
      <c r="I397" s="1"/>
      <c r="J397" s="1"/>
      <c r="K397" s="1"/>
      <c r="L397" s="1"/>
    </row>
    <row r="398" spans="7:12" ht="15">
      <c r="G398" s="1"/>
      <c r="H398" s="1"/>
      <c r="I398" s="1"/>
      <c r="J398" s="1"/>
      <c r="K398" s="1"/>
      <c r="L398" s="1"/>
    </row>
    <row r="399" spans="7:12" ht="15">
      <c r="G399" s="1"/>
      <c r="H399" s="1"/>
      <c r="I399" s="1"/>
      <c r="J399" s="1"/>
      <c r="K399" s="1"/>
      <c r="L399" s="1"/>
    </row>
    <row r="400" spans="7:12" ht="15">
      <c r="G400" s="1"/>
      <c r="H400" s="1"/>
      <c r="I400" s="1"/>
      <c r="J400" s="1"/>
      <c r="K400" s="1"/>
      <c r="L400" s="1"/>
    </row>
    <row r="401" spans="7:12" ht="15">
      <c r="G401" s="1"/>
      <c r="H401" s="1"/>
      <c r="I401" s="1"/>
      <c r="J401" s="1"/>
      <c r="K401" s="1"/>
      <c r="L401" s="1"/>
    </row>
    <row r="402" spans="7:12" ht="15">
      <c r="G402" s="1"/>
      <c r="H402" s="1"/>
      <c r="I402" s="1"/>
      <c r="J402" s="1"/>
      <c r="K402" s="1"/>
      <c r="L402" s="1"/>
    </row>
    <row r="403" spans="7:12" ht="15">
      <c r="G403" s="1"/>
      <c r="H403" s="1"/>
      <c r="I403" s="1"/>
      <c r="J403" s="1"/>
      <c r="K403" s="1"/>
      <c r="L403" s="1"/>
    </row>
    <row r="404" spans="7:12" ht="15">
      <c r="G404" s="1"/>
      <c r="H404" s="1"/>
      <c r="I404" s="1"/>
      <c r="J404" s="1"/>
      <c r="K404" s="1"/>
      <c r="L404" s="1"/>
    </row>
    <row r="405" spans="7:12" ht="15">
      <c r="G405" s="1"/>
      <c r="H405" s="1"/>
      <c r="I405" s="1"/>
      <c r="J405" s="1"/>
      <c r="K405" s="1"/>
      <c r="L405" s="1"/>
    </row>
    <row r="406" spans="7:12" ht="15">
      <c r="G406" s="1"/>
      <c r="H406" s="1"/>
      <c r="I406" s="1"/>
      <c r="J406" s="1"/>
      <c r="K406" s="1"/>
      <c r="L406" s="1"/>
    </row>
    <row r="407" spans="7:12" ht="15">
      <c r="G407" s="1"/>
      <c r="H407" s="1"/>
      <c r="I407" s="1"/>
      <c r="J407" s="1"/>
      <c r="K407" s="1"/>
      <c r="L407" s="1"/>
    </row>
    <row r="408" spans="7:12" ht="15">
      <c r="G408" s="1"/>
      <c r="H408" s="1"/>
      <c r="I408" s="1"/>
      <c r="J408" s="1"/>
      <c r="K408" s="1"/>
      <c r="L408" s="1"/>
    </row>
    <row r="409" spans="7:12" ht="15">
      <c r="G409" s="1"/>
      <c r="H409" s="1"/>
      <c r="I409" s="1"/>
      <c r="J409" s="1"/>
      <c r="K409" s="1"/>
      <c r="L409" s="1"/>
    </row>
    <row r="410" spans="7:12" ht="15">
      <c r="G410" s="1"/>
      <c r="H410" s="1"/>
      <c r="I410" s="1"/>
      <c r="J410" s="1"/>
      <c r="K410" s="1"/>
      <c r="L410" s="1"/>
    </row>
    <row r="411" spans="7:12" ht="15">
      <c r="G411" s="1"/>
      <c r="H411" s="1"/>
      <c r="I411" s="1"/>
      <c r="J411" s="1"/>
      <c r="K411" s="1"/>
      <c r="L411" s="1"/>
    </row>
    <row r="412" spans="7:12" ht="15">
      <c r="G412" s="1"/>
      <c r="H412" s="1"/>
      <c r="I412" s="1"/>
      <c r="J412" s="1"/>
      <c r="K412" s="1"/>
      <c r="L412" s="1"/>
    </row>
    <row r="413" spans="7:12" ht="15">
      <c r="G413" s="1"/>
      <c r="H413" s="1"/>
      <c r="I413" s="1"/>
      <c r="J413" s="1"/>
      <c r="K413" s="1"/>
      <c r="L413" s="1"/>
    </row>
    <row r="414" spans="7:12" ht="15">
      <c r="G414" s="1"/>
      <c r="H414" s="1"/>
      <c r="I414" s="1"/>
      <c r="J414" s="1"/>
      <c r="K414" s="1"/>
      <c r="L414" s="1"/>
    </row>
    <row r="415" spans="7:12" ht="15">
      <c r="G415" s="1"/>
      <c r="H415" s="1"/>
      <c r="I415" s="1"/>
      <c r="J415" s="1"/>
      <c r="K415" s="1"/>
      <c r="L415" s="1"/>
    </row>
    <row r="416" spans="7:12" ht="15">
      <c r="G416" s="1"/>
      <c r="H416" s="1"/>
      <c r="I416" s="1"/>
      <c r="J416" s="1"/>
      <c r="K416" s="1"/>
      <c r="L416" s="1"/>
    </row>
    <row r="417" spans="7:12" ht="15">
      <c r="G417" s="1"/>
      <c r="H417" s="1"/>
      <c r="I417" s="1"/>
      <c r="J417" s="1"/>
      <c r="K417" s="1"/>
      <c r="L417" s="1"/>
    </row>
    <row r="418" spans="7:12" ht="15">
      <c r="G418" s="1"/>
      <c r="H418" s="1"/>
      <c r="I418" s="1"/>
      <c r="J418" s="1"/>
      <c r="K418" s="1"/>
      <c r="L418" s="1"/>
    </row>
    <row r="419" spans="7:12" ht="15">
      <c r="G419" s="1"/>
      <c r="H419" s="1"/>
      <c r="I419" s="1"/>
      <c r="J419" s="1"/>
      <c r="K419" s="1"/>
      <c r="L419" s="1"/>
    </row>
    <row r="420" spans="7:12" ht="15">
      <c r="G420" s="1"/>
      <c r="H420" s="1"/>
      <c r="I420" s="1"/>
      <c r="J420" s="1"/>
      <c r="K420" s="1"/>
      <c r="L420" s="1"/>
    </row>
    <row r="421" spans="7:12" ht="15">
      <c r="G421" s="1"/>
      <c r="H421" s="1"/>
      <c r="I421" s="1"/>
      <c r="J421" s="1"/>
      <c r="K421" s="1"/>
      <c r="L421" s="1"/>
    </row>
    <row r="422" spans="7:12" ht="15">
      <c r="G422" s="1"/>
      <c r="H422" s="1"/>
      <c r="I422" s="1"/>
      <c r="J422" s="1"/>
      <c r="K422" s="1"/>
      <c r="L422" s="1"/>
    </row>
    <row r="423" spans="7:12" ht="15">
      <c r="G423" s="1"/>
      <c r="H423" s="1"/>
      <c r="I423" s="1"/>
      <c r="J423" s="1"/>
      <c r="K423" s="1"/>
      <c r="L423" s="1"/>
    </row>
    <row r="424" spans="7:12" ht="15">
      <c r="G424" s="1"/>
      <c r="H424" s="1"/>
      <c r="I424" s="1"/>
      <c r="J424" s="1"/>
      <c r="K424" s="1"/>
      <c r="L424" s="1"/>
    </row>
    <row r="425" spans="7:12" ht="15">
      <c r="G425" s="1"/>
      <c r="H425" s="1"/>
      <c r="I425" s="1"/>
      <c r="J425" s="1"/>
      <c r="K425" s="1"/>
      <c r="L425" s="1"/>
    </row>
    <row r="426" spans="7:12" ht="15">
      <c r="G426" s="1"/>
      <c r="H426" s="1"/>
      <c r="I426" s="1"/>
      <c r="J426" s="1"/>
      <c r="K426" s="1"/>
      <c r="L426" s="1"/>
    </row>
    <row r="427" spans="7:12" ht="15">
      <c r="G427" s="1"/>
      <c r="H427" s="1"/>
      <c r="I427" s="1"/>
      <c r="J427" s="1"/>
      <c r="K427" s="1"/>
      <c r="L427" s="1"/>
    </row>
    <row r="428" spans="7:12" ht="15">
      <c r="G428" s="1"/>
      <c r="H428" s="1"/>
      <c r="I428" s="1"/>
      <c r="J428" s="1"/>
      <c r="K428" s="1"/>
      <c r="L428" s="1"/>
    </row>
    <row r="429" spans="7:12" ht="15">
      <c r="G429" s="1"/>
      <c r="H429" s="1"/>
      <c r="I429" s="1"/>
      <c r="J429" s="1"/>
      <c r="K429" s="1"/>
      <c r="L429" s="1"/>
    </row>
    <row r="430" spans="7:12" ht="15">
      <c r="G430" s="1"/>
      <c r="H430" s="1"/>
      <c r="I430" s="1"/>
      <c r="J430" s="1"/>
      <c r="K430" s="1"/>
      <c r="L430" s="1"/>
    </row>
    <row r="431" spans="7:12" ht="15">
      <c r="G431" s="1"/>
      <c r="H431" s="1"/>
      <c r="I431" s="1"/>
      <c r="J431" s="1"/>
      <c r="K431" s="1"/>
      <c r="L431" s="1"/>
    </row>
    <row r="432" spans="7:12" ht="15">
      <c r="G432" s="1"/>
      <c r="H432" s="1"/>
      <c r="I432" s="1"/>
      <c r="J432" s="1"/>
      <c r="K432" s="1"/>
      <c r="L432" s="1"/>
    </row>
    <row r="433" spans="7:12" ht="15">
      <c r="G433" s="1"/>
      <c r="H433" s="1"/>
      <c r="I433" s="1"/>
      <c r="J433" s="1"/>
      <c r="K433" s="1"/>
      <c r="L433" s="1"/>
    </row>
    <row r="434" spans="7:12" ht="15">
      <c r="G434" s="1"/>
      <c r="H434" s="1"/>
      <c r="I434" s="1"/>
      <c r="J434" s="1"/>
      <c r="K434" s="1"/>
      <c r="L434" s="1"/>
    </row>
    <row r="435" spans="7:12" ht="15">
      <c r="G435" s="1"/>
      <c r="H435" s="1"/>
      <c r="I435" s="1"/>
      <c r="J435" s="1"/>
      <c r="K435" s="1"/>
      <c r="L435" s="1"/>
    </row>
    <row r="436" spans="7:12" ht="15">
      <c r="G436" s="1"/>
      <c r="H436" s="1"/>
      <c r="I436" s="1"/>
      <c r="J436" s="1"/>
      <c r="K436" s="1"/>
      <c r="L436" s="1"/>
    </row>
    <row r="437" spans="7:12" ht="15">
      <c r="G437" s="1"/>
      <c r="H437" s="1"/>
      <c r="I437" s="1"/>
      <c r="J437" s="1"/>
      <c r="K437" s="1"/>
      <c r="L437" s="1"/>
    </row>
    <row r="438" spans="7:12" ht="15">
      <c r="G438" s="1"/>
      <c r="H438" s="1"/>
      <c r="I438" s="1"/>
      <c r="J438" s="1"/>
      <c r="K438" s="1"/>
      <c r="L438" s="1"/>
    </row>
    <row r="439" spans="7:12" ht="15">
      <c r="G439" s="1"/>
      <c r="H439" s="1"/>
      <c r="I439" s="1"/>
      <c r="J439" s="1"/>
      <c r="K439" s="1"/>
      <c r="L439" s="1"/>
    </row>
    <row r="440" spans="7:12" ht="15">
      <c r="G440" s="1"/>
      <c r="H440" s="1"/>
      <c r="I440" s="1"/>
      <c r="J440" s="1"/>
      <c r="K440" s="1"/>
      <c r="L440" s="1"/>
    </row>
    <row r="441" spans="7:12" ht="15">
      <c r="G441" s="1"/>
      <c r="H441" s="1"/>
      <c r="I441" s="1"/>
      <c r="J441" s="1"/>
      <c r="K441" s="1"/>
      <c r="L441" s="1"/>
    </row>
    <row r="442" spans="7:12" ht="15">
      <c r="G442" s="1"/>
      <c r="H442" s="1"/>
      <c r="I442" s="1"/>
      <c r="J442" s="1"/>
      <c r="K442" s="1"/>
      <c r="L442" s="1"/>
    </row>
    <row r="443" spans="7:12" ht="15">
      <c r="G443" s="1"/>
      <c r="H443" s="1"/>
      <c r="I443" s="1"/>
      <c r="J443" s="1"/>
      <c r="K443" s="1"/>
      <c r="L443" s="1"/>
    </row>
    <row r="444" spans="7:12" ht="15">
      <c r="G444" s="1"/>
      <c r="H444" s="1"/>
      <c r="I444" s="1"/>
      <c r="J444" s="1"/>
      <c r="K444" s="1"/>
      <c r="L444" s="1"/>
    </row>
    <row r="445" spans="7:12" ht="15">
      <c r="G445" s="1"/>
      <c r="H445" s="1"/>
      <c r="I445" s="1"/>
      <c r="J445" s="1"/>
      <c r="K445" s="1"/>
      <c r="L445" s="1"/>
    </row>
    <row r="446" spans="7:12" ht="15">
      <c r="G446" s="1"/>
      <c r="H446" s="1"/>
      <c r="I446" s="1"/>
      <c r="J446" s="1"/>
      <c r="K446" s="1"/>
      <c r="L446" s="1"/>
    </row>
    <row r="447" spans="7:12" ht="15">
      <c r="G447" s="1"/>
      <c r="H447" s="1"/>
      <c r="I447" s="1"/>
      <c r="J447" s="1"/>
      <c r="K447" s="1"/>
      <c r="L447" s="1"/>
    </row>
    <row r="448" spans="7:12" ht="15">
      <c r="G448" s="1"/>
      <c r="H448" s="1"/>
      <c r="I448" s="1"/>
      <c r="J448" s="1"/>
      <c r="K448" s="1"/>
      <c r="L448" s="1"/>
    </row>
    <row r="449" spans="7:12" ht="15">
      <c r="G449" s="1"/>
      <c r="H449" s="1"/>
      <c r="I449" s="1"/>
      <c r="J449" s="1"/>
      <c r="K449" s="1"/>
      <c r="L449" s="1"/>
    </row>
    <row r="450" spans="7:12" ht="15">
      <c r="G450" s="1"/>
      <c r="H450" s="1"/>
      <c r="I450" s="1"/>
      <c r="J450" s="1"/>
      <c r="K450" s="1"/>
      <c r="L450" s="1"/>
    </row>
    <row r="451" spans="7:12" ht="15">
      <c r="G451" s="1"/>
      <c r="H451" s="1"/>
      <c r="I451" s="1"/>
      <c r="J451" s="1"/>
      <c r="K451" s="1"/>
      <c r="L451" s="1"/>
    </row>
    <row r="452" spans="7:12" ht="15">
      <c r="G452" s="1"/>
      <c r="H452" s="1"/>
      <c r="I452" s="1"/>
      <c r="J452" s="1"/>
      <c r="K452" s="1"/>
      <c r="L452" s="1"/>
    </row>
    <row r="453" spans="7:12" ht="15">
      <c r="G453" s="1"/>
      <c r="H453" s="1"/>
      <c r="I453" s="1"/>
      <c r="J453" s="1"/>
      <c r="K453" s="1"/>
      <c r="L453" s="1"/>
    </row>
    <row r="454" spans="7:12" ht="15">
      <c r="G454" s="1"/>
      <c r="H454" s="1"/>
      <c r="I454" s="1"/>
      <c r="J454" s="1"/>
      <c r="K454" s="1"/>
      <c r="L454" s="1"/>
    </row>
    <row r="455" spans="7:12" ht="15">
      <c r="G455" s="1"/>
      <c r="H455" s="1"/>
      <c r="I455" s="1"/>
      <c r="J455" s="1"/>
      <c r="K455" s="1"/>
      <c r="L455" s="1"/>
    </row>
    <row r="456" spans="7:12" ht="15">
      <c r="G456" s="1"/>
      <c r="H456" s="1"/>
      <c r="I456" s="1"/>
      <c r="J456" s="1"/>
      <c r="K456" s="1"/>
      <c r="L456" s="1"/>
    </row>
    <row r="457" spans="7:12" ht="15">
      <c r="G457" s="1"/>
      <c r="H457" s="1"/>
      <c r="I457" s="1"/>
      <c r="J457" s="1"/>
      <c r="K457" s="1"/>
      <c r="L457" s="1"/>
    </row>
    <row r="458" spans="7:12" ht="15">
      <c r="G458" s="1"/>
      <c r="H458" s="1"/>
      <c r="I458" s="1"/>
      <c r="J458" s="1"/>
      <c r="K458" s="1"/>
      <c r="L458" s="1"/>
    </row>
    <row r="459" spans="7:12" ht="15">
      <c r="G459" s="1"/>
      <c r="H459" s="1"/>
      <c r="I459" s="1"/>
      <c r="J459" s="1"/>
      <c r="K459" s="1"/>
      <c r="L459" s="1"/>
    </row>
    <row r="460" spans="7:12" ht="15">
      <c r="G460" s="1"/>
      <c r="H460" s="1"/>
      <c r="I460" s="1"/>
      <c r="J460" s="1"/>
      <c r="K460" s="1"/>
      <c r="L460" s="1"/>
    </row>
    <row r="461" spans="7:12" ht="15">
      <c r="G461" s="1"/>
      <c r="H461" s="1"/>
      <c r="I461" s="1"/>
      <c r="J461" s="1"/>
      <c r="K461" s="1"/>
      <c r="L461" s="1"/>
    </row>
    <row r="462" spans="7:12" ht="15">
      <c r="G462" s="1"/>
      <c r="H462" s="1"/>
      <c r="I462" s="1"/>
      <c r="J462" s="1"/>
      <c r="K462" s="1"/>
      <c r="L462" s="1"/>
    </row>
    <row r="463" spans="7:12" ht="15">
      <c r="G463" s="1"/>
      <c r="H463" s="1"/>
      <c r="I463" s="1"/>
      <c r="J463" s="1"/>
      <c r="K463" s="1"/>
      <c r="L463" s="1"/>
    </row>
    <row r="464" spans="7:12" ht="15">
      <c r="G464" s="1"/>
      <c r="H464" s="1"/>
      <c r="I464" s="1"/>
      <c r="J464" s="1"/>
      <c r="K464" s="1"/>
      <c r="L464" s="1"/>
    </row>
    <row r="465" spans="7:12" ht="15">
      <c r="G465" s="1"/>
      <c r="H465" s="1"/>
      <c r="I465" s="1"/>
      <c r="J465" s="1"/>
      <c r="K465" s="1"/>
      <c r="L465" s="1"/>
    </row>
    <row r="466" spans="7:12" ht="15">
      <c r="G466" s="1"/>
      <c r="H466" s="1"/>
      <c r="I466" s="1"/>
      <c r="J466" s="1"/>
      <c r="K466" s="1"/>
      <c r="L466" s="1"/>
    </row>
    <row r="467" spans="7:12" ht="15">
      <c r="G467" s="1"/>
      <c r="H467" s="1"/>
      <c r="I467" s="1"/>
      <c r="J467" s="1"/>
      <c r="K467" s="1"/>
      <c r="L467" s="1"/>
    </row>
    <row r="468" spans="7:12" ht="15">
      <c r="G468" s="1"/>
      <c r="H468" s="1"/>
      <c r="I468" s="1"/>
      <c r="J468" s="1"/>
      <c r="K468" s="1"/>
      <c r="L468" s="1"/>
    </row>
    <row r="469" spans="7:12" ht="15">
      <c r="G469" s="1"/>
      <c r="H469" s="1"/>
      <c r="I469" s="1"/>
      <c r="J469" s="1"/>
      <c r="K469" s="1"/>
      <c r="L469" s="1"/>
    </row>
    <row r="470" spans="7:12" ht="15">
      <c r="G470" s="1"/>
      <c r="H470" s="1"/>
      <c r="I470" s="1"/>
      <c r="J470" s="1"/>
      <c r="K470" s="1"/>
      <c r="L470" s="1"/>
    </row>
    <row r="471" spans="7:12" ht="15">
      <c r="G471" s="1"/>
      <c r="H471" s="1"/>
      <c r="I471" s="1"/>
      <c r="J471" s="1"/>
      <c r="K471" s="1"/>
      <c r="L471" s="1"/>
    </row>
    <row r="472" spans="7:12" ht="15">
      <c r="G472" s="1"/>
      <c r="H472" s="1"/>
      <c r="I472" s="1"/>
      <c r="J472" s="1"/>
      <c r="K472" s="1"/>
      <c r="L472" s="1"/>
    </row>
    <row r="473" spans="7:12" ht="15">
      <c r="G473" s="1"/>
      <c r="H473" s="1"/>
      <c r="I473" s="1"/>
      <c r="J473" s="1"/>
      <c r="K473" s="1"/>
      <c r="L473" s="1"/>
    </row>
    <row r="474" spans="7:12" ht="15">
      <c r="G474" s="1"/>
      <c r="H474" s="1"/>
      <c r="I474" s="1"/>
      <c r="J474" s="1"/>
      <c r="K474" s="1"/>
      <c r="L474" s="1"/>
    </row>
    <row r="475" spans="7:12" ht="15">
      <c r="G475" s="1"/>
      <c r="H475" s="1"/>
      <c r="I475" s="1"/>
      <c r="J475" s="1"/>
      <c r="K475" s="1"/>
      <c r="L475" s="1"/>
    </row>
    <row r="476" spans="7:12" ht="15">
      <c r="G476" s="1"/>
      <c r="H476" s="1"/>
      <c r="I476" s="1"/>
      <c r="J476" s="1"/>
      <c r="K476" s="1"/>
      <c r="L476" s="1"/>
    </row>
    <row r="477" spans="7:12" ht="15">
      <c r="G477" s="1"/>
      <c r="H477" s="1"/>
      <c r="I477" s="1"/>
      <c r="J477" s="1"/>
      <c r="K477" s="1"/>
      <c r="L477" s="1"/>
    </row>
    <row r="478" spans="7:12" ht="15">
      <c r="G478" s="1"/>
      <c r="H478" s="1"/>
      <c r="I478" s="1"/>
      <c r="J478" s="1"/>
      <c r="K478" s="1"/>
      <c r="L478" s="1"/>
    </row>
    <row r="479" spans="7:12" ht="15">
      <c r="G479" s="1"/>
      <c r="H479" s="1"/>
      <c r="I479" s="1"/>
      <c r="J479" s="1"/>
      <c r="K479" s="1"/>
      <c r="L479" s="1"/>
    </row>
    <row r="480" spans="7:12" ht="15">
      <c r="G480" s="1"/>
      <c r="H480" s="1"/>
      <c r="I480" s="1"/>
      <c r="J480" s="1"/>
      <c r="K480" s="1"/>
      <c r="L480" s="1"/>
    </row>
    <row r="481" spans="7:12" ht="15">
      <c r="G481" s="1"/>
      <c r="H481" s="1"/>
      <c r="I481" s="1"/>
      <c r="J481" s="1"/>
      <c r="K481" s="1"/>
      <c r="L481" s="1"/>
    </row>
    <row r="482" spans="7:12" ht="15">
      <c r="G482" s="1"/>
      <c r="H482" s="1"/>
      <c r="I482" s="1"/>
      <c r="J482" s="1"/>
      <c r="K482" s="1"/>
      <c r="L482" s="1"/>
    </row>
    <row r="483" spans="7:12" ht="15">
      <c r="G483" s="1"/>
      <c r="H483" s="1"/>
      <c r="I483" s="1"/>
      <c r="J483" s="1"/>
      <c r="K483" s="1"/>
      <c r="L483" s="1"/>
    </row>
    <row r="484" spans="7:12" ht="15">
      <c r="G484" s="1"/>
      <c r="H484" s="1"/>
      <c r="I484" s="1"/>
      <c r="J484" s="1"/>
      <c r="K484" s="1"/>
      <c r="L484" s="1"/>
    </row>
    <row r="485" spans="7:12" ht="15">
      <c r="G485" s="1"/>
      <c r="H485" s="1"/>
      <c r="I485" s="1"/>
      <c r="J485" s="1"/>
      <c r="K485" s="1"/>
      <c r="L485" s="1"/>
    </row>
    <row r="486" spans="7:12" ht="15">
      <c r="G486" s="1"/>
      <c r="H486" s="1"/>
      <c r="I486" s="1"/>
      <c r="J486" s="1"/>
      <c r="K486" s="1"/>
      <c r="L486" s="1"/>
    </row>
    <row r="487" spans="7:12" ht="15">
      <c r="G487" s="1"/>
      <c r="H487" s="1"/>
      <c r="I487" s="1"/>
      <c r="J487" s="1"/>
      <c r="K487" s="1"/>
      <c r="L487" s="1"/>
    </row>
    <row r="488" spans="7:12" ht="15">
      <c r="G488" s="1"/>
      <c r="H488" s="1"/>
      <c r="I488" s="1"/>
      <c r="J488" s="1"/>
      <c r="K488" s="1"/>
      <c r="L488" s="1"/>
    </row>
    <row r="489" spans="7:12" ht="15">
      <c r="G489" s="1"/>
      <c r="H489" s="1"/>
      <c r="I489" s="1"/>
      <c r="J489" s="1"/>
      <c r="K489" s="1"/>
      <c r="L489" s="1"/>
    </row>
    <row r="490" spans="7:12" ht="15">
      <c r="G490" s="1"/>
      <c r="H490" s="1"/>
      <c r="I490" s="1"/>
      <c r="J490" s="1"/>
      <c r="K490" s="1"/>
      <c r="L490" s="1"/>
    </row>
    <row r="491" spans="7:12" ht="15">
      <c r="G491" s="1"/>
      <c r="H491" s="1"/>
      <c r="I491" s="1"/>
      <c r="J491" s="1"/>
      <c r="K491" s="1"/>
      <c r="L491" s="1"/>
    </row>
    <row r="492" spans="7:12" ht="15">
      <c r="G492" s="1"/>
      <c r="H492" s="1"/>
      <c r="I492" s="1"/>
      <c r="J492" s="1"/>
      <c r="K492" s="1"/>
      <c r="L492" s="1"/>
    </row>
    <row r="493" spans="7:12" ht="15">
      <c r="G493" s="1"/>
      <c r="H493" s="1"/>
      <c r="I493" s="1"/>
      <c r="J493" s="1"/>
      <c r="K493" s="1"/>
      <c r="L493" s="1"/>
    </row>
    <row r="494" spans="7:12" ht="15">
      <c r="G494" s="1"/>
      <c r="H494" s="1"/>
      <c r="I494" s="1"/>
      <c r="J494" s="1"/>
      <c r="K494" s="1"/>
      <c r="L494" s="1"/>
    </row>
    <row r="495" spans="7:12" ht="15">
      <c r="G495" s="1"/>
      <c r="H495" s="1"/>
      <c r="I495" s="1"/>
      <c r="J495" s="1"/>
      <c r="K495" s="1"/>
      <c r="L495" s="1"/>
    </row>
    <row r="496" spans="7:12" ht="15">
      <c r="G496" s="1"/>
      <c r="H496" s="1"/>
      <c r="I496" s="1"/>
      <c r="J496" s="1"/>
      <c r="K496" s="1"/>
      <c r="L496" s="1"/>
    </row>
    <row r="497" spans="7:12" ht="15">
      <c r="G497" s="1"/>
      <c r="H497" s="1"/>
      <c r="I497" s="1"/>
      <c r="J497" s="1"/>
      <c r="K497" s="1"/>
      <c r="L497" s="1"/>
    </row>
    <row r="498" spans="7:12" ht="15">
      <c r="G498" s="1"/>
      <c r="H498" s="1"/>
      <c r="I498" s="1"/>
      <c r="J498" s="1"/>
      <c r="K498" s="1"/>
      <c r="L498" s="1"/>
    </row>
    <row r="499" spans="7:12" ht="15">
      <c r="G499" s="1"/>
      <c r="H499" s="1"/>
      <c r="I499" s="1"/>
      <c r="J499" s="1"/>
      <c r="K499" s="1"/>
      <c r="L499" s="1"/>
    </row>
    <row r="500" spans="7:12" ht="15">
      <c r="G500" s="1"/>
      <c r="H500" s="1"/>
      <c r="I500" s="1"/>
      <c r="J500" s="1"/>
      <c r="K500" s="1"/>
      <c r="L500" s="1"/>
    </row>
    <row r="501" spans="7:12" ht="15">
      <c r="G501" s="1"/>
      <c r="H501" s="1"/>
      <c r="I501" s="1"/>
      <c r="J501" s="1"/>
      <c r="K501" s="1"/>
      <c r="L501" s="1"/>
    </row>
    <row r="502" spans="7:12" ht="15">
      <c r="G502" s="1"/>
      <c r="H502" s="1"/>
      <c r="I502" s="1"/>
      <c r="J502" s="1"/>
      <c r="K502" s="1"/>
      <c r="L502" s="1"/>
    </row>
    <row r="503" spans="7:12" ht="15">
      <c r="G503" s="1"/>
      <c r="H503" s="1"/>
      <c r="I503" s="1"/>
      <c r="J503" s="1"/>
      <c r="K503" s="1"/>
      <c r="L503" s="1"/>
    </row>
    <row r="504" spans="7:12" ht="15">
      <c r="G504" s="1"/>
      <c r="H504" s="1"/>
      <c r="I504" s="1"/>
      <c r="J504" s="1"/>
      <c r="K504" s="1"/>
      <c r="L504" s="1"/>
    </row>
    <row r="505" spans="7:12" ht="15">
      <c r="G505" s="1"/>
      <c r="H505" s="1"/>
      <c r="I505" s="1"/>
      <c r="J505" s="1"/>
      <c r="K505" s="1"/>
      <c r="L505" s="1"/>
    </row>
    <row r="506" spans="7:12" ht="15">
      <c r="G506" s="1"/>
      <c r="H506" s="1"/>
      <c r="I506" s="1"/>
      <c r="J506" s="1"/>
      <c r="K506" s="1"/>
      <c r="L506" s="1"/>
    </row>
    <row r="507" spans="7:12" ht="15">
      <c r="G507" s="1"/>
      <c r="H507" s="1"/>
      <c r="I507" s="1"/>
      <c r="J507" s="1"/>
      <c r="K507" s="1"/>
      <c r="L507" s="1"/>
    </row>
    <row r="508" spans="7:12" ht="15">
      <c r="G508" s="1"/>
      <c r="H508" s="1"/>
      <c r="I508" s="1"/>
      <c r="J508" s="1"/>
      <c r="K508" s="1"/>
      <c r="L508" s="1"/>
    </row>
    <row r="509" spans="7:12" ht="15">
      <c r="G509" s="1"/>
      <c r="H509" s="1"/>
      <c r="I509" s="1"/>
      <c r="J509" s="1"/>
      <c r="K509" s="1"/>
      <c r="L509" s="1"/>
    </row>
    <row r="510" spans="7:12" ht="15">
      <c r="G510" s="1"/>
      <c r="H510" s="1"/>
      <c r="I510" s="1"/>
      <c r="J510" s="1"/>
      <c r="K510" s="1"/>
      <c r="L510" s="1"/>
    </row>
    <row r="511" spans="7:12" ht="15">
      <c r="G511" s="1"/>
      <c r="H511" s="1"/>
      <c r="I511" s="1"/>
      <c r="J511" s="1"/>
      <c r="K511" s="1"/>
      <c r="L511" s="1"/>
    </row>
    <row r="512" spans="7:12" ht="15">
      <c r="G512" s="1"/>
      <c r="H512" s="1"/>
      <c r="I512" s="1"/>
      <c r="J512" s="1"/>
      <c r="K512" s="1"/>
      <c r="L512" s="1"/>
    </row>
    <row r="513" spans="7:12" ht="15">
      <c r="G513" s="1"/>
      <c r="H513" s="1"/>
      <c r="I513" s="1"/>
      <c r="J513" s="1"/>
      <c r="K513" s="1"/>
      <c r="L513" s="1"/>
    </row>
    <row r="514" spans="7:12" ht="15">
      <c r="G514" s="1"/>
      <c r="H514" s="1"/>
      <c r="I514" s="1"/>
      <c r="J514" s="1"/>
      <c r="K514" s="1"/>
      <c r="L514" s="1"/>
    </row>
    <row r="515" spans="7:12" ht="15">
      <c r="G515" s="1"/>
      <c r="H515" s="1"/>
      <c r="I515" s="1"/>
      <c r="J515" s="1"/>
      <c r="K515" s="1"/>
      <c r="L515" s="1"/>
    </row>
    <row r="516" spans="7:12" ht="15">
      <c r="G516" s="1"/>
      <c r="H516" s="1"/>
      <c r="I516" s="1"/>
      <c r="J516" s="1"/>
      <c r="K516" s="1"/>
      <c r="L516" s="1"/>
    </row>
    <row r="517" spans="7:12" ht="15">
      <c r="G517" s="1"/>
      <c r="H517" s="1"/>
      <c r="I517" s="1"/>
      <c r="J517" s="1"/>
      <c r="K517" s="1"/>
      <c r="L517" s="1"/>
    </row>
    <row r="518" spans="7:12" ht="15">
      <c r="G518" s="1"/>
      <c r="H518" s="1"/>
      <c r="I518" s="1"/>
      <c r="J518" s="1"/>
      <c r="K518" s="1"/>
      <c r="L518" s="1"/>
    </row>
    <row r="519" spans="7:12" ht="15">
      <c r="G519" s="1"/>
      <c r="H519" s="1"/>
      <c r="I519" s="1"/>
      <c r="J519" s="1"/>
      <c r="K519" s="1"/>
      <c r="L519" s="1"/>
    </row>
    <row r="520" spans="7:12" ht="15">
      <c r="G520" s="1"/>
      <c r="H520" s="1"/>
      <c r="I520" s="1"/>
      <c r="J520" s="1"/>
      <c r="K520" s="1"/>
      <c r="L520" s="1"/>
    </row>
    <row r="521" spans="7:12" ht="15">
      <c r="G521" s="1"/>
      <c r="H521" s="1"/>
      <c r="I521" s="1"/>
      <c r="J521" s="1"/>
      <c r="K521" s="1"/>
      <c r="L521" s="1"/>
    </row>
    <row r="522" spans="7:12" ht="15">
      <c r="G522" s="1"/>
      <c r="H522" s="1"/>
      <c r="I522" s="1"/>
      <c r="J522" s="1"/>
      <c r="K522" s="1"/>
      <c r="L522" s="1"/>
    </row>
    <row r="523" spans="7:12" ht="15">
      <c r="G523" s="1"/>
      <c r="H523" s="1"/>
      <c r="I523" s="1"/>
      <c r="J523" s="1"/>
      <c r="K523" s="1"/>
      <c r="L523" s="1"/>
    </row>
    <row r="524" spans="7:12" ht="15">
      <c r="G524" s="1"/>
      <c r="H524" s="1"/>
      <c r="I524" s="1"/>
      <c r="J524" s="1"/>
      <c r="K524" s="1"/>
      <c r="L524" s="1"/>
    </row>
    <row r="525" spans="7:12" ht="15">
      <c r="G525" s="1"/>
      <c r="H525" s="1"/>
      <c r="I525" s="1"/>
      <c r="J525" s="1"/>
      <c r="K525" s="1"/>
      <c r="L525" s="1"/>
    </row>
    <row r="526" spans="7:12" ht="15">
      <c r="G526" s="1"/>
      <c r="H526" s="1"/>
      <c r="I526" s="1"/>
      <c r="J526" s="1"/>
      <c r="K526" s="1"/>
      <c r="L526" s="1"/>
    </row>
    <row r="527" spans="7:12" ht="15">
      <c r="G527" s="1"/>
      <c r="H527" s="1"/>
      <c r="I527" s="1"/>
      <c r="J527" s="1"/>
      <c r="K527" s="1"/>
      <c r="L527" s="1"/>
    </row>
    <row r="528" spans="7:12" ht="15">
      <c r="G528" s="1"/>
      <c r="H528" s="1"/>
      <c r="I528" s="1"/>
      <c r="J528" s="1"/>
      <c r="K528" s="1"/>
      <c r="L528" s="1"/>
    </row>
    <row r="529" spans="7:12" ht="15">
      <c r="G529" s="1"/>
      <c r="H529" s="1"/>
      <c r="I529" s="1"/>
      <c r="J529" s="1"/>
      <c r="K529" s="1"/>
      <c r="L529" s="1"/>
    </row>
    <row r="530" spans="7:12" ht="15">
      <c r="G530" s="1"/>
      <c r="H530" s="1"/>
      <c r="I530" s="1"/>
      <c r="J530" s="1"/>
      <c r="K530" s="1"/>
      <c r="L530" s="1"/>
    </row>
    <row r="531" spans="7:12" ht="15">
      <c r="G531" s="1"/>
      <c r="H531" s="1"/>
      <c r="I531" s="1"/>
      <c r="J531" s="1"/>
      <c r="K531" s="1"/>
      <c r="L531" s="1"/>
    </row>
    <row r="532" spans="7:12" ht="15">
      <c r="G532" s="1"/>
      <c r="H532" s="1"/>
      <c r="I532" s="1"/>
      <c r="J532" s="1"/>
      <c r="K532" s="1"/>
      <c r="L532" s="1"/>
    </row>
    <row r="533" spans="7:12" ht="15">
      <c r="G533" s="1"/>
      <c r="H533" s="1"/>
      <c r="I533" s="1"/>
      <c r="J533" s="1"/>
      <c r="K533" s="1"/>
      <c r="L533" s="1"/>
    </row>
    <row r="534" spans="7:12" ht="15">
      <c r="G534" s="1"/>
      <c r="H534" s="1"/>
      <c r="I534" s="1"/>
      <c r="J534" s="1"/>
      <c r="K534" s="1"/>
      <c r="L534" s="1"/>
    </row>
    <row r="535" spans="7:12" ht="15">
      <c r="G535" s="1"/>
      <c r="H535" s="1"/>
      <c r="I535" s="1"/>
      <c r="J535" s="1"/>
      <c r="K535" s="1"/>
      <c r="L535" s="1"/>
    </row>
    <row r="536" spans="7:12" ht="15">
      <c r="G536" s="1"/>
      <c r="H536" s="1"/>
      <c r="I536" s="1"/>
      <c r="J536" s="1"/>
      <c r="K536" s="1"/>
      <c r="L536" s="1"/>
    </row>
    <row r="537" spans="7:12" ht="15">
      <c r="G537" s="1"/>
      <c r="H537" s="1"/>
      <c r="I537" s="1"/>
      <c r="J537" s="1"/>
      <c r="K537" s="1"/>
      <c r="L537" s="1"/>
    </row>
    <row r="538" spans="7:12" ht="15">
      <c r="G538" s="1"/>
      <c r="H538" s="1"/>
      <c r="I538" s="1"/>
      <c r="J538" s="1"/>
      <c r="K538" s="1"/>
      <c r="L538" s="1"/>
    </row>
    <row r="539" spans="7:12" ht="15">
      <c r="G539" s="1"/>
      <c r="H539" s="1"/>
      <c r="I539" s="1"/>
      <c r="J539" s="1"/>
      <c r="K539" s="1"/>
      <c r="L539" s="1"/>
    </row>
    <row r="540" spans="7:12" ht="15">
      <c r="G540" s="1"/>
      <c r="H540" s="1"/>
      <c r="I540" s="1"/>
      <c r="J540" s="1"/>
      <c r="K540" s="1"/>
      <c r="L540" s="1"/>
    </row>
    <row r="541" spans="7:12" ht="15">
      <c r="G541" s="1"/>
      <c r="H541" s="1"/>
      <c r="I541" s="1"/>
      <c r="J541" s="1"/>
      <c r="K541" s="1"/>
      <c r="L541" s="1"/>
    </row>
    <row r="542" spans="7:12" ht="15">
      <c r="G542" s="1"/>
      <c r="H542" s="1"/>
      <c r="I542" s="1"/>
      <c r="J542" s="1"/>
      <c r="K542" s="1"/>
      <c r="L542" s="1"/>
    </row>
    <row r="543" spans="7:12" ht="15">
      <c r="G543" s="1"/>
      <c r="H543" s="1"/>
      <c r="I543" s="1"/>
      <c r="J543" s="1"/>
      <c r="K543" s="1"/>
      <c r="L543" s="1"/>
    </row>
    <row r="544" spans="7:12" ht="15">
      <c r="G544" s="1"/>
      <c r="H544" s="1"/>
      <c r="I544" s="1"/>
      <c r="J544" s="1"/>
      <c r="K544" s="1"/>
      <c r="L544" s="1"/>
    </row>
    <row r="545" spans="7:12" ht="15">
      <c r="G545" s="1"/>
      <c r="H545" s="1"/>
      <c r="I545" s="1"/>
      <c r="J545" s="1"/>
      <c r="K545" s="1"/>
      <c r="L545" s="1"/>
    </row>
    <row r="546" spans="7:12" ht="15">
      <c r="G546" s="1"/>
      <c r="H546" s="1"/>
      <c r="I546" s="1"/>
      <c r="J546" s="1"/>
      <c r="K546" s="1"/>
      <c r="L546" s="1"/>
    </row>
    <row r="547" spans="7:12" ht="15">
      <c r="G547" s="1"/>
      <c r="H547" s="1"/>
      <c r="I547" s="1"/>
      <c r="J547" s="1"/>
      <c r="K547" s="1"/>
      <c r="L547" s="1"/>
    </row>
    <row r="548" spans="7:12" ht="15">
      <c r="G548" s="1"/>
      <c r="H548" s="1"/>
      <c r="I548" s="1"/>
      <c r="J548" s="1"/>
      <c r="K548" s="1"/>
      <c r="L548" s="1"/>
    </row>
    <row r="549" spans="7:12" ht="15">
      <c r="G549" s="1"/>
      <c r="H549" s="1"/>
      <c r="I549" s="1"/>
      <c r="J549" s="1"/>
      <c r="K549" s="1"/>
      <c r="L549" s="1"/>
    </row>
    <row r="550" spans="7:12" ht="15">
      <c r="G550" s="1"/>
      <c r="H550" s="1"/>
      <c r="I550" s="1"/>
      <c r="J550" s="1"/>
      <c r="K550" s="1"/>
      <c r="L550" s="1"/>
    </row>
    <row r="551" spans="7:12" ht="15">
      <c r="G551" s="1"/>
      <c r="H551" s="1"/>
      <c r="I551" s="1"/>
      <c r="J551" s="1"/>
      <c r="K551" s="1"/>
      <c r="L551" s="1"/>
    </row>
    <row r="552" spans="7:12" ht="15">
      <c r="G552" s="1"/>
      <c r="H552" s="1"/>
      <c r="I552" s="1"/>
      <c r="J552" s="1"/>
      <c r="K552" s="1"/>
      <c r="L552" s="1"/>
    </row>
    <row r="553" spans="7:12" ht="15">
      <c r="G553" s="1"/>
      <c r="H553" s="1"/>
      <c r="I553" s="1"/>
      <c r="J553" s="1"/>
      <c r="K553" s="1"/>
      <c r="L553" s="1"/>
    </row>
    <row r="554" spans="7:12" ht="15">
      <c r="G554" s="1"/>
      <c r="H554" s="1"/>
      <c r="I554" s="1"/>
      <c r="J554" s="1"/>
      <c r="K554" s="1"/>
      <c r="L554" s="1"/>
    </row>
    <row r="555" spans="7:12" ht="15">
      <c r="G555" s="1"/>
      <c r="H555" s="1"/>
      <c r="I555" s="1"/>
      <c r="J555" s="1"/>
      <c r="K555" s="1"/>
      <c r="L555" s="1"/>
    </row>
    <row r="556" spans="7:12" ht="15">
      <c r="G556" s="1"/>
      <c r="H556" s="1"/>
      <c r="I556" s="1"/>
      <c r="J556" s="1"/>
      <c r="K556" s="1"/>
      <c r="L556" s="1"/>
    </row>
    <row r="557" spans="7:12" ht="15">
      <c r="G557" s="1"/>
      <c r="H557" s="1"/>
      <c r="I557" s="1"/>
      <c r="J557" s="1"/>
      <c r="K557" s="1"/>
      <c r="L557" s="1"/>
    </row>
    <row r="558" spans="7:12" ht="15">
      <c r="G558" s="1"/>
      <c r="H558" s="1"/>
      <c r="I558" s="1"/>
      <c r="J558" s="1"/>
      <c r="K558" s="1"/>
      <c r="L558" s="1"/>
    </row>
    <row r="559" spans="7:12" ht="15">
      <c r="G559" s="1"/>
      <c r="H559" s="1"/>
      <c r="I559" s="1"/>
      <c r="J559" s="1"/>
      <c r="K559" s="1"/>
      <c r="L559" s="1"/>
    </row>
    <row r="560" spans="7:12" ht="15">
      <c r="G560" s="1"/>
      <c r="H560" s="1"/>
      <c r="I560" s="1"/>
      <c r="J560" s="1"/>
      <c r="K560" s="1"/>
      <c r="L560" s="1"/>
    </row>
    <row r="561" spans="7:12" ht="15">
      <c r="G561" s="1"/>
      <c r="H561" s="1"/>
      <c r="I561" s="1"/>
      <c r="J561" s="1"/>
      <c r="K561" s="1"/>
      <c r="L561" s="1"/>
    </row>
    <row r="562" spans="7:12" ht="15">
      <c r="G562" s="1"/>
      <c r="H562" s="1"/>
      <c r="I562" s="1"/>
      <c r="J562" s="1"/>
      <c r="K562" s="1"/>
      <c r="L562" s="1"/>
    </row>
    <row r="563" spans="7:12" ht="15">
      <c r="G563" s="1"/>
      <c r="H563" s="1"/>
      <c r="I563" s="1"/>
      <c r="J563" s="1"/>
      <c r="K563" s="1"/>
      <c r="L563" s="1"/>
    </row>
    <row r="564" spans="7:12" ht="15">
      <c r="G564" s="1"/>
      <c r="H564" s="1"/>
      <c r="I564" s="1"/>
      <c r="J564" s="1"/>
      <c r="K564" s="1"/>
      <c r="L564" s="1"/>
    </row>
    <row r="565" spans="7:12" ht="15">
      <c r="G565" s="1"/>
      <c r="H565" s="1"/>
      <c r="I565" s="1"/>
      <c r="J565" s="1"/>
      <c r="K565" s="1"/>
      <c r="L565" s="1"/>
    </row>
    <row r="566" spans="7:12" ht="15">
      <c r="G566" s="1"/>
      <c r="H566" s="1"/>
      <c r="I566" s="1"/>
      <c r="J566" s="1"/>
      <c r="K566" s="1"/>
      <c r="L566" s="1"/>
    </row>
    <row r="567" spans="7:12" ht="15">
      <c r="G567" s="1"/>
      <c r="H567" s="1"/>
      <c r="I567" s="1"/>
      <c r="J567" s="1"/>
      <c r="K567" s="1"/>
      <c r="L567" s="1"/>
    </row>
    <row r="568" spans="7:12" ht="15">
      <c r="G568" s="1"/>
      <c r="H568" s="1"/>
      <c r="I568" s="1"/>
      <c r="J568" s="1"/>
      <c r="K568" s="1"/>
      <c r="L568" s="1"/>
    </row>
    <row r="569" spans="7:12" ht="15">
      <c r="G569" s="1"/>
      <c r="H569" s="1"/>
      <c r="I569" s="1"/>
      <c r="J569" s="1"/>
      <c r="K569" s="1"/>
      <c r="L569" s="1"/>
    </row>
    <row r="570" spans="7:12" ht="15">
      <c r="G570" s="1"/>
      <c r="H570" s="1"/>
      <c r="I570" s="1"/>
      <c r="J570" s="1"/>
      <c r="K570" s="1"/>
      <c r="L570" s="1"/>
    </row>
    <row r="571" spans="7:12" ht="15">
      <c r="G571" s="1"/>
      <c r="H571" s="1"/>
      <c r="I571" s="1"/>
      <c r="J571" s="1"/>
      <c r="K571" s="1"/>
      <c r="L571" s="1"/>
    </row>
    <row r="572" spans="7:12" ht="15">
      <c r="G572" s="1"/>
      <c r="H572" s="1"/>
      <c r="I572" s="1"/>
      <c r="J572" s="1"/>
      <c r="K572" s="1"/>
      <c r="L572" s="1"/>
    </row>
    <row r="573" spans="7:12" ht="15">
      <c r="G573" s="1"/>
      <c r="H573" s="1"/>
      <c r="I573" s="1"/>
      <c r="J573" s="1"/>
      <c r="K573" s="1"/>
      <c r="L573" s="1"/>
    </row>
    <row r="574" spans="7:12" ht="15">
      <c r="G574" s="1"/>
      <c r="H574" s="1"/>
      <c r="I574" s="1"/>
      <c r="J574" s="1"/>
      <c r="K574" s="1"/>
      <c r="L574" s="1"/>
    </row>
    <row r="575" spans="7:12" ht="15">
      <c r="G575" s="1"/>
      <c r="H575" s="1"/>
      <c r="I575" s="1"/>
      <c r="J575" s="1"/>
      <c r="K575" s="1"/>
      <c r="L575" s="1"/>
    </row>
    <row r="576" spans="7:12" ht="15">
      <c r="G576" s="1"/>
      <c r="H576" s="1"/>
      <c r="I576" s="1"/>
      <c r="J576" s="1"/>
      <c r="K576" s="1"/>
      <c r="L576" s="1"/>
    </row>
    <row r="577" spans="7:12" ht="15">
      <c r="G577" s="1"/>
      <c r="H577" s="1"/>
      <c r="I577" s="1"/>
      <c r="J577" s="1"/>
      <c r="K577" s="1"/>
      <c r="L577" s="1"/>
    </row>
    <row r="578" spans="7:12" ht="15">
      <c r="G578" s="1"/>
      <c r="H578" s="1"/>
      <c r="I578" s="1"/>
      <c r="J578" s="1"/>
      <c r="K578" s="1"/>
      <c r="L578" s="1"/>
    </row>
    <row r="579" spans="7:12" ht="15">
      <c r="G579" s="1"/>
      <c r="H579" s="1"/>
      <c r="I579" s="1"/>
      <c r="J579" s="1"/>
      <c r="K579" s="1"/>
      <c r="L579" s="1"/>
    </row>
    <row r="580" spans="7:12" ht="15">
      <c r="G580" s="1"/>
      <c r="H580" s="1"/>
      <c r="I580" s="1"/>
      <c r="J580" s="1"/>
      <c r="K580" s="1"/>
      <c r="L580" s="1"/>
    </row>
    <row r="581" spans="7:12" ht="15">
      <c r="G581" s="1"/>
      <c r="H581" s="1"/>
      <c r="I581" s="1"/>
      <c r="J581" s="1"/>
      <c r="K581" s="1"/>
      <c r="L581" s="1"/>
    </row>
    <row r="582" spans="7:12" ht="15">
      <c r="G582" s="1"/>
      <c r="H582" s="1"/>
      <c r="I582" s="1"/>
      <c r="J582" s="1"/>
      <c r="K582" s="1"/>
      <c r="L582" s="1"/>
    </row>
    <row r="583" spans="7:12" ht="15">
      <c r="G583" s="1"/>
      <c r="H583" s="1"/>
      <c r="I583" s="1"/>
      <c r="J583" s="1"/>
      <c r="K583" s="1"/>
      <c r="L583" s="1"/>
    </row>
    <row r="584" spans="7:12" ht="15">
      <c r="G584" s="1"/>
      <c r="H584" s="1"/>
      <c r="I584" s="1"/>
      <c r="J584" s="1"/>
      <c r="K584" s="1"/>
      <c r="L584" s="1"/>
    </row>
    <row r="585" spans="7:12" ht="15">
      <c r="G585" s="1"/>
      <c r="H585" s="1"/>
      <c r="I585" s="1"/>
      <c r="J585" s="1"/>
      <c r="K585" s="1"/>
      <c r="L585" s="1"/>
    </row>
    <row r="586" spans="7:12" ht="15">
      <c r="G586" s="1"/>
      <c r="H586" s="1"/>
      <c r="I586" s="1"/>
      <c r="J586" s="1"/>
      <c r="K586" s="1"/>
      <c r="L586" s="1"/>
    </row>
    <row r="587" spans="7:12" ht="15">
      <c r="G587" s="1"/>
      <c r="H587" s="1"/>
      <c r="I587" s="1"/>
      <c r="J587" s="1"/>
      <c r="K587" s="1"/>
      <c r="L587" s="1"/>
    </row>
    <row r="588" spans="7:12" ht="15">
      <c r="G588" s="1"/>
      <c r="H588" s="1"/>
      <c r="I588" s="1"/>
      <c r="J588" s="1"/>
      <c r="K588" s="1"/>
      <c r="L588" s="1"/>
    </row>
    <row r="589" spans="7:12" ht="15">
      <c r="G589" s="1"/>
      <c r="H589" s="1"/>
      <c r="I589" s="1"/>
      <c r="J589" s="1"/>
      <c r="K589" s="1"/>
      <c r="L589" s="1"/>
    </row>
    <row r="590" spans="7:12" ht="15">
      <c r="G590" s="1"/>
      <c r="H590" s="1"/>
      <c r="I590" s="1"/>
      <c r="J590" s="1"/>
      <c r="K590" s="1"/>
      <c r="L590" s="1"/>
    </row>
    <row r="591" spans="7:12" ht="15">
      <c r="G591" s="1"/>
      <c r="H591" s="1"/>
      <c r="I591" s="1"/>
      <c r="J591" s="1"/>
      <c r="K591" s="1"/>
      <c r="L591" s="1"/>
    </row>
    <row r="592" spans="7:12" ht="15">
      <c r="G592" s="1"/>
      <c r="H592" s="1"/>
      <c r="I592" s="1"/>
      <c r="J592" s="1"/>
      <c r="K592" s="1"/>
      <c r="L592" s="1"/>
    </row>
    <row r="593" spans="7:12" ht="15">
      <c r="G593" s="1"/>
      <c r="H593" s="1"/>
      <c r="I593" s="1"/>
      <c r="J593" s="1"/>
      <c r="K593" s="1"/>
      <c r="L593" s="1"/>
    </row>
    <row r="594" spans="7:12" ht="15">
      <c r="G594" s="1"/>
      <c r="H594" s="1"/>
      <c r="I594" s="1"/>
      <c r="J594" s="1"/>
      <c r="K594" s="1"/>
      <c r="L594" s="1"/>
    </row>
    <row r="595" spans="7:12" ht="15">
      <c r="G595" s="1"/>
      <c r="H595" s="1"/>
      <c r="I595" s="1"/>
      <c r="J595" s="1"/>
      <c r="K595" s="1"/>
      <c r="L595" s="1"/>
    </row>
    <row r="596" spans="7:12" ht="15">
      <c r="G596" s="1"/>
      <c r="H596" s="1"/>
      <c r="I596" s="1"/>
      <c r="J596" s="1"/>
      <c r="K596" s="1"/>
      <c r="L596" s="1"/>
    </row>
    <row r="597" spans="7:12" ht="15">
      <c r="G597" s="1"/>
      <c r="H597" s="1"/>
      <c r="I597" s="1"/>
      <c r="J597" s="1"/>
      <c r="K597" s="1"/>
      <c r="L597" s="1"/>
    </row>
    <row r="598" spans="7:12" ht="15">
      <c r="G598" s="1"/>
      <c r="H598" s="1"/>
      <c r="I598" s="1"/>
      <c r="J598" s="1"/>
      <c r="K598" s="1"/>
      <c r="L598" s="1"/>
    </row>
    <row r="599" spans="7:12" ht="15">
      <c r="G599" s="1"/>
      <c r="H599" s="1"/>
      <c r="I599" s="1"/>
      <c r="J599" s="1"/>
      <c r="K599" s="1"/>
      <c r="L599" s="1"/>
    </row>
    <row r="600" spans="7:12" ht="15">
      <c r="G600" s="1"/>
      <c r="H600" s="1"/>
      <c r="I600" s="1"/>
      <c r="J600" s="1"/>
      <c r="K600" s="1"/>
      <c r="L600" s="1"/>
    </row>
    <row r="601" spans="7:12" ht="15">
      <c r="G601" s="1"/>
      <c r="H601" s="1"/>
      <c r="I601" s="1"/>
      <c r="J601" s="1"/>
      <c r="K601" s="1"/>
      <c r="L601" s="1"/>
    </row>
    <row r="602" spans="7:12" ht="15">
      <c r="G602" s="1"/>
      <c r="H602" s="1"/>
      <c r="I602" s="1"/>
      <c r="J602" s="1"/>
      <c r="K602" s="1"/>
      <c r="L602" s="1"/>
    </row>
    <row r="603" spans="7:12" ht="15">
      <c r="G603" s="1"/>
      <c r="H603" s="1"/>
      <c r="I603" s="1"/>
      <c r="J603" s="1"/>
      <c r="K603" s="1"/>
      <c r="L603" s="1"/>
    </row>
    <row r="604" spans="7:12" ht="15">
      <c r="G604" s="1"/>
      <c r="H604" s="1"/>
      <c r="I604" s="1"/>
      <c r="J604" s="1"/>
      <c r="K604" s="1"/>
      <c r="L604" s="1"/>
    </row>
    <row r="605" spans="7:12" ht="15">
      <c r="G605" s="1"/>
      <c r="H605" s="1"/>
      <c r="I605" s="1"/>
      <c r="J605" s="1"/>
      <c r="K605" s="1"/>
      <c r="L605" s="1"/>
    </row>
    <row r="606" spans="7:12" ht="15">
      <c r="G606" s="1"/>
      <c r="H606" s="1"/>
      <c r="I606" s="1"/>
      <c r="J606" s="1"/>
      <c r="K606" s="1"/>
      <c r="L606" s="1"/>
    </row>
    <row r="607" spans="7:12" ht="15">
      <c r="G607" s="1"/>
      <c r="H607" s="1"/>
      <c r="I607" s="1"/>
      <c r="J607" s="1"/>
      <c r="K607" s="1"/>
      <c r="L607" s="1"/>
    </row>
    <row r="608" spans="7:12" ht="15">
      <c r="G608" s="1"/>
      <c r="H608" s="1"/>
      <c r="I608" s="1"/>
      <c r="J608" s="1"/>
      <c r="K608" s="1"/>
      <c r="L608" s="1"/>
    </row>
    <row r="609" spans="7:12" ht="15">
      <c r="G609" s="1"/>
      <c r="H609" s="1"/>
      <c r="I609" s="1"/>
      <c r="J609" s="1"/>
      <c r="K609" s="1"/>
      <c r="L609" s="1"/>
    </row>
    <row r="610" spans="7:12" ht="15">
      <c r="G610" s="1"/>
      <c r="H610" s="1"/>
      <c r="I610" s="1"/>
      <c r="J610" s="1"/>
      <c r="K610" s="1"/>
      <c r="L610" s="1"/>
    </row>
    <row r="611" spans="7:12" ht="15">
      <c r="G611" s="1"/>
      <c r="H611" s="1"/>
      <c r="I611" s="1"/>
      <c r="J611" s="1"/>
      <c r="K611" s="1"/>
      <c r="L611" s="1"/>
    </row>
    <row r="612" spans="7:12" ht="15">
      <c r="G612" s="1"/>
      <c r="H612" s="1"/>
      <c r="I612" s="1"/>
      <c r="J612" s="1"/>
      <c r="K612" s="1"/>
      <c r="L612" s="1"/>
    </row>
    <row r="613" spans="7:12" ht="15">
      <c r="G613" s="1"/>
      <c r="H613" s="1"/>
      <c r="I613" s="1"/>
      <c r="J613" s="1"/>
      <c r="K613" s="1"/>
      <c r="L613" s="1"/>
    </row>
    <row r="614" spans="7:12" ht="15">
      <c r="G614" s="1"/>
      <c r="H614" s="1"/>
      <c r="I614" s="1"/>
      <c r="J614" s="1"/>
      <c r="K614" s="1"/>
      <c r="L614" s="1"/>
    </row>
    <row r="615" spans="7:12" ht="15">
      <c r="G615" s="1"/>
      <c r="H615" s="1"/>
      <c r="I615" s="1"/>
      <c r="J615" s="1"/>
      <c r="K615" s="1"/>
      <c r="L615" s="1"/>
    </row>
    <row r="616" spans="7:12" ht="15">
      <c r="G616" s="1"/>
      <c r="H616" s="1"/>
      <c r="I616" s="1"/>
      <c r="J616" s="1"/>
      <c r="K616" s="1"/>
      <c r="L616" s="1"/>
    </row>
    <row r="617" spans="7:12" ht="15">
      <c r="G617" s="1"/>
      <c r="H617" s="1"/>
      <c r="I617" s="1"/>
      <c r="J617" s="1"/>
      <c r="K617" s="1"/>
      <c r="L617" s="1"/>
    </row>
    <row r="618" spans="7:12" ht="15">
      <c r="G618" s="1"/>
      <c r="H618" s="1"/>
      <c r="I618" s="1"/>
      <c r="J618" s="1"/>
      <c r="K618" s="1"/>
      <c r="L618" s="1"/>
    </row>
    <row r="619" spans="7:12" ht="15">
      <c r="G619" s="1"/>
      <c r="H619" s="1"/>
      <c r="I619" s="1"/>
      <c r="J619" s="1"/>
      <c r="K619" s="1"/>
      <c r="L619" s="1"/>
    </row>
    <row r="620" spans="7:12" ht="15">
      <c r="G620" s="1"/>
      <c r="H620" s="1"/>
      <c r="I620" s="1"/>
      <c r="J620" s="1"/>
      <c r="K620" s="1"/>
      <c r="L620" s="1"/>
    </row>
    <row r="621" spans="7:12" ht="15">
      <c r="G621" s="1"/>
      <c r="H621" s="1"/>
      <c r="I621" s="1"/>
      <c r="J621" s="1"/>
      <c r="K621" s="1"/>
      <c r="L621" s="1"/>
    </row>
    <row r="622" spans="7:12" ht="15">
      <c r="G622" s="1"/>
      <c r="H622" s="1"/>
      <c r="I622" s="1"/>
      <c r="J622" s="1"/>
      <c r="K622" s="1"/>
      <c r="L622" s="1"/>
    </row>
    <row r="623" spans="7:12" ht="15">
      <c r="G623" s="1"/>
      <c r="H623" s="1"/>
      <c r="I623" s="1"/>
      <c r="J623" s="1"/>
      <c r="K623" s="1"/>
      <c r="L623" s="1"/>
    </row>
    <row r="624" spans="7:12" ht="15">
      <c r="G624" s="1"/>
      <c r="H624" s="1"/>
      <c r="I624" s="1"/>
      <c r="J624" s="1"/>
      <c r="K624" s="1"/>
      <c r="L624" s="1"/>
    </row>
    <row r="625" spans="7:12" ht="15">
      <c r="G625" s="1"/>
      <c r="H625" s="1"/>
      <c r="I625" s="1"/>
      <c r="J625" s="1"/>
      <c r="K625" s="1"/>
      <c r="L625" s="1"/>
    </row>
    <row r="626" spans="7:12" ht="15">
      <c r="G626" s="1"/>
      <c r="H626" s="1"/>
      <c r="I626" s="1"/>
      <c r="J626" s="1"/>
      <c r="K626" s="1"/>
      <c r="L626" s="1"/>
    </row>
    <row r="627" spans="7:12" ht="15">
      <c r="G627" s="1"/>
      <c r="H627" s="1"/>
      <c r="I627" s="1"/>
      <c r="J627" s="1"/>
      <c r="K627" s="1"/>
      <c r="L627" s="1"/>
    </row>
    <row r="628" spans="7:12" ht="15">
      <c r="G628" s="1"/>
      <c r="H628" s="1"/>
      <c r="I628" s="1"/>
      <c r="J628" s="1"/>
      <c r="K628" s="1"/>
      <c r="L628" s="1"/>
    </row>
    <row r="629" spans="7:12" ht="15">
      <c r="G629" s="1"/>
      <c r="H629" s="1"/>
      <c r="I629" s="1"/>
      <c r="J629" s="1"/>
      <c r="K629" s="1"/>
      <c r="L629" s="1"/>
    </row>
    <row r="630" spans="7:12" ht="15">
      <c r="G630" s="1"/>
      <c r="H630" s="1"/>
      <c r="I630" s="1"/>
      <c r="J630" s="1"/>
      <c r="K630" s="1"/>
      <c r="L630" s="1"/>
    </row>
    <row r="631" spans="7:12" ht="15">
      <c r="G631" s="1"/>
      <c r="H631" s="1"/>
      <c r="I631" s="1"/>
      <c r="J631" s="1"/>
      <c r="K631" s="1"/>
      <c r="L631" s="1"/>
    </row>
    <row r="632" spans="7:12" ht="15">
      <c r="G632" s="1"/>
      <c r="H632" s="1"/>
      <c r="I632" s="1"/>
      <c r="J632" s="1"/>
      <c r="K632" s="1"/>
      <c r="L632" s="1"/>
    </row>
    <row r="633" spans="7:12" ht="15">
      <c r="G633" s="1"/>
      <c r="H633" s="1"/>
      <c r="I633" s="1"/>
      <c r="J633" s="1"/>
      <c r="K633" s="1"/>
      <c r="L633" s="1"/>
    </row>
    <row r="634" spans="7:12" ht="15">
      <c r="G634" s="1"/>
      <c r="H634" s="1"/>
      <c r="I634" s="1"/>
      <c r="J634" s="1"/>
      <c r="K634" s="1"/>
      <c r="L634" s="1"/>
    </row>
    <row r="635" spans="7:12" ht="15">
      <c r="G635" s="1"/>
      <c r="H635" s="1"/>
      <c r="I635" s="1"/>
      <c r="J635" s="1"/>
      <c r="K635" s="1"/>
      <c r="L635" s="1"/>
    </row>
    <row r="636" spans="7:12" ht="15">
      <c r="G636" s="1"/>
      <c r="H636" s="1"/>
      <c r="I636" s="1"/>
      <c r="J636" s="1"/>
      <c r="K636" s="1"/>
      <c r="L636" s="1"/>
    </row>
    <row r="637" spans="7:12" ht="15">
      <c r="G637" s="1"/>
      <c r="H637" s="1"/>
      <c r="I637" s="1"/>
      <c r="J637" s="1"/>
      <c r="K637" s="1"/>
      <c r="L637" s="1"/>
    </row>
    <row r="638" spans="7:12" ht="15">
      <c r="G638" s="1"/>
      <c r="H638" s="1"/>
      <c r="I638" s="1"/>
      <c r="J638" s="1"/>
      <c r="K638" s="1"/>
      <c r="L638" s="1"/>
    </row>
    <row r="639" spans="7:12" ht="15">
      <c r="G639" s="1"/>
      <c r="H639" s="1"/>
      <c r="I639" s="1"/>
      <c r="J639" s="1"/>
      <c r="K639" s="1"/>
      <c r="L639" s="1"/>
    </row>
    <row r="640" spans="7:12" ht="15">
      <c r="G640" s="1"/>
      <c r="H640" s="1"/>
      <c r="I640" s="1"/>
      <c r="J640" s="1"/>
      <c r="K640" s="1"/>
      <c r="L640" s="1"/>
    </row>
    <row r="641" spans="7:12" ht="15">
      <c r="G641" s="1"/>
      <c r="H641" s="1"/>
      <c r="I641" s="1"/>
      <c r="J641" s="1"/>
      <c r="K641" s="1"/>
      <c r="L641" s="1"/>
    </row>
    <row r="642" spans="7:12" ht="15">
      <c r="G642" s="1"/>
      <c r="H642" s="1"/>
      <c r="I642" s="1"/>
      <c r="J642" s="1"/>
      <c r="K642" s="1"/>
      <c r="L642" s="1"/>
    </row>
    <row r="643" spans="7:12" ht="15">
      <c r="G643" s="1"/>
      <c r="H643" s="1"/>
      <c r="I643" s="1"/>
      <c r="J643" s="1"/>
      <c r="K643" s="1"/>
      <c r="L643" s="1"/>
    </row>
    <row r="644" spans="7:12" ht="15">
      <c r="G644" s="1"/>
      <c r="H644" s="1"/>
      <c r="I644" s="1"/>
      <c r="J644" s="1"/>
      <c r="K644" s="1"/>
      <c r="L644" s="1"/>
    </row>
    <row r="645" spans="7:12" ht="15">
      <c r="G645" s="1"/>
      <c r="H645" s="1"/>
      <c r="I645" s="1"/>
      <c r="J645" s="1"/>
      <c r="K645" s="1"/>
      <c r="L645" s="1"/>
    </row>
    <row r="646" spans="7:12" ht="15">
      <c r="G646" s="1"/>
      <c r="H646" s="1"/>
      <c r="I646" s="1"/>
      <c r="J646" s="1"/>
      <c r="K646" s="1"/>
      <c r="L646" s="1"/>
    </row>
    <row r="647" spans="7:12" ht="15">
      <c r="G647" s="1"/>
      <c r="H647" s="1"/>
      <c r="I647" s="1"/>
      <c r="J647" s="1"/>
      <c r="K647" s="1"/>
      <c r="L647" s="1"/>
    </row>
    <row r="648" spans="7:12" ht="15">
      <c r="G648" s="1"/>
      <c r="H648" s="1"/>
      <c r="I648" s="1"/>
      <c r="J648" s="1"/>
      <c r="K648" s="1"/>
      <c r="L648" s="1"/>
    </row>
    <row r="649" spans="7:12" ht="15">
      <c r="G649" s="1"/>
      <c r="H649" s="1"/>
      <c r="I649" s="1"/>
      <c r="J649" s="1"/>
      <c r="K649" s="1"/>
      <c r="L649" s="1"/>
    </row>
    <row r="650" spans="7:12" ht="15">
      <c r="G650" s="1"/>
      <c r="H650" s="1"/>
      <c r="I650" s="1"/>
      <c r="J650" s="1"/>
      <c r="K650" s="1"/>
      <c r="L650" s="1"/>
    </row>
    <row r="651" spans="7:12" ht="15">
      <c r="G651" s="1"/>
      <c r="H651" s="1"/>
      <c r="I651" s="1"/>
      <c r="J651" s="1"/>
      <c r="K651" s="1"/>
      <c r="L651" s="1"/>
    </row>
    <row r="652" spans="7:12" ht="15">
      <c r="G652" s="1"/>
      <c r="H652" s="1"/>
      <c r="I652" s="1"/>
      <c r="J652" s="1"/>
      <c r="K652" s="1"/>
      <c r="L652" s="1"/>
    </row>
    <row r="653" spans="7:12" ht="15">
      <c r="G653" s="1"/>
      <c r="H653" s="1"/>
      <c r="I653" s="1"/>
      <c r="J653" s="1"/>
      <c r="K653" s="1"/>
      <c r="L653" s="1"/>
    </row>
    <row r="654" spans="7:12" ht="15">
      <c r="G654" s="1"/>
      <c r="H654" s="1"/>
      <c r="I654" s="1"/>
      <c r="J654" s="1"/>
      <c r="K654" s="1"/>
      <c r="L654" s="1"/>
    </row>
    <row r="655" spans="7:12" ht="15">
      <c r="G655" s="1"/>
      <c r="H655" s="1"/>
      <c r="I655" s="1"/>
      <c r="J655" s="1"/>
      <c r="K655" s="1"/>
      <c r="L655" s="1"/>
    </row>
    <row r="656" spans="7:12" ht="15">
      <c r="G656" s="1"/>
      <c r="H656" s="1"/>
      <c r="I656" s="1"/>
      <c r="J656" s="1"/>
      <c r="K656" s="1"/>
      <c r="L656" s="1"/>
    </row>
    <row r="657" spans="7:12" ht="15">
      <c r="G657" s="1"/>
      <c r="H657" s="1"/>
      <c r="I657" s="1"/>
      <c r="J657" s="1"/>
      <c r="K657" s="1"/>
      <c r="L657" s="1"/>
    </row>
    <row r="658" spans="7:12" ht="15">
      <c r="G658" s="1"/>
      <c r="H658" s="1"/>
      <c r="I658" s="1"/>
      <c r="J658" s="1"/>
      <c r="K658" s="1"/>
      <c r="L658" s="1"/>
    </row>
    <row r="659" spans="7:12" ht="15">
      <c r="G659" s="1"/>
      <c r="H659" s="1"/>
      <c r="I659" s="1"/>
      <c r="J659" s="1"/>
      <c r="K659" s="1"/>
      <c r="L659" s="1"/>
    </row>
    <row r="660" spans="7:12" ht="15">
      <c r="G660" s="1"/>
      <c r="H660" s="1"/>
      <c r="I660" s="1"/>
      <c r="J660" s="1"/>
      <c r="K660" s="1"/>
      <c r="L660" s="1"/>
    </row>
    <row r="661" spans="7:12" ht="15">
      <c r="G661" s="1"/>
      <c r="H661" s="1"/>
      <c r="I661" s="1"/>
      <c r="J661" s="1"/>
      <c r="K661" s="1"/>
      <c r="L661" s="1"/>
    </row>
    <row r="662" spans="7:12" ht="15">
      <c r="G662" s="1"/>
      <c r="H662" s="1"/>
      <c r="I662" s="1"/>
      <c r="J662" s="1"/>
      <c r="K662" s="1"/>
      <c r="L662" s="1"/>
    </row>
    <row r="663" spans="7:12" ht="15">
      <c r="G663" s="1"/>
      <c r="H663" s="1"/>
      <c r="I663" s="1"/>
      <c r="J663" s="1"/>
      <c r="K663" s="1"/>
      <c r="L663" s="1"/>
    </row>
    <row r="664" spans="7:12" ht="15">
      <c r="G664" s="1"/>
      <c r="H664" s="1"/>
      <c r="I664" s="1"/>
      <c r="J664" s="1"/>
      <c r="K664" s="1"/>
      <c r="L664" s="1"/>
    </row>
    <row r="665" spans="7:12" ht="15">
      <c r="G665" s="1"/>
      <c r="H665" s="1"/>
      <c r="I665" s="1"/>
      <c r="J665" s="1"/>
      <c r="K665" s="1"/>
      <c r="L665" s="1"/>
    </row>
    <row r="666" spans="7:12" ht="15">
      <c r="G666" s="1"/>
      <c r="H666" s="1"/>
      <c r="I666" s="1"/>
      <c r="J666" s="1"/>
      <c r="K666" s="1"/>
      <c r="L666" s="1"/>
    </row>
    <row r="667" spans="7:12" ht="15">
      <c r="G667" s="1"/>
      <c r="H667" s="1"/>
      <c r="I667" s="1"/>
      <c r="J667" s="1"/>
      <c r="K667" s="1"/>
      <c r="L667" s="1"/>
    </row>
    <row r="668" spans="7:12" ht="15">
      <c r="G668" s="1"/>
      <c r="H668" s="1"/>
      <c r="I668" s="1"/>
      <c r="J668" s="1"/>
      <c r="K668" s="1"/>
      <c r="L668" s="1"/>
    </row>
    <row r="669" spans="7:12" ht="15">
      <c r="G669" s="1"/>
      <c r="H669" s="1"/>
      <c r="I669" s="1"/>
      <c r="J669" s="1"/>
      <c r="K669" s="1"/>
      <c r="L669" s="1"/>
    </row>
    <row r="670" spans="7:12" ht="15">
      <c r="G670" s="1"/>
      <c r="H670" s="1"/>
      <c r="I670" s="1"/>
      <c r="J670" s="1"/>
      <c r="K670" s="1"/>
      <c r="L670" s="1"/>
    </row>
    <row r="671" spans="7:12" ht="15">
      <c r="G671" s="1"/>
      <c r="H671" s="1"/>
      <c r="I671" s="1"/>
      <c r="J671" s="1"/>
      <c r="K671" s="1"/>
      <c r="L671" s="1"/>
    </row>
    <row r="672" spans="7:12" ht="15">
      <c r="G672" s="1"/>
      <c r="H672" s="1"/>
      <c r="I672" s="1"/>
      <c r="J672" s="1"/>
      <c r="K672" s="1"/>
      <c r="L672" s="1"/>
    </row>
    <row r="673" spans="7:12" ht="15">
      <c r="G673" s="1"/>
      <c r="H673" s="1"/>
      <c r="I673" s="1"/>
      <c r="J673" s="1"/>
      <c r="K673" s="1"/>
      <c r="L673" s="1"/>
    </row>
    <row r="674" spans="7:12" ht="15">
      <c r="G674" s="1"/>
      <c r="H674" s="1"/>
      <c r="I674" s="1"/>
      <c r="J674" s="1"/>
      <c r="K674" s="1"/>
      <c r="L674" s="1"/>
    </row>
    <row r="675" spans="7:12" ht="15">
      <c r="G675" s="1"/>
      <c r="H675" s="1"/>
      <c r="I675" s="1"/>
      <c r="J675" s="1"/>
      <c r="K675" s="1"/>
      <c r="L675" s="1"/>
    </row>
    <row r="676" spans="7:12" ht="15">
      <c r="G676" s="1"/>
      <c r="H676" s="1"/>
      <c r="I676" s="1"/>
      <c r="J676" s="1"/>
      <c r="K676" s="1"/>
      <c r="L676" s="1"/>
    </row>
    <row r="677" spans="7:12" ht="15">
      <c r="G677" s="1"/>
      <c r="H677" s="1"/>
      <c r="I677" s="1"/>
      <c r="J677" s="1"/>
      <c r="K677" s="1"/>
      <c r="L677" s="1"/>
    </row>
    <row r="678" spans="7:12" ht="15">
      <c r="G678" s="1"/>
      <c r="H678" s="1"/>
      <c r="I678" s="1"/>
      <c r="J678" s="1"/>
      <c r="K678" s="1"/>
      <c r="L678" s="1"/>
    </row>
    <row r="679" spans="7:12" ht="15">
      <c r="G679" s="1"/>
      <c r="H679" s="1"/>
      <c r="I679" s="1"/>
      <c r="J679" s="1"/>
      <c r="K679" s="1"/>
      <c r="L679" s="1"/>
    </row>
    <row r="680" spans="7:12" ht="15">
      <c r="G680" s="1"/>
      <c r="H680" s="1"/>
      <c r="I680" s="1"/>
      <c r="J680" s="1"/>
      <c r="K680" s="1"/>
      <c r="L680" s="1"/>
    </row>
    <row r="681" spans="7:12" ht="15">
      <c r="G681" s="1"/>
      <c r="H681" s="1"/>
      <c r="I681" s="1"/>
      <c r="J681" s="1"/>
      <c r="K681" s="1"/>
      <c r="L681" s="1"/>
    </row>
    <row r="682" spans="7:12" ht="15">
      <c r="G682" s="1"/>
      <c r="H682" s="1"/>
      <c r="I682" s="1"/>
      <c r="J682" s="1"/>
      <c r="K682" s="1"/>
      <c r="L682" s="1"/>
    </row>
    <row r="683" spans="7:12" ht="15">
      <c r="G683" s="1"/>
      <c r="H683" s="1"/>
      <c r="I683" s="1"/>
      <c r="J683" s="1"/>
      <c r="K683" s="1"/>
      <c r="L683" s="1"/>
    </row>
    <row r="684" spans="7:12" ht="15">
      <c r="G684" s="1"/>
      <c r="H684" s="1"/>
      <c r="I684" s="1"/>
      <c r="J684" s="1"/>
      <c r="K684" s="1"/>
      <c r="L684" s="1"/>
    </row>
    <row r="685" spans="7:12" ht="15">
      <c r="G685" s="1"/>
      <c r="H685" s="1"/>
      <c r="I685" s="1"/>
      <c r="J685" s="1"/>
      <c r="K685" s="1"/>
      <c r="L685" s="1"/>
    </row>
    <row r="686" spans="7:12" ht="15">
      <c r="G686" s="1"/>
      <c r="H686" s="1"/>
      <c r="I686" s="1"/>
      <c r="J686" s="1"/>
      <c r="K686" s="1"/>
      <c r="L686" s="1"/>
    </row>
    <row r="687" spans="7:12" ht="15">
      <c r="G687" s="1"/>
      <c r="H687" s="1"/>
      <c r="I687" s="1"/>
      <c r="J687" s="1"/>
      <c r="K687" s="1"/>
      <c r="L687" s="1"/>
    </row>
    <row r="688" spans="7:12" ht="15">
      <c r="G688" s="1"/>
      <c r="H688" s="1"/>
      <c r="I688" s="1"/>
      <c r="J688" s="1"/>
      <c r="K688" s="1"/>
      <c r="L688" s="1"/>
    </row>
    <row r="689" spans="7:12" ht="15">
      <c r="G689" s="1"/>
      <c r="H689" s="1"/>
      <c r="I689" s="1"/>
      <c r="J689" s="1"/>
      <c r="K689" s="1"/>
      <c r="L689" s="1"/>
    </row>
    <row r="690" spans="7:12" ht="15">
      <c r="G690" s="1"/>
      <c r="H690" s="1"/>
      <c r="I690" s="1"/>
      <c r="J690" s="1"/>
      <c r="K690" s="1"/>
      <c r="L690" s="1"/>
    </row>
    <row r="691" spans="7:12" ht="15">
      <c r="G691" s="1"/>
      <c r="H691" s="1"/>
      <c r="I691" s="1"/>
      <c r="J691" s="1"/>
      <c r="K691" s="1"/>
      <c r="L691" s="1"/>
    </row>
    <row r="692" spans="7:12" ht="15">
      <c r="G692" s="1"/>
      <c r="H692" s="1"/>
      <c r="I692" s="1"/>
      <c r="J692" s="1"/>
      <c r="K692" s="1"/>
      <c r="L692" s="1"/>
    </row>
    <row r="693" spans="7:12" ht="15">
      <c r="G693" s="1"/>
      <c r="H693" s="1"/>
      <c r="I693" s="1"/>
      <c r="J693" s="1"/>
      <c r="K693" s="1"/>
      <c r="L693" s="1"/>
    </row>
    <row r="694" spans="7:12" ht="15">
      <c r="G694" s="1"/>
      <c r="H694" s="1"/>
      <c r="I694" s="1"/>
      <c r="J694" s="1"/>
      <c r="K694" s="1"/>
      <c r="L694" s="1"/>
    </row>
    <row r="695" spans="7:12" ht="15">
      <c r="G695" s="1"/>
      <c r="H695" s="1"/>
      <c r="I695" s="1"/>
      <c r="J695" s="1"/>
      <c r="K695" s="1"/>
      <c r="L695" s="1"/>
    </row>
    <row r="696" spans="7:12" ht="15">
      <c r="G696" s="1"/>
      <c r="H696" s="1"/>
      <c r="I696" s="1"/>
      <c r="J696" s="1"/>
      <c r="K696" s="1"/>
      <c r="L696" s="1"/>
    </row>
    <row r="697" spans="7:12" ht="15">
      <c r="G697" s="1"/>
      <c r="H697" s="1"/>
      <c r="I697" s="1"/>
      <c r="J697" s="1"/>
      <c r="K697" s="1"/>
      <c r="L697" s="1"/>
    </row>
    <row r="698" spans="7:12" ht="15">
      <c r="G698" s="1"/>
      <c r="H698" s="1"/>
      <c r="I698" s="1"/>
      <c r="J698" s="1"/>
      <c r="K698" s="1"/>
      <c r="L698" s="1"/>
    </row>
    <row r="699" spans="7:12" ht="15">
      <c r="G699" s="1"/>
      <c r="H699" s="1"/>
      <c r="I699" s="1"/>
      <c r="J699" s="1"/>
      <c r="K699" s="1"/>
      <c r="L699" s="1"/>
    </row>
    <row r="700" spans="7:12" ht="15">
      <c r="G700" s="1"/>
      <c r="H700" s="1"/>
      <c r="I700" s="1"/>
      <c r="J700" s="1"/>
      <c r="K700" s="1"/>
      <c r="L700" s="1"/>
    </row>
    <row r="701" spans="7:12" ht="15">
      <c r="G701" s="1"/>
      <c r="H701" s="1"/>
      <c r="I701" s="1"/>
      <c r="J701" s="1"/>
      <c r="K701" s="1"/>
      <c r="L701" s="1"/>
    </row>
    <row r="702" spans="7:12" ht="15">
      <c r="G702" s="1"/>
      <c r="H702" s="1"/>
      <c r="I702" s="1"/>
      <c r="J702" s="1"/>
      <c r="K702" s="1"/>
      <c r="L702" s="1"/>
    </row>
    <row r="703" spans="7:12" ht="15">
      <c r="G703" s="1"/>
      <c r="H703" s="1"/>
      <c r="I703" s="1"/>
      <c r="J703" s="1"/>
      <c r="K703" s="1"/>
      <c r="L703" s="1"/>
    </row>
    <row r="704" spans="7:12" ht="15">
      <c r="G704" s="1"/>
      <c r="H704" s="1"/>
      <c r="I704" s="1"/>
      <c r="J704" s="1"/>
      <c r="K704" s="1"/>
      <c r="L704" s="1"/>
    </row>
    <row r="705" spans="7:12" ht="15">
      <c r="G705" s="1"/>
      <c r="H705" s="1"/>
      <c r="I705" s="1"/>
      <c r="J705" s="1"/>
      <c r="K705" s="1"/>
      <c r="L705" s="1"/>
    </row>
    <row r="706" spans="7:12" ht="15">
      <c r="G706" s="1"/>
      <c r="H706" s="1"/>
      <c r="I706" s="1"/>
      <c r="J706" s="1"/>
      <c r="K706" s="1"/>
      <c r="L706" s="1"/>
    </row>
    <row r="707" spans="7:12" ht="15">
      <c r="G707" s="1"/>
      <c r="H707" s="1"/>
      <c r="I707" s="1"/>
      <c r="J707" s="1"/>
      <c r="K707" s="1"/>
      <c r="L707" s="1"/>
    </row>
    <row r="708" spans="7:12" ht="15">
      <c r="G708" s="1"/>
      <c r="H708" s="1"/>
      <c r="I708" s="1"/>
      <c r="J708" s="1"/>
      <c r="K708" s="1"/>
      <c r="L708" s="1"/>
    </row>
    <row r="709" spans="7:12" ht="15">
      <c r="G709" s="1"/>
      <c r="H709" s="1"/>
      <c r="I709" s="1"/>
      <c r="J709" s="1"/>
      <c r="K709" s="1"/>
      <c r="L709" s="1"/>
    </row>
    <row r="710" spans="7:12" ht="15">
      <c r="G710" s="1"/>
      <c r="H710" s="1"/>
      <c r="I710" s="1"/>
      <c r="J710" s="1"/>
      <c r="K710" s="1"/>
      <c r="L710" s="1"/>
    </row>
    <row r="711" spans="7:12" ht="15">
      <c r="G711" s="1"/>
      <c r="H711" s="1"/>
      <c r="I711" s="1"/>
      <c r="J711" s="1"/>
      <c r="K711" s="1"/>
      <c r="L711" s="1"/>
    </row>
    <row r="712" spans="7:12" ht="15">
      <c r="G712" s="1"/>
      <c r="H712" s="1"/>
      <c r="I712" s="1"/>
      <c r="J712" s="1"/>
      <c r="K712" s="1"/>
      <c r="L712" s="1"/>
    </row>
    <row r="713" spans="7:12" ht="15">
      <c r="G713" s="1"/>
      <c r="H713" s="1"/>
      <c r="I713" s="1"/>
      <c r="J713" s="1"/>
      <c r="K713" s="1"/>
      <c r="L713" s="1"/>
    </row>
    <row r="714" spans="7:12" ht="15">
      <c r="G714" s="1"/>
      <c r="H714" s="1"/>
      <c r="I714" s="1"/>
      <c r="J714" s="1"/>
      <c r="K714" s="1"/>
      <c r="L714" s="1"/>
    </row>
    <row r="715" spans="7:12" ht="15">
      <c r="G715" s="1"/>
      <c r="H715" s="1"/>
      <c r="I715" s="1"/>
      <c r="J715" s="1"/>
      <c r="K715" s="1"/>
      <c r="L715" s="1"/>
    </row>
    <row r="716" spans="7:12" ht="15">
      <c r="G716" s="1"/>
      <c r="H716" s="1"/>
      <c r="I716" s="1"/>
      <c r="J716" s="1"/>
      <c r="K716" s="1"/>
      <c r="L716" s="1"/>
    </row>
    <row r="717" spans="7:12" ht="15">
      <c r="G717" s="1"/>
      <c r="H717" s="1"/>
      <c r="I717" s="1"/>
      <c r="J717" s="1"/>
      <c r="K717" s="1"/>
      <c r="L717" s="1"/>
    </row>
    <row r="718" spans="7:12" ht="15">
      <c r="G718" s="1"/>
      <c r="H718" s="1"/>
      <c r="I718" s="1"/>
      <c r="J718" s="1"/>
      <c r="K718" s="1"/>
      <c r="L718" s="1"/>
    </row>
    <row r="719" spans="7:12" ht="15">
      <c r="G719" s="1"/>
      <c r="H719" s="1"/>
      <c r="I719" s="1"/>
      <c r="J719" s="1"/>
      <c r="K719" s="1"/>
      <c r="L719" s="1"/>
    </row>
    <row r="720" spans="7:12" ht="15">
      <c r="G720" s="1"/>
      <c r="H720" s="1"/>
      <c r="I720" s="1"/>
      <c r="J720" s="1"/>
      <c r="K720" s="1"/>
      <c r="L720" s="1"/>
    </row>
    <row r="721" spans="7:12" ht="15">
      <c r="G721" s="1"/>
      <c r="H721" s="1"/>
      <c r="I721" s="1"/>
      <c r="J721" s="1"/>
      <c r="K721" s="1"/>
      <c r="L721" s="1"/>
    </row>
    <row r="722" spans="7:12" ht="15">
      <c r="G722" s="1"/>
      <c r="H722" s="1"/>
      <c r="I722" s="1"/>
      <c r="J722" s="1"/>
      <c r="K722" s="1"/>
      <c r="L722" s="1"/>
    </row>
    <row r="723" spans="7:12" ht="15">
      <c r="G723" s="1"/>
      <c r="H723" s="1"/>
      <c r="I723" s="1"/>
      <c r="J723" s="1"/>
      <c r="K723" s="1"/>
      <c r="L723" s="1"/>
    </row>
    <row r="724" spans="7:12" ht="15">
      <c r="G724" s="1"/>
      <c r="H724" s="1"/>
      <c r="I724" s="1"/>
      <c r="J724" s="1"/>
      <c r="K724" s="1"/>
      <c r="L724" s="1"/>
    </row>
    <row r="725" spans="7:12" ht="15">
      <c r="G725" s="1"/>
      <c r="H725" s="1"/>
      <c r="I725" s="1"/>
      <c r="J725" s="1"/>
      <c r="K725" s="1"/>
      <c r="L725" s="1"/>
    </row>
    <row r="726" spans="7:12" ht="15">
      <c r="G726" s="1"/>
      <c r="H726" s="1"/>
      <c r="I726" s="1"/>
      <c r="J726" s="1"/>
      <c r="K726" s="1"/>
      <c r="L726" s="1"/>
    </row>
    <row r="727" spans="7:12" ht="15">
      <c r="G727" s="1"/>
      <c r="H727" s="1"/>
      <c r="I727" s="1"/>
      <c r="J727" s="1"/>
      <c r="K727" s="1"/>
      <c r="L727" s="1"/>
    </row>
    <row r="728" spans="7:12" ht="15">
      <c r="G728" s="1"/>
      <c r="H728" s="1"/>
      <c r="I728" s="1"/>
      <c r="J728" s="1"/>
      <c r="K728" s="1"/>
      <c r="L728" s="1"/>
    </row>
    <row r="729" spans="7:12" ht="15">
      <c r="G729" s="1"/>
      <c r="H729" s="1"/>
      <c r="I729" s="1"/>
      <c r="J729" s="1"/>
      <c r="K729" s="1"/>
      <c r="L729" s="1"/>
    </row>
    <row r="730" spans="7:12" ht="15">
      <c r="G730" s="1"/>
      <c r="H730" s="1"/>
      <c r="I730" s="1"/>
      <c r="J730" s="1"/>
      <c r="K730" s="1"/>
      <c r="L730" s="1"/>
    </row>
    <row r="731" spans="7:12" ht="15">
      <c r="G731" s="1"/>
      <c r="H731" s="1"/>
      <c r="I731" s="1"/>
      <c r="J731" s="1"/>
      <c r="K731" s="1"/>
      <c r="L731" s="1"/>
    </row>
    <row r="732" spans="7:12" ht="15">
      <c r="G732" s="1"/>
      <c r="H732" s="1"/>
      <c r="I732" s="1"/>
      <c r="J732" s="1"/>
      <c r="K732" s="1"/>
      <c r="L732" s="1"/>
    </row>
    <row r="733" spans="7:12" ht="15">
      <c r="G733" s="1"/>
      <c r="H733" s="1"/>
      <c r="I733" s="1"/>
      <c r="J733" s="1"/>
      <c r="K733" s="1"/>
      <c r="L733" s="1"/>
    </row>
    <row r="734" spans="7:12" ht="15">
      <c r="G734" s="1"/>
      <c r="H734" s="1"/>
      <c r="I734" s="1"/>
      <c r="J734" s="1"/>
      <c r="K734" s="1"/>
      <c r="L734" s="1"/>
    </row>
    <row r="735" spans="7:12" ht="15">
      <c r="G735" s="1"/>
      <c r="H735" s="1"/>
      <c r="I735" s="1"/>
      <c r="J735" s="1"/>
      <c r="K735" s="1"/>
      <c r="L735" s="1"/>
    </row>
    <row r="736" spans="7:12" ht="15">
      <c r="G736" s="1"/>
      <c r="H736" s="1"/>
      <c r="I736" s="1"/>
      <c r="J736" s="1"/>
      <c r="K736" s="1"/>
      <c r="L736" s="1"/>
    </row>
    <row r="737" spans="7:12" ht="15">
      <c r="G737" s="1"/>
      <c r="H737" s="1"/>
      <c r="I737" s="1"/>
      <c r="J737" s="1"/>
      <c r="K737" s="1"/>
      <c r="L737" s="1"/>
    </row>
    <row r="738" spans="7:12" ht="15">
      <c r="G738" s="1"/>
      <c r="H738" s="1"/>
      <c r="I738" s="1"/>
      <c r="J738" s="1"/>
      <c r="K738" s="1"/>
      <c r="L738" s="1"/>
    </row>
    <row r="739" spans="7:12" ht="15">
      <c r="G739" s="1"/>
      <c r="H739" s="1"/>
      <c r="I739" s="1"/>
      <c r="J739" s="1"/>
      <c r="K739" s="1"/>
      <c r="L739" s="1"/>
    </row>
    <row r="740" spans="7:12" ht="15">
      <c r="G740" s="1"/>
      <c r="H740" s="1"/>
      <c r="I740" s="1"/>
      <c r="J740" s="1"/>
      <c r="K740" s="1"/>
      <c r="L740" s="1"/>
    </row>
    <row r="741" spans="7:12" ht="15">
      <c r="G741" s="1"/>
      <c r="H741" s="1"/>
      <c r="I741" s="1"/>
      <c r="J741" s="1"/>
      <c r="K741" s="1"/>
      <c r="L741" s="1"/>
    </row>
    <row r="742" spans="7:12" ht="15">
      <c r="G742" s="1"/>
      <c r="H742" s="1"/>
      <c r="I742" s="1"/>
      <c r="J742" s="1"/>
      <c r="K742" s="1"/>
      <c r="L742" s="1"/>
    </row>
    <row r="743" spans="7:12" ht="15">
      <c r="G743" s="1"/>
      <c r="H743" s="1"/>
      <c r="I743" s="1"/>
      <c r="J743" s="1"/>
      <c r="K743" s="1"/>
      <c r="L743" s="1"/>
    </row>
    <row r="744" spans="7:12" ht="15">
      <c r="G744" s="1"/>
      <c r="H744" s="1"/>
      <c r="I744" s="1"/>
      <c r="J744" s="1"/>
      <c r="K744" s="1"/>
      <c r="L744" s="1"/>
    </row>
    <row r="745" spans="7:12" ht="15">
      <c r="G745" s="1"/>
      <c r="H745" s="1"/>
      <c r="I745" s="1"/>
      <c r="J745" s="1"/>
      <c r="K745" s="1"/>
      <c r="L745" s="1"/>
    </row>
    <row r="746" spans="7:12" ht="15">
      <c r="G746" s="1"/>
      <c r="H746" s="1"/>
      <c r="I746" s="1"/>
      <c r="J746" s="1"/>
      <c r="K746" s="1"/>
      <c r="L746" s="1"/>
    </row>
    <row r="747" spans="7:12" ht="15">
      <c r="G747" s="1"/>
      <c r="H747" s="1"/>
      <c r="I747" s="1"/>
      <c r="J747" s="1"/>
      <c r="K747" s="1"/>
      <c r="L747" s="1"/>
    </row>
    <row r="748" spans="7:12" ht="15">
      <c r="G748" s="1"/>
      <c r="H748" s="1"/>
      <c r="I748" s="1"/>
      <c r="J748" s="1"/>
      <c r="K748" s="1"/>
      <c r="L748" s="1"/>
    </row>
    <row r="749" spans="7:12" ht="15">
      <c r="G749" s="1"/>
      <c r="H749" s="1"/>
      <c r="I749" s="1"/>
      <c r="J749" s="1"/>
      <c r="K749" s="1"/>
      <c r="L749" s="1"/>
    </row>
    <row r="750" spans="7:12" ht="15">
      <c r="G750" s="1"/>
      <c r="H750" s="1"/>
      <c r="I750" s="1"/>
      <c r="J750" s="1"/>
      <c r="K750" s="1"/>
      <c r="L750" s="1"/>
    </row>
    <row r="751" spans="7:12" ht="15">
      <c r="G751" s="1"/>
      <c r="H751" s="1"/>
      <c r="I751" s="1"/>
      <c r="J751" s="1"/>
      <c r="K751" s="1"/>
      <c r="L751" s="1"/>
    </row>
    <row r="752" spans="7:12" ht="15">
      <c r="G752" s="1"/>
      <c r="H752" s="1"/>
      <c r="I752" s="1"/>
      <c r="J752" s="1"/>
      <c r="K752" s="1"/>
      <c r="L752" s="1"/>
    </row>
    <row r="753" spans="7:12" ht="15">
      <c r="G753" s="1"/>
      <c r="H753" s="1"/>
      <c r="I753" s="1"/>
      <c r="J753" s="1"/>
      <c r="K753" s="1"/>
      <c r="L753" s="1"/>
    </row>
    <row r="754" spans="7:12" ht="15">
      <c r="G754" s="1"/>
      <c r="H754" s="1"/>
      <c r="I754" s="1"/>
      <c r="J754" s="1"/>
      <c r="K754" s="1"/>
      <c r="L754" s="1"/>
    </row>
    <row r="755" spans="7:12" ht="15">
      <c r="G755" s="1"/>
      <c r="H755" s="1"/>
      <c r="I755" s="1"/>
      <c r="J755" s="1"/>
      <c r="K755" s="1"/>
      <c r="L755" s="1"/>
    </row>
    <row r="756" spans="7:12" ht="15">
      <c r="G756" s="1"/>
      <c r="H756" s="1"/>
      <c r="I756" s="1"/>
      <c r="J756" s="1"/>
      <c r="K756" s="1"/>
      <c r="L756" s="1"/>
    </row>
    <row r="757" spans="7:12" ht="15">
      <c r="G757" s="1"/>
      <c r="H757" s="1"/>
      <c r="I757" s="1"/>
      <c r="J757" s="1"/>
      <c r="K757" s="1"/>
      <c r="L757" s="1"/>
    </row>
    <row r="758" spans="7:12" ht="15">
      <c r="G758" s="1"/>
      <c r="H758" s="1"/>
      <c r="I758" s="1"/>
      <c r="J758" s="1"/>
      <c r="K758" s="1"/>
      <c r="L758" s="1"/>
    </row>
    <row r="759" spans="7:12" ht="15">
      <c r="G759" s="1"/>
      <c r="H759" s="1"/>
      <c r="I759" s="1"/>
      <c r="J759" s="1"/>
      <c r="K759" s="1"/>
      <c r="L759" s="1"/>
    </row>
    <row r="760" spans="7:12" ht="15">
      <c r="G760" s="1"/>
      <c r="H760" s="1"/>
      <c r="I760" s="1"/>
      <c r="J760" s="1"/>
      <c r="K760" s="1"/>
      <c r="L760" s="1"/>
    </row>
    <row r="761" spans="7:12" ht="15">
      <c r="G761" s="1"/>
      <c r="H761" s="1"/>
      <c r="I761" s="1"/>
      <c r="J761" s="1"/>
      <c r="K761" s="1"/>
      <c r="L761" s="1"/>
    </row>
    <row r="762" spans="7:12" ht="15">
      <c r="G762" s="1"/>
      <c r="H762" s="1"/>
      <c r="I762" s="1"/>
      <c r="J762" s="1"/>
      <c r="K762" s="1"/>
      <c r="L762" s="1"/>
    </row>
    <row r="763" spans="7:12" ht="15">
      <c r="G763" s="1"/>
      <c r="H763" s="1"/>
      <c r="I763" s="1"/>
      <c r="J763" s="1"/>
      <c r="K763" s="1"/>
      <c r="L763" s="1"/>
    </row>
    <row r="764" spans="7:12" ht="15">
      <c r="G764" s="1"/>
      <c r="H764" s="1"/>
      <c r="I764" s="1"/>
      <c r="J764" s="1"/>
      <c r="K764" s="1"/>
      <c r="L764" s="1"/>
    </row>
    <row r="765" spans="7:12" ht="15">
      <c r="G765" s="1"/>
      <c r="H765" s="1"/>
      <c r="I765" s="1"/>
      <c r="J765" s="1"/>
      <c r="K765" s="1"/>
      <c r="L765" s="1"/>
    </row>
    <row r="766" spans="7:12" ht="15">
      <c r="G766" s="1"/>
      <c r="H766" s="1"/>
      <c r="I766" s="1"/>
      <c r="J766" s="1"/>
      <c r="K766" s="1"/>
      <c r="L766" s="1"/>
    </row>
    <row r="767" spans="7:12" ht="15">
      <c r="G767" s="1"/>
      <c r="H767" s="1"/>
      <c r="I767" s="1"/>
      <c r="J767" s="1"/>
      <c r="K767" s="1"/>
      <c r="L767" s="1"/>
    </row>
    <row r="768" spans="7:12" ht="15">
      <c r="G768" s="1"/>
      <c r="H768" s="1"/>
      <c r="I768" s="1"/>
      <c r="J768" s="1"/>
      <c r="K768" s="1"/>
      <c r="L768" s="1"/>
    </row>
    <row r="769" spans="7:12" ht="15">
      <c r="G769" s="1"/>
      <c r="H769" s="1"/>
      <c r="I769" s="1"/>
      <c r="J769" s="1"/>
      <c r="K769" s="1"/>
      <c r="L769" s="1"/>
    </row>
    <row r="770" spans="7:12" ht="15">
      <c r="G770" s="1"/>
      <c r="H770" s="1"/>
      <c r="I770" s="1"/>
      <c r="J770" s="1"/>
      <c r="K770" s="1"/>
      <c r="L770" s="1"/>
    </row>
    <row r="771" spans="7:12" ht="15">
      <c r="G771" s="1"/>
      <c r="H771" s="1"/>
      <c r="I771" s="1"/>
      <c r="J771" s="1"/>
      <c r="K771" s="1"/>
      <c r="L771" s="1"/>
    </row>
    <row r="772" spans="7:12" ht="15">
      <c r="G772" s="1"/>
      <c r="H772" s="1"/>
      <c r="I772" s="1"/>
      <c r="J772" s="1"/>
      <c r="K772" s="1"/>
      <c r="L772" s="1"/>
    </row>
    <row r="773" spans="7:12" ht="15">
      <c r="G773" s="1"/>
      <c r="H773" s="1"/>
      <c r="I773" s="1"/>
      <c r="J773" s="1"/>
      <c r="K773" s="1"/>
      <c r="L773" s="1"/>
    </row>
    <row r="774" spans="7:12" ht="15">
      <c r="G774" s="1"/>
      <c r="H774" s="1"/>
      <c r="I774" s="1"/>
      <c r="J774" s="1"/>
      <c r="K774" s="1"/>
      <c r="L774" s="1"/>
    </row>
    <row r="775" spans="7:12" ht="15">
      <c r="G775" s="1"/>
      <c r="H775" s="1"/>
      <c r="I775" s="1"/>
      <c r="J775" s="1"/>
      <c r="K775" s="1"/>
      <c r="L775" s="1"/>
    </row>
    <row r="776" spans="7:12" ht="15">
      <c r="G776" s="1"/>
      <c r="H776" s="1"/>
      <c r="I776" s="1"/>
      <c r="J776" s="1"/>
      <c r="K776" s="1"/>
      <c r="L776" s="1"/>
    </row>
    <row r="777" spans="7:12" ht="15">
      <c r="G777" s="1"/>
      <c r="H777" s="1"/>
      <c r="I777" s="1"/>
      <c r="J777" s="1"/>
      <c r="K777" s="1"/>
      <c r="L777" s="1"/>
    </row>
    <row r="778" spans="7:12" ht="15">
      <c r="G778" s="1"/>
      <c r="H778" s="1"/>
      <c r="I778" s="1"/>
      <c r="J778" s="1"/>
      <c r="K778" s="1"/>
      <c r="L778" s="1"/>
    </row>
    <row r="779" spans="7:12" ht="15">
      <c r="G779" s="1"/>
      <c r="H779" s="1"/>
      <c r="I779" s="1"/>
      <c r="J779" s="1"/>
      <c r="K779" s="1"/>
      <c r="L779" s="1"/>
    </row>
    <row r="780" spans="7:12" ht="15">
      <c r="G780" s="1"/>
      <c r="H780" s="1"/>
      <c r="I780" s="1"/>
      <c r="J780" s="1"/>
      <c r="K780" s="1"/>
      <c r="L780" s="1"/>
    </row>
    <row r="781" spans="7:12" ht="15">
      <c r="G781" s="1"/>
      <c r="H781" s="1"/>
      <c r="I781" s="1"/>
      <c r="J781" s="1"/>
      <c r="K781" s="1"/>
      <c r="L781" s="1"/>
    </row>
    <row r="782" spans="7:12" ht="15">
      <c r="G782" s="1"/>
      <c r="H782" s="1"/>
      <c r="I782" s="1"/>
      <c r="J782" s="1"/>
      <c r="K782" s="1"/>
      <c r="L782" s="1"/>
    </row>
    <row r="783" spans="7:12" ht="15">
      <c r="G783" s="1"/>
      <c r="H783" s="1"/>
      <c r="I783" s="1"/>
      <c r="J783" s="1"/>
      <c r="K783" s="1"/>
      <c r="L783" s="1"/>
    </row>
    <row r="784" spans="7:12" ht="15">
      <c r="G784" s="1"/>
      <c r="H784" s="1"/>
      <c r="I784" s="1"/>
      <c r="J784" s="1"/>
      <c r="K784" s="1"/>
      <c r="L784" s="1"/>
    </row>
    <row r="785" spans="7:12" ht="15">
      <c r="G785" s="1"/>
      <c r="H785" s="1"/>
      <c r="I785" s="1"/>
      <c r="J785" s="1"/>
      <c r="K785" s="1"/>
      <c r="L785" s="1"/>
    </row>
    <row r="786" spans="7:12" ht="15">
      <c r="G786" s="1"/>
      <c r="H786" s="1"/>
      <c r="I786" s="1"/>
      <c r="J786" s="1"/>
      <c r="K786" s="1"/>
      <c r="L786" s="1"/>
    </row>
    <row r="787" spans="7:12" ht="15">
      <c r="G787" s="1"/>
      <c r="H787" s="1"/>
      <c r="I787" s="1"/>
      <c r="J787" s="1"/>
      <c r="K787" s="1"/>
      <c r="L787" s="1"/>
    </row>
    <row r="788" spans="7:12" ht="15">
      <c r="G788" s="1"/>
      <c r="H788" s="1"/>
      <c r="I788" s="1"/>
      <c r="J788" s="1"/>
      <c r="K788" s="1"/>
      <c r="L788" s="1"/>
    </row>
    <row r="789" spans="7:12" ht="15">
      <c r="G789" s="1"/>
      <c r="H789" s="1"/>
      <c r="I789" s="1"/>
      <c r="J789" s="1"/>
      <c r="K789" s="1"/>
      <c r="L789" s="1"/>
    </row>
    <row r="790" spans="7:12" ht="15">
      <c r="G790" s="1"/>
      <c r="H790" s="1"/>
      <c r="I790" s="1"/>
      <c r="J790" s="1"/>
      <c r="K790" s="1"/>
      <c r="L790" s="1"/>
    </row>
    <row r="791" spans="7:12" ht="15">
      <c r="G791" s="1"/>
      <c r="H791" s="1"/>
      <c r="I791" s="1"/>
      <c r="J791" s="1"/>
      <c r="K791" s="1"/>
      <c r="L791" s="1"/>
    </row>
    <row r="792" spans="7:12" ht="15">
      <c r="G792" s="1"/>
      <c r="H792" s="1"/>
      <c r="I792" s="1"/>
      <c r="J792" s="1"/>
      <c r="K792" s="1"/>
      <c r="L792" s="1"/>
    </row>
    <row r="793" spans="7:12" ht="15">
      <c r="G793" s="1"/>
      <c r="H793" s="1"/>
      <c r="I793" s="1"/>
      <c r="J793" s="1"/>
      <c r="K793" s="1"/>
      <c r="L793" s="1"/>
    </row>
    <row r="794" spans="7:12" ht="15">
      <c r="G794" s="1"/>
      <c r="H794" s="1"/>
      <c r="I794" s="1"/>
      <c r="J794" s="1"/>
      <c r="K794" s="1"/>
      <c r="L794" s="1"/>
    </row>
    <row r="795" spans="7:12" ht="15">
      <c r="G795" s="1"/>
      <c r="H795" s="1"/>
      <c r="I795" s="1"/>
      <c r="J795" s="1"/>
      <c r="K795" s="1"/>
      <c r="L795" s="1"/>
    </row>
    <row r="796" spans="7:12" ht="15">
      <c r="G796" s="1"/>
      <c r="H796" s="1"/>
      <c r="I796" s="1"/>
      <c r="J796" s="1"/>
      <c r="K796" s="1"/>
      <c r="L796" s="1"/>
    </row>
    <row r="797" spans="7:12" ht="15">
      <c r="G797" s="1"/>
      <c r="H797" s="1"/>
      <c r="I797" s="1"/>
      <c r="J797" s="1"/>
      <c r="K797" s="1"/>
      <c r="L797" s="1"/>
    </row>
    <row r="798" spans="7:12" ht="15">
      <c r="G798" s="1"/>
      <c r="H798" s="1"/>
      <c r="I798" s="1"/>
      <c r="J798" s="1"/>
      <c r="K798" s="1"/>
      <c r="L798" s="1"/>
    </row>
    <row r="799" spans="7:12" ht="15">
      <c r="G799" s="1"/>
      <c r="H799" s="1"/>
      <c r="I799" s="1"/>
      <c r="J799" s="1"/>
      <c r="K799" s="1"/>
      <c r="L799" s="1"/>
    </row>
    <row r="800" spans="7:12" ht="15">
      <c r="G800" s="1"/>
      <c r="H800" s="1"/>
      <c r="I800" s="1"/>
      <c r="J800" s="1"/>
      <c r="K800" s="1"/>
      <c r="L800" s="1"/>
    </row>
    <row r="801" spans="7:12" ht="15">
      <c r="G801" s="1"/>
      <c r="H801" s="1"/>
      <c r="I801" s="1"/>
      <c r="J801" s="1"/>
      <c r="K801" s="1"/>
      <c r="L801" s="1"/>
    </row>
    <row r="802" spans="7:12" ht="15">
      <c r="G802" s="1"/>
      <c r="H802" s="1"/>
      <c r="I802" s="1"/>
      <c r="J802" s="1"/>
      <c r="K802" s="1"/>
      <c r="L802" s="1"/>
    </row>
    <row r="803" spans="7:12" ht="15">
      <c r="G803" s="1"/>
      <c r="H803" s="1"/>
      <c r="I803" s="1"/>
      <c r="J803" s="1"/>
      <c r="K803" s="1"/>
      <c r="L803" s="1"/>
    </row>
    <row r="804" spans="7:12" ht="15">
      <c r="G804" s="1"/>
      <c r="H804" s="1"/>
      <c r="I804" s="1"/>
      <c r="J804" s="1"/>
      <c r="K804" s="1"/>
      <c r="L804" s="1"/>
    </row>
    <row r="805" spans="7:12" ht="15">
      <c r="G805" s="1"/>
      <c r="H805" s="1"/>
      <c r="I805" s="1"/>
      <c r="J805" s="1"/>
      <c r="K805" s="1"/>
      <c r="L805" s="1"/>
    </row>
    <row r="806" spans="7:12" ht="15">
      <c r="G806" s="1"/>
      <c r="H806" s="1"/>
      <c r="I806" s="1"/>
      <c r="J806" s="1"/>
      <c r="K806" s="1"/>
      <c r="L806" s="1"/>
    </row>
    <row r="807" spans="7:12" ht="15">
      <c r="G807" s="1"/>
      <c r="H807" s="1"/>
      <c r="I807" s="1"/>
      <c r="J807" s="1"/>
      <c r="K807" s="1"/>
      <c r="L807" s="1"/>
    </row>
    <row r="808" spans="7:12" ht="15">
      <c r="G808" s="1"/>
      <c r="H808" s="1"/>
      <c r="I808" s="1"/>
      <c r="J808" s="1"/>
      <c r="K808" s="1"/>
      <c r="L808" s="1"/>
    </row>
    <row r="809" spans="7:12" ht="15">
      <c r="G809" s="1"/>
      <c r="H809" s="1"/>
      <c r="I809" s="1"/>
      <c r="J809" s="1"/>
      <c r="K809" s="1"/>
      <c r="L809" s="1"/>
    </row>
    <row r="810" spans="7:12" ht="15">
      <c r="G810" s="1"/>
      <c r="H810" s="1"/>
      <c r="I810" s="1"/>
      <c r="J810" s="1"/>
      <c r="K810" s="1"/>
      <c r="L810" s="1"/>
    </row>
    <row r="811" spans="7:12" ht="15">
      <c r="G811" s="1"/>
      <c r="H811" s="1"/>
      <c r="I811" s="1"/>
      <c r="J811" s="1"/>
      <c r="K811" s="1"/>
      <c r="L811" s="1"/>
    </row>
    <row r="812" spans="7:12" ht="15">
      <c r="G812" s="1"/>
      <c r="H812" s="1"/>
      <c r="I812" s="1"/>
      <c r="J812" s="1"/>
      <c r="K812" s="1"/>
      <c r="L812" s="1"/>
    </row>
    <row r="813" spans="7:12" ht="15">
      <c r="G813" s="1"/>
      <c r="H813" s="1"/>
      <c r="I813" s="1"/>
      <c r="J813" s="1"/>
      <c r="K813" s="1"/>
      <c r="L813" s="1"/>
    </row>
    <row r="814" spans="7:12" ht="15">
      <c r="G814" s="1"/>
      <c r="H814" s="1"/>
      <c r="I814" s="1"/>
      <c r="J814" s="1"/>
      <c r="K814" s="1"/>
      <c r="L814" s="1"/>
    </row>
    <row r="815" spans="7:12" ht="15">
      <c r="G815" s="1"/>
      <c r="H815" s="1"/>
      <c r="I815" s="1"/>
      <c r="J815" s="1"/>
      <c r="K815" s="1"/>
      <c r="L815" s="1"/>
    </row>
    <row r="816" spans="7:12" ht="15">
      <c r="G816" s="1"/>
      <c r="H816" s="1"/>
      <c r="I816" s="1"/>
      <c r="J816" s="1"/>
      <c r="K816" s="1"/>
      <c r="L816" s="1"/>
    </row>
    <row r="817" spans="7:12" ht="15">
      <c r="G817" s="1"/>
      <c r="H817" s="1"/>
      <c r="I817" s="1"/>
      <c r="J817" s="1"/>
      <c r="K817" s="1"/>
      <c r="L817" s="1"/>
    </row>
    <row r="818" spans="7:12" ht="15">
      <c r="G818" s="1"/>
      <c r="H818" s="1"/>
      <c r="I818" s="1"/>
      <c r="J818" s="1"/>
      <c r="K818" s="1"/>
      <c r="L818" s="1"/>
    </row>
    <row r="819" spans="7:12" ht="15">
      <c r="G819" s="1"/>
      <c r="H819" s="1"/>
      <c r="I819" s="1"/>
      <c r="J819" s="1"/>
      <c r="K819" s="1"/>
      <c r="L819" s="1"/>
    </row>
    <row r="820" spans="7:12" ht="15">
      <c r="G820" s="1"/>
      <c r="H820" s="1"/>
      <c r="I820" s="1"/>
      <c r="J820" s="1"/>
      <c r="K820" s="1"/>
      <c r="L820" s="1"/>
    </row>
    <row r="821" spans="7:12" ht="15">
      <c r="G821" s="1"/>
      <c r="H821" s="1"/>
      <c r="I821" s="1"/>
      <c r="J821" s="1"/>
      <c r="K821" s="1"/>
      <c r="L821" s="1"/>
    </row>
    <row r="822" spans="7:12" ht="15">
      <c r="G822" s="1"/>
      <c r="H822" s="1"/>
      <c r="I822" s="1"/>
      <c r="J822" s="1"/>
      <c r="K822" s="1"/>
      <c r="L822" s="1"/>
    </row>
    <row r="823" spans="7:12" ht="15">
      <c r="G823" s="1"/>
      <c r="H823" s="1"/>
      <c r="I823" s="1"/>
      <c r="J823" s="1"/>
      <c r="K823" s="1"/>
      <c r="L823" s="1"/>
    </row>
    <row r="824" spans="7:12" ht="15">
      <c r="G824" s="1"/>
      <c r="H824" s="1"/>
      <c r="I824" s="1"/>
      <c r="J824" s="1"/>
      <c r="K824" s="1"/>
      <c r="L824" s="1"/>
    </row>
    <row r="825" spans="7:12" ht="15">
      <c r="G825" s="1"/>
      <c r="H825" s="1"/>
      <c r="I825" s="1"/>
      <c r="J825" s="1"/>
      <c r="K825" s="1"/>
      <c r="L825" s="1"/>
    </row>
    <row r="826" spans="7:12" ht="15">
      <c r="G826" s="1"/>
      <c r="H826" s="1"/>
      <c r="I826" s="1"/>
      <c r="J826" s="1"/>
      <c r="K826" s="1"/>
      <c r="L826" s="1"/>
    </row>
    <row r="827" spans="7:12" ht="15">
      <c r="G827" s="1"/>
      <c r="H827" s="1"/>
      <c r="I827" s="1"/>
      <c r="J827" s="1"/>
      <c r="K827" s="1"/>
      <c r="L827" s="1"/>
    </row>
    <row r="828" spans="7:12" ht="15">
      <c r="G828" s="1"/>
      <c r="H828" s="1"/>
      <c r="I828" s="1"/>
      <c r="J828" s="1"/>
      <c r="K828" s="1"/>
      <c r="L828" s="1"/>
    </row>
    <row r="829" spans="7:12" ht="15">
      <c r="G829" s="1"/>
      <c r="H829" s="1"/>
      <c r="I829" s="1"/>
      <c r="J829" s="1"/>
      <c r="K829" s="1"/>
      <c r="L829" s="1"/>
    </row>
    <row r="830" spans="7:12" ht="15">
      <c r="G830" s="1"/>
      <c r="H830" s="1"/>
      <c r="I830" s="1"/>
      <c r="J830" s="1"/>
      <c r="K830" s="1"/>
      <c r="L830" s="1"/>
    </row>
    <row r="831" spans="7:12" ht="15">
      <c r="G831" s="1"/>
      <c r="H831" s="1"/>
      <c r="I831" s="1"/>
      <c r="J831" s="1"/>
      <c r="K831" s="1"/>
      <c r="L831" s="1"/>
    </row>
    <row r="832" spans="7:12" ht="15">
      <c r="G832" s="1"/>
      <c r="H832" s="1"/>
      <c r="I832" s="1"/>
      <c r="J832" s="1"/>
      <c r="K832" s="1"/>
      <c r="L832" s="1"/>
    </row>
    <row r="833" spans="7:12" ht="15">
      <c r="G833" s="1"/>
      <c r="H833" s="1"/>
      <c r="I833" s="1"/>
      <c r="J833" s="1"/>
      <c r="K833" s="1"/>
      <c r="L833" s="1"/>
    </row>
    <row r="834" spans="7:12" ht="15">
      <c r="G834" s="1"/>
      <c r="H834" s="1"/>
      <c r="I834" s="1"/>
      <c r="J834" s="1"/>
      <c r="K834" s="1"/>
      <c r="L834" s="1"/>
    </row>
    <row r="835" spans="7:12" ht="15">
      <c r="G835" s="1"/>
      <c r="H835" s="1"/>
      <c r="I835" s="1"/>
      <c r="J835" s="1"/>
      <c r="K835" s="1"/>
      <c r="L835" s="1"/>
    </row>
    <row r="836" spans="7:12" ht="15">
      <c r="G836" s="1"/>
      <c r="H836" s="1"/>
      <c r="I836" s="1"/>
      <c r="J836" s="1"/>
      <c r="K836" s="1"/>
      <c r="L836" s="1"/>
    </row>
    <row r="837" spans="7:12" ht="15">
      <c r="G837" s="1"/>
      <c r="H837" s="1"/>
      <c r="I837" s="1"/>
      <c r="J837" s="1"/>
      <c r="K837" s="1"/>
      <c r="L837" s="1"/>
    </row>
    <row r="838" spans="7:12" ht="15">
      <c r="G838" s="1"/>
      <c r="H838" s="1"/>
      <c r="I838" s="1"/>
      <c r="J838" s="1"/>
      <c r="K838" s="1"/>
      <c r="L838" s="1"/>
    </row>
    <row r="839" spans="7:12" ht="15">
      <c r="G839" s="1"/>
      <c r="H839" s="1"/>
      <c r="I839" s="1"/>
      <c r="J839" s="1"/>
      <c r="K839" s="1"/>
      <c r="L839" s="1"/>
    </row>
    <row r="840" spans="7:12" ht="15">
      <c r="G840" s="1"/>
      <c r="H840" s="1"/>
      <c r="I840" s="1"/>
      <c r="J840" s="1"/>
      <c r="K840" s="1"/>
      <c r="L840" s="1"/>
    </row>
    <row r="841" spans="7:12" ht="15">
      <c r="G841" s="1"/>
      <c r="H841" s="1"/>
      <c r="I841" s="1"/>
      <c r="J841" s="1"/>
      <c r="K841" s="1"/>
      <c r="L841" s="1"/>
    </row>
    <row r="842" spans="7:12" ht="15">
      <c r="G842" s="1"/>
      <c r="H842" s="1"/>
      <c r="I842" s="1"/>
      <c r="J842" s="1"/>
      <c r="K842" s="1"/>
      <c r="L842" s="1"/>
    </row>
    <row r="843" spans="7:12" ht="15">
      <c r="G843" s="1"/>
      <c r="H843" s="1"/>
      <c r="I843" s="1"/>
      <c r="J843" s="1"/>
      <c r="K843" s="1"/>
      <c r="L843" s="1"/>
    </row>
    <row r="844" spans="7:12" ht="15">
      <c r="G844" s="1"/>
      <c r="H844" s="1"/>
      <c r="I844" s="1"/>
      <c r="J844" s="1"/>
      <c r="K844" s="1"/>
      <c r="L844" s="1"/>
    </row>
    <row r="845" spans="7:12" ht="15">
      <c r="G845" s="1"/>
      <c r="H845" s="1"/>
      <c r="I845" s="1"/>
      <c r="J845" s="1"/>
      <c r="K845" s="1"/>
      <c r="L845" s="1"/>
    </row>
    <row r="846" spans="7:12" ht="15">
      <c r="G846" s="1"/>
      <c r="H846" s="1"/>
      <c r="I846" s="1"/>
      <c r="J846" s="1"/>
      <c r="K846" s="1"/>
      <c r="L846" s="1"/>
    </row>
    <row r="847" spans="7:12" ht="15">
      <c r="G847" s="1"/>
      <c r="H847" s="1"/>
      <c r="I847" s="1"/>
      <c r="J847" s="1"/>
      <c r="K847" s="1"/>
      <c r="L847" s="1"/>
    </row>
    <row r="848" spans="7:12" ht="15">
      <c r="G848" s="1"/>
      <c r="H848" s="1"/>
      <c r="I848" s="1"/>
      <c r="J848" s="1"/>
      <c r="K848" s="1"/>
      <c r="L848" s="1"/>
    </row>
    <row r="849" spans="7:12" ht="15">
      <c r="G849" s="1"/>
      <c r="H849" s="1"/>
      <c r="I849" s="1"/>
      <c r="J849" s="1"/>
      <c r="K849" s="1"/>
      <c r="L849" s="1"/>
    </row>
    <row r="850" spans="7:12" ht="15">
      <c r="G850" s="1"/>
      <c r="H850" s="1"/>
      <c r="I850" s="1"/>
      <c r="J850" s="1"/>
      <c r="K850" s="1"/>
      <c r="L850" s="1"/>
    </row>
    <row r="851" spans="7:12" ht="15">
      <c r="G851" s="1"/>
      <c r="H851" s="1"/>
      <c r="I851" s="1"/>
      <c r="J851" s="1"/>
      <c r="K851" s="1"/>
      <c r="L851" s="1"/>
    </row>
    <row r="852" spans="7:12" ht="15">
      <c r="G852" s="1"/>
      <c r="H852" s="1"/>
      <c r="I852" s="1"/>
      <c r="J852" s="1"/>
      <c r="K852" s="1"/>
      <c r="L852" s="1"/>
    </row>
    <row r="853" spans="7:12" ht="15">
      <c r="G853" s="1"/>
      <c r="H853" s="1"/>
      <c r="I853" s="1"/>
      <c r="J853" s="1"/>
      <c r="K853" s="1"/>
      <c r="L853" s="1"/>
    </row>
    <row r="854" spans="7:12" ht="15">
      <c r="G854" s="1"/>
      <c r="H854" s="1"/>
      <c r="I854" s="1"/>
      <c r="J854" s="1"/>
      <c r="K854" s="1"/>
      <c r="L854" s="1"/>
    </row>
    <row r="855" spans="7:12" ht="15">
      <c r="G855" s="1"/>
      <c r="H855" s="1"/>
      <c r="I855" s="1"/>
      <c r="J855" s="1"/>
      <c r="K855" s="1"/>
      <c r="L855" s="1"/>
    </row>
    <row r="856" spans="7:12" ht="15">
      <c r="G856" s="1"/>
      <c r="H856" s="1"/>
      <c r="I856" s="1"/>
      <c r="J856" s="1"/>
      <c r="K856" s="1"/>
      <c r="L856" s="1"/>
    </row>
    <row r="857" spans="7:12" ht="15">
      <c r="G857" s="1"/>
      <c r="H857" s="1"/>
      <c r="I857" s="1"/>
      <c r="J857" s="1"/>
      <c r="K857" s="1"/>
      <c r="L857" s="1"/>
    </row>
    <row r="858" spans="7:12" ht="15">
      <c r="G858" s="1"/>
      <c r="H858" s="1"/>
      <c r="I858" s="1"/>
      <c r="J858" s="1"/>
      <c r="K858" s="1"/>
      <c r="L858" s="1"/>
    </row>
    <row r="859" spans="7:12" ht="15">
      <c r="G859" s="1"/>
      <c r="H859" s="1"/>
      <c r="I859" s="1"/>
      <c r="J859" s="1"/>
      <c r="K859" s="1"/>
      <c r="L859" s="1"/>
    </row>
    <row r="860" spans="7:12" ht="15">
      <c r="G860" s="1"/>
      <c r="H860" s="1"/>
      <c r="I860" s="1"/>
      <c r="J860" s="1"/>
      <c r="K860" s="1"/>
      <c r="L860" s="1"/>
    </row>
    <row r="861" spans="7:12" ht="15">
      <c r="G861" s="1"/>
      <c r="H861" s="1"/>
      <c r="I861" s="1"/>
      <c r="J861" s="1"/>
      <c r="K861" s="1"/>
      <c r="L861" s="1"/>
    </row>
    <row r="862" spans="7:12" ht="15">
      <c r="G862" s="1"/>
      <c r="H862" s="1"/>
      <c r="I862" s="1"/>
      <c r="J862" s="1"/>
      <c r="K862" s="1"/>
      <c r="L862" s="1"/>
    </row>
    <row r="863" spans="7:12" ht="15">
      <c r="G863" s="1"/>
      <c r="H863" s="1"/>
      <c r="I863" s="1"/>
      <c r="J863" s="1"/>
      <c r="K863" s="1"/>
      <c r="L863" s="1"/>
    </row>
    <row r="864" spans="7:12" ht="15">
      <c r="G864" s="1"/>
      <c r="H864" s="1"/>
      <c r="I864" s="1"/>
      <c r="J864" s="1"/>
      <c r="K864" s="1"/>
      <c r="L864" s="1"/>
    </row>
    <row r="865" spans="7:12" ht="15">
      <c r="G865" s="1"/>
      <c r="H865" s="1"/>
      <c r="I865" s="1"/>
      <c r="J865" s="1"/>
      <c r="K865" s="1"/>
      <c r="L865" s="1"/>
    </row>
    <row r="866" spans="7:12" ht="15">
      <c r="G866" s="1"/>
      <c r="H866" s="1"/>
      <c r="I866" s="1"/>
      <c r="J866" s="1"/>
      <c r="K866" s="1"/>
      <c r="L866" s="1"/>
    </row>
    <row r="867" spans="7:12" ht="15">
      <c r="G867" s="1"/>
      <c r="H867" s="1"/>
      <c r="I867" s="1"/>
      <c r="J867" s="1"/>
      <c r="K867" s="1"/>
      <c r="L867" s="1"/>
    </row>
    <row r="868" spans="7:12" ht="15">
      <c r="G868" s="1"/>
      <c r="H868" s="1"/>
      <c r="I868" s="1"/>
      <c r="J868" s="1"/>
      <c r="K868" s="1"/>
      <c r="L868" s="1"/>
    </row>
    <row r="869" spans="7:12" ht="15">
      <c r="G869" s="1"/>
      <c r="H869" s="1"/>
      <c r="I869" s="1"/>
      <c r="J869" s="1"/>
      <c r="K869" s="1"/>
      <c r="L869" s="1"/>
    </row>
    <row r="870" spans="7:12" ht="15">
      <c r="G870" s="1"/>
      <c r="H870" s="1"/>
      <c r="I870" s="1"/>
      <c r="J870" s="1"/>
      <c r="K870" s="1"/>
      <c r="L870" s="1"/>
    </row>
    <row r="871" spans="7:12" ht="15">
      <c r="G871" s="1"/>
      <c r="H871" s="1"/>
      <c r="I871" s="1"/>
      <c r="J871" s="1"/>
      <c r="K871" s="1"/>
      <c r="L871" s="1"/>
    </row>
    <row r="872" spans="7:12" ht="15">
      <c r="G872" s="1"/>
      <c r="H872" s="1"/>
      <c r="I872" s="1"/>
      <c r="J872" s="1"/>
      <c r="K872" s="1"/>
      <c r="L872" s="1"/>
    </row>
    <row r="873" spans="7:12" ht="15">
      <c r="G873" s="1"/>
      <c r="H873" s="1"/>
      <c r="I873" s="1"/>
      <c r="J873" s="1"/>
      <c r="K873" s="1"/>
      <c r="L873" s="1"/>
    </row>
    <row r="874" spans="7:12" ht="15">
      <c r="G874" s="1"/>
      <c r="H874" s="1"/>
      <c r="I874" s="1"/>
      <c r="J874" s="1"/>
      <c r="K874" s="1"/>
      <c r="L874" s="1"/>
    </row>
    <row r="875" spans="7:12" ht="15">
      <c r="G875" s="1"/>
      <c r="H875" s="1"/>
      <c r="I875" s="1"/>
      <c r="J875" s="1"/>
      <c r="K875" s="1"/>
      <c r="L875" s="1"/>
    </row>
    <row r="876" spans="7:12" ht="15">
      <c r="G876" s="1"/>
      <c r="H876" s="1"/>
      <c r="I876" s="1"/>
      <c r="J876" s="1"/>
      <c r="K876" s="1"/>
      <c r="L876" s="1"/>
    </row>
    <row r="877" spans="7:12" ht="15">
      <c r="G877" s="1"/>
      <c r="H877" s="1"/>
      <c r="I877" s="1"/>
      <c r="J877" s="1"/>
      <c r="K877" s="1"/>
      <c r="L877" s="1"/>
    </row>
    <row r="878" spans="7:12" ht="15">
      <c r="G878" s="1"/>
      <c r="H878" s="1"/>
      <c r="I878" s="1"/>
      <c r="J878" s="1"/>
      <c r="K878" s="1"/>
      <c r="L878" s="1"/>
    </row>
    <row r="879" spans="7:12" ht="15">
      <c r="G879" s="1"/>
      <c r="H879" s="1"/>
      <c r="I879" s="1"/>
      <c r="J879" s="1"/>
      <c r="K879" s="1"/>
      <c r="L879" s="1"/>
    </row>
    <row r="880" spans="7:12" ht="15">
      <c r="G880" s="1"/>
      <c r="H880" s="1"/>
      <c r="I880" s="1"/>
      <c r="J880" s="1"/>
      <c r="K880" s="1"/>
      <c r="L880" s="1"/>
    </row>
    <row r="881" spans="7:12" ht="15">
      <c r="G881" s="1"/>
      <c r="H881" s="1"/>
      <c r="I881" s="1"/>
      <c r="J881" s="1"/>
      <c r="K881" s="1"/>
      <c r="L881" s="1"/>
    </row>
    <row r="882" spans="7:12" ht="15">
      <c r="G882" s="1"/>
      <c r="H882" s="1"/>
      <c r="I882" s="1"/>
      <c r="J882" s="1"/>
      <c r="K882" s="1"/>
      <c r="L882" s="1"/>
    </row>
    <row r="883" spans="7:12" ht="15">
      <c r="G883" s="1"/>
      <c r="H883" s="1"/>
      <c r="I883" s="1"/>
      <c r="J883" s="1"/>
      <c r="K883" s="1"/>
      <c r="L883" s="1"/>
    </row>
    <row r="884" spans="7:12" ht="15">
      <c r="G884" s="1"/>
      <c r="H884" s="1"/>
      <c r="I884" s="1"/>
      <c r="J884" s="1"/>
      <c r="K884" s="1"/>
      <c r="L884" s="1"/>
    </row>
    <row r="885" spans="7:12" ht="15">
      <c r="G885" s="1"/>
      <c r="H885" s="1"/>
      <c r="I885" s="1"/>
      <c r="J885" s="1"/>
      <c r="K885" s="1"/>
      <c r="L885" s="1"/>
    </row>
    <row r="886" spans="7:12" ht="15">
      <c r="G886" s="1"/>
      <c r="H886" s="1"/>
      <c r="I886" s="1"/>
      <c r="J886" s="1"/>
      <c r="K886" s="1"/>
      <c r="L886" s="1"/>
    </row>
    <row r="887" spans="7:12" ht="15">
      <c r="G887" s="1"/>
      <c r="H887" s="1"/>
      <c r="I887" s="1"/>
      <c r="J887" s="1"/>
      <c r="K887" s="1"/>
      <c r="L887" s="1"/>
    </row>
    <row r="888" spans="7:12" ht="15">
      <c r="G888" s="1"/>
      <c r="H888" s="1"/>
      <c r="I888" s="1"/>
      <c r="J888" s="1"/>
      <c r="K888" s="1"/>
      <c r="L888" s="1"/>
    </row>
    <row r="889" spans="7:12" ht="15">
      <c r="G889" s="1"/>
      <c r="H889" s="1"/>
      <c r="I889" s="1"/>
      <c r="J889" s="1"/>
      <c r="K889" s="1"/>
      <c r="L889" s="1"/>
    </row>
    <row r="890" spans="7:12" ht="15">
      <c r="G890" s="1"/>
      <c r="H890" s="1"/>
      <c r="I890" s="1"/>
      <c r="J890" s="1"/>
      <c r="K890" s="1"/>
      <c r="L890" s="1"/>
    </row>
    <row r="891" spans="7:12" ht="15">
      <c r="G891" s="1"/>
      <c r="H891" s="1"/>
      <c r="I891" s="1"/>
      <c r="J891" s="1"/>
      <c r="K891" s="1"/>
      <c r="L891" s="1"/>
    </row>
    <row r="892" spans="7:12" ht="15">
      <c r="G892" s="1"/>
      <c r="H892" s="1"/>
      <c r="I892" s="1"/>
      <c r="J892" s="1"/>
      <c r="K892" s="1"/>
      <c r="L892" s="1"/>
    </row>
    <row r="893" spans="7:12" ht="15">
      <c r="G893" s="1"/>
      <c r="H893" s="1"/>
      <c r="I893" s="1"/>
      <c r="J893" s="1"/>
      <c r="K893" s="1"/>
      <c r="L893" s="1"/>
    </row>
    <row r="894" spans="7:12" ht="15">
      <c r="G894" s="1"/>
      <c r="H894" s="1"/>
      <c r="I894" s="1"/>
      <c r="J894" s="1"/>
      <c r="K894" s="1"/>
      <c r="L894" s="1"/>
    </row>
    <row r="895" spans="7:12" ht="15">
      <c r="G895" s="1"/>
      <c r="H895" s="1"/>
      <c r="I895" s="1"/>
      <c r="J895" s="1"/>
      <c r="K895" s="1"/>
      <c r="L895" s="1"/>
    </row>
    <row r="896" spans="7:12" ht="15">
      <c r="G896" s="1"/>
      <c r="H896" s="1"/>
      <c r="I896" s="1"/>
      <c r="J896" s="1"/>
      <c r="K896" s="1"/>
      <c r="L896" s="1"/>
    </row>
    <row r="897" spans="7:12" ht="15">
      <c r="G897" s="1"/>
      <c r="H897" s="1"/>
      <c r="I897" s="1"/>
      <c r="J897" s="1"/>
      <c r="K897" s="1"/>
      <c r="L897" s="1"/>
    </row>
    <row r="898" spans="7:12" ht="15">
      <c r="G898" s="1"/>
      <c r="H898" s="1"/>
      <c r="I898" s="1"/>
      <c r="J898" s="1"/>
      <c r="K898" s="1"/>
      <c r="L898" s="1"/>
    </row>
    <row r="899" spans="7:12" ht="15">
      <c r="G899" s="1"/>
      <c r="H899" s="1"/>
      <c r="I899" s="1"/>
      <c r="J899" s="1"/>
      <c r="K899" s="1"/>
      <c r="L899" s="1"/>
    </row>
    <row r="900" spans="7:12" ht="15">
      <c r="G900" s="1"/>
      <c r="H900" s="1"/>
      <c r="I900" s="1"/>
      <c r="J900" s="1"/>
      <c r="K900" s="1"/>
      <c r="L900" s="1"/>
    </row>
    <row r="901" spans="7:12" ht="15">
      <c r="G901" s="1"/>
      <c r="H901" s="1"/>
      <c r="I901" s="1"/>
      <c r="J901" s="1"/>
      <c r="K901" s="1"/>
      <c r="L901" s="1"/>
    </row>
    <row r="902" spans="7:12" ht="15">
      <c r="G902" s="1"/>
      <c r="H902" s="1"/>
      <c r="I902" s="1"/>
      <c r="J902" s="1"/>
      <c r="K902" s="1"/>
      <c r="L902" s="1"/>
    </row>
    <row r="903" spans="7:12" ht="15">
      <c r="G903" s="1"/>
      <c r="H903" s="1"/>
      <c r="I903" s="1"/>
      <c r="J903" s="1"/>
      <c r="K903" s="1"/>
      <c r="L903" s="1"/>
    </row>
    <row r="904" spans="7:12" ht="15">
      <c r="G904" s="1"/>
      <c r="H904" s="1"/>
      <c r="I904" s="1"/>
      <c r="J904" s="1"/>
      <c r="K904" s="1"/>
      <c r="L904" s="1"/>
    </row>
    <row r="905" spans="7:12" ht="15">
      <c r="G905" s="1"/>
      <c r="H905" s="1"/>
      <c r="I905" s="1"/>
      <c r="J905" s="1"/>
      <c r="K905" s="1"/>
      <c r="L905" s="1"/>
    </row>
    <row r="906" spans="7:12" ht="15">
      <c r="G906" s="1"/>
      <c r="H906" s="1"/>
      <c r="I906" s="1"/>
      <c r="J906" s="1"/>
      <c r="K906" s="1"/>
      <c r="L906" s="1"/>
    </row>
    <row r="907" spans="7:12" ht="15">
      <c r="G907" s="1"/>
      <c r="H907" s="1"/>
      <c r="I907" s="1"/>
      <c r="J907" s="1"/>
      <c r="K907" s="1"/>
      <c r="L907" s="1"/>
    </row>
    <row r="908" spans="7:12" ht="15">
      <c r="G908" s="1"/>
      <c r="H908" s="1"/>
      <c r="I908" s="1"/>
      <c r="J908" s="1"/>
      <c r="K908" s="1"/>
      <c r="L908" s="1"/>
    </row>
    <row r="909" spans="7:12" ht="15">
      <c r="G909" s="1"/>
      <c r="H909" s="1"/>
      <c r="I909" s="1"/>
      <c r="J909" s="1"/>
      <c r="K909" s="1"/>
      <c r="L909" s="1"/>
    </row>
    <row r="910" spans="7:12" ht="15">
      <c r="G910" s="1"/>
      <c r="H910" s="1"/>
      <c r="I910" s="1"/>
      <c r="J910" s="1"/>
      <c r="K910" s="1"/>
      <c r="L910" s="1"/>
    </row>
    <row r="911" spans="7:12" ht="15">
      <c r="G911" s="1"/>
      <c r="H911" s="1"/>
      <c r="I911" s="1"/>
      <c r="J911" s="1"/>
      <c r="K911" s="1"/>
      <c r="L911" s="1"/>
    </row>
    <row r="912" spans="7:12" ht="15">
      <c r="G912" s="1"/>
      <c r="H912" s="1"/>
      <c r="I912" s="1"/>
      <c r="J912" s="1"/>
      <c r="K912" s="1"/>
      <c r="L912" s="1"/>
    </row>
    <row r="913" spans="7:12" ht="15">
      <c r="G913" s="1"/>
      <c r="H913" s="1"/>
      <c r="I913" s="1"/>
      <c r="J913" s="1"/>
      <c r="K913" s="1"/>
      <c r="L913" s="1"/>
    </row>
    <row r="914" spans="7:12" ht="15">
      <c r="G914" s="1"/>
      <c r="H914" s="1"/>
      <c r="I914" s="1"/>
      <c r="J914" s="1"/>
      <c r="K914" s="1"/>
      <c r="L914" s="1"/>
    </row>
    <row r="915" spans="7:12" ht="15">
      <c r="G915" s="1"/>
      <c r="H915" s="1"/>
      <c r="I915" s="1"/>
      <c r="J915" s="1"/>
      <c r="K915" s="1"/>
      <c r="L915" s="1"/>
    </row>
    <row r="916" spans="7:12" ht="15">
      <c r="G916" s="1"/>
      <c r="H916" s="1"/>
      <c r="I916" s="1"/>
      <c r="J916" s="1"/>
      <c r="K916" s="1"/>
      <c r="L916" s="1"/>
    </row>
    <row r="917" spans="7:12" ht="15">
      <c r="G917" s="1"/>
      <c r="H917" s="1"/>
      <c r="I917" s="1"/>
      <c r="J917" s="1"/>
      <c r="K917" s="1"/>
      <c r="L917" s="1"/>
    </row>
    <row r="918" spans="7:12" ht="15">
      <c r="G918" s="1"/>
      <c r="H918" s="1"/>
      <c r="I918" s="1"/>
      <c r="J918" s="1"/>
      <c r="K918" s="1"/>
      <c r="L918" s="1"/>
    </row>
    <row r="919" spans="7:12" ht="15">
      <c r="G919" s="1"/>
      <c r="H919" s="1"/>
      <c r="I919" s="1"/>
      <c r="J919" s="1"/>
      <c r="K919" s="1"/>
      <c r="L919" s="1"/>
    </row>
    <row r="920" spans="7:12" ht="15">
      <c r="G920" s="1"/>
      <c r="H920" s="1"/>
      <c r="I920" s="1"/>
      <c r="J920" s="1"/>
      <c r="K920" s="1"/>
      <c r="L920" s="1"/>
    </row>
    <row r="921" spans="7:12" ht="15">
      <c r="G921" s="1"/>
      <c r="H921" s="1"/>
      <c r="I921" s="1"/>
      <c r="J921" s="1"/>
      <c r="K921" s="1"/>
      <c r="L921" s="1"/>
    </row>
    <row r="922" spans="7:12" ht="15">
      <c r="G922" s="1"/>
      <c r="H922" s="1"/>
      <c r="I922" s="1"/>
      <c r="J922" s="1"/>
      <c r="K922" s="1"/>
      <c r="L922" s="1"/>
    </row>
    <row r="923" spans="7:12" ht="15">
      <c r="G923" s="1"/>
      <c r="H923" s="1"/>
      <c r="I923" s="1"/>
      <c r="J923" s="1"/>
      <c r="K923" s="1"/>
      <c r="L923" s="1"/>
    </row>
    <row r="924" spans="7:12" ht="15">
      <c r="G924" s="1"/>
      <c r="H924" s="1"/>
      <c r="I924" s="1"/>
      <c r="J924" s="1"/>
      <c r="K924" s="1"/>
      <c r="L924" s="1"/>
    </row>
    <row r="925" spans="7:12" ht="15">
      <c r="G925" s="1"/>
      <c r="H925" s="1"/>
      <c r="I925" s="1"/>
      <c r="J925" s="1"/>
      <c r="K925" s="1"/>
      <c r="L925" s="1"/>
    </row>
    <row r="926" spans="7:12" ht="15">
      <c r="G926" s="1"/>
      <c r="H926" s="1"/>
      <c r="I926" s="1"/>
      <c r="J926" s="1"/>
      <c r="K926" s="1"/>
      <c r="L926" s="1"/>
    </row>
    <row r="927" spans="7:12" ht="15">
      <c r="G927" s="1"/>
      <c r="H927" s="1"/>
      <c r="I927" s="1"/>
      <c r="J927" s="1"/>
      <c r="K927" s="1"/>
      <c r="L927" s="1"/>
    </row>
    <row r="928" spans="7:12" ht="15">
      <c r="G928" s="1"/>
      <c r="H928" s="1"/>
      <c r="I928" s="1"/>
      <c r="J928" s="1"/>
      <c r="K928" s="1"/>
      <c r="L928" s="1"/>
    </row>
    <row r="929" spans="7:12" ht="15">
      <c r="G929" s="1"/>
      <c r="H929" s="1"/>
      <c r="I929" s="1"/>
      <c r="J929" s="1"/>
      <c r="K929" s="1"/>
      <c r="L929" s="1"/>
    </row>
    <row r="930" spans="7:12" ht="15">
      <c r="G930" s="1"/>
      <c r="H930" s="1"/>
      <c r="I930" s="1"/>
      <c r="J930" s="1"/>
      <c r="K930" s="1"/>
      <c r="L930" s="1"/>
    </row>
    <row r="931" spans="7:12" ht="15">
      <c r="G931" s="1"/>
      <c r="H931" s="1"/>
      <c r="I931" s="1"/>
      <c r="J931" s="1"/>
      <c r="K931" s="1"/>
      <c r="L931" s="1"/>
    </row>
    <row r="932" spans="7:12" ht="15">
      <c r="G932" s="1"/>
      <c r="H932" s="1"/>
      <c r="I932" s="1"/>
      <c r="J932" s="1"/>
      <c r="K932" s="1"/>
      <c r="L932" s="1"/>
    </row>
    <row r="933" spans="7:12" ht="15">
      <c r="G933" s="1"/>
      <c r="H933" s="1"/>
      <c r="I933" s="1"/>
      <c r="J933" s="1"/>
      <c r="K933" s="1"/>
      <c r="L933" s="1"/>
    </row>
    <row r="934" spans="7:12" ht="15">
      <c r="G934" s="1"/>
      <c r="H934" s="1"/>
      <c r="I934" s="1"/>
      <c r="J934" s="1"/>
      <c r="K934" s="1"/>
      <c r="L934" s="1"/>
    </row>
    <row r="935" spans="7:12" ht="15">
      <c r="G935" s="1"/>
      <c r="H935" s="1"/>
      <c r="I935" s="1"/>
      <c r="J935" s="1"/>
      <c r="K935" s="1"/>
      <c r="L935" s="1"/>
    </row>
    <row r="936" spans="7:12" ht="15">
      <c r="G936" s="1"/>
      <c r="H936" s="1"/>
      <c r="I936" s="1"/>
      <c r="J936" s="1"/>
      <c r="K936" s="1"/>
      <c r="L936" s="1"/>
    </row>
    <row r="937" spans="7:12" ht="15">
      <c r="G937" s="1"/>
      <c r="H937" s="1"/>
      <c r="I937" s="1"/>
      <c r="J937" s="1"/>
      <c r="K937" s="1"/>
      <c r="L937" s="1"/>
    </row>
    <row r="938" spans="7:12" ht="15">
      <c r="G938" s="1"/>
      <c r="H938" s="1"/>
      <c r="I938" s="1"/>
      <c r="J938" s="1"/>
      <c r="K938" s="1"/>
      <c r="L938" s="1"/>
    </row>
    <row r="939" spans="7:12" ht="15">
      <c r="G939" s="1"/>
      <c r="H939" s="1"/>
      <c r="I939" s="1"/>
      <c r="J939" s="1"/>
      <c r="K939" s="1"/>
      <c r="L939" s="1"/>
    </row>
    <row r="940" spans="7:12" ht="15">
      <c r="G940" s="1"/>
      <c r="H940" s="1"/>
      <c r="I940" s="1"/>
      <c r="J940" s="1"/>
      <c r="K940" s="1"/>
      <c r="L940" s="1"/>
    </row>
    <row r="941" spans="7:12" ht="15">
      <c r="G941" s="1"/>
      <c r="H941" s="1"/>
      <c r="I941" s="1"/>
      <c r="J941" s="1"/>
      <c r="K941" s="1"/>
      <c r="L941" s="1"/>
    </row>
    <row r="942" spans="7:12" ht="15">
      <c r="G942" s="1"/>
      <c r="H942" s="1"/>
      <c r="I942" s="1"/>
      <c r="J942" s="1"/>
      <c r="K942" s="1"/>
      <c r="L942" s="1"/>
    </row>
    <row r="943" spans="7:12" ht="15">
      <c r="G943" s="1"/>
      <c r="H943" s="1"/>
      <c r="I943" s="1"/>
      <c r="J943" s="1"/>
      <c r="K943" s="1"/>
      <c r="L943" s="1"/>
    </row>
    <row r="944" spans="7:12" ht="15">
      <c r="G944" s="1"/>
      <c r="H944" s="1"/>
      <c r="I944" s="1"/>
      <c r="J944" s="1"/>
      <c r="K944" s="1"/>
      <c r="L944" s="1"/>
    </row>
    <row r="945" spans="7:12" ht="15">
      <c r="G945" s="1"/>
      <c r="H945" s="1"/>
      <c r="I945" s="1"/>
      <c r="J945" s="1"/>
      <c r="K945" s="1"/>
      <c r="L945" s="1"/>
    </row>
    <row r="946" spans="7:12" ht="15">
      <c r="G946" s="1"/>
      <c r="H946" s="1"/>
      <c r="I946" s="1"/>
      <c r="J946" s="1"/>
      <c r="K946" s="1"/>
      <c r="L946" s="1"/>
    </row>
    <row r="947" spans="7:12" ht="15">
      <c r="G947" s="1"/>
      <c r="H947" s="1"/>
      <c r="I947" s="1"/>
      <c r="J947" s="1"/>
      <c r="K947" s="1"/>
      <c r="L947" s="1"/>
    </row>
    <row r="948" spans="7:12" ht="15">
      <c r="G948" s="1"/>
      <c r="H948" s="1"/>
      <c r="I948" s="1"/>
      <c r="J948" s="1"/>
      <c r="K948" s="1"/>
      <c r="L948" s="1"/>
    </row>
    <row r="949" spans="7:12" ht="15">
      <c r="G949" s="1"/>
      <c r="H949" s="1"/>
      <c r="I949" s="1"/>
      <c r="J949" s="1"/>
      <c r="K949" s="1"/>
      <c r="L949" s="1"/>
    </row>
    <row r="950" spans="7:12" ht="15">
      <c r="G950" s="1"/>
      <c r="H950" s="1"/>
      <c r="I950" s="1"/>
      <c r="J950" s="1"/>
      <c r="K950" s="1"/>
      <c r="L950" s="1"/>
    </row>
    <row r="951" spans="7:12" ht="15">
      <c r="G951" s="1"/>
      <c r="H951" s="1"/>
      <c r="I951" s="1"/>
      <c r="J951" s="1"/>
      <c r="K951" s="1"/>
      <c r="L951" s="1"/>
    </row>
    <row r="952" spans="7:12" ht="15">
      <c r="G952" s="1"/>
      <c r="H952" s="1"/>
      <c r="I952" s="1"/>
      <c r="J952" s="1"/>
      <c r="K952" s="1"/>
      <c r="L952" s="1"/>
    </row>
    <row r="953" spans="7:12" ht="15">
      <c r="G953" s="1"/>
      <c r="H953" s="1"/>
      <c r="I953" s="1"/>
      <c r="J953" s="1"/>
      <c r="K953" s="1"/>
      <c r="L953" s="1"/>
    </row>
    <row r="954" spans="7:12" ht="15">
      <c r="G954" s="1"/>
      <c r="H954" s="1"/>
      <c r="I954" s="1"/>
      <c r="J954" s="1"/>
      <c r="K954" s="1"/>
      <c r="L954" s="1"/>
    </row>
    <row r="955" spans="7:12" ht="15">
      <c r="G955" s="1"/>
      <c r="H955" s="1"/>
      <c r="I955" s="1"/>
      <c r="J955" s="1"/>
      <c r="K955" s="1"/>
      <c r="L955" s="1"/>
    </row>
    <row r="956" spans="7:12" ht="15">
      <c r="G956" s="1"/>
      <c r="H956" s="1"/>
      <c r="I956" s="1"/>
      <c r="J956" s="1"/>
      <c r="K956" s="1"/>
      <c r="L956" s="1"/>
    </row>
    <row r="957" spans="7:12" ht="15">
      <c r="G957" s="1"/>
      <c r="H957" s="1"/>
      <c r="I957" s="1"/>
      <c r="J957" s="1"/>
      <c r="K957" s="1"/>
      <c r="L957" s="1"/>
    </row>
    <row r="958" spans="7:12" ht="15">
      <c r="G958" s="1"/>
      <c r="H958" s="1"/>
      <c r="I958" s="1"/>
      <c r="J958" s="1"/>
      <c r="K958" s="1"/>
      <c r="L958" s="1"/>
    </row>
    <row r="959" spans="7:12" ht="15">
      <c r="G959" s="1"/>
      <c r="H959" s="1"/>
      <c r="I959" s="1"/>
      <c r="J959" s="1"/>
      <c r="K959" s="1"/>
      <c r="L959" s="1"/>
    </row>
    <row r="960" spans="7:12" ht="15">
      <c r="G960" s="1"/>
      <c r="H960" s="1"/>
      <c r="I960" s="1"/>
      <c r="J960" s="1"/>
      <c r="K960" s="1"/>
      <c r="L960" s="1"/>
    </row>
    <row r="961" spans="7:12" ht="15">
      <c r="G961" s="1"/>
      <c r="H961" s="1"/>
      <c r="I961" s="1"/>
      <c r="J961" s="1"/>
      <c r="K961" s="1"/>
      <c r="L961" s="1"/>
    </row>
    <row r="962" spans="7:12" ht="15">
      <c r="G962" s="1"/>
      <c r="H962" s="1"/>
      <c r="I962" s="1"/>
      <c r="J962" s="1"/>
      <c r="K962" s="1"/>
      <c r="L962" s="1"/>
    </row>
    <row r="963" spans="7:12" ht="15">
      <c r="G963" s="1"/>
      <c r="H963" s="1"/>
      <c r="I963" s="1"/>
      <c r="J963" s="1"/>
      <c r="K963" s="1"/>
      <c r="L963" s="1"/>
    </row>
    <row r="964" spans="7:12" ht="15">
      <c r="G964" s="1"/>
      <c r="H964" s="1"/>
      <c r="I964" s="1"/>
      <c r="J964" s="1"/>
      <c r="K964" s="1"/>
      <c r="L964" s="1"/>
    </row>
    <row r="965" spans="7:12" ht="15">
      <c r="G965" s="1"/>
      <c r="H965" s="1"/>
      <c r="I965" s="1"/>
      <c r="J965" s="1"/>
      <c r="K965" s="1"/>
      <c r="L965" s="1"/>
    </row>
    <row r="966" spans="7:12" ht="15">
      <c r="G966" s="1"/>
      <c r="H966" s="1"/>
      <c r="I966" s="1"/>
      <c r="J966" s="1"/>
      <c r="K966" s="1"/>
      <c r="L966" s="1"/>
    </row>
    <row r="967" spans="7:12" ht="15">
      <c r="G967" s="1"/>
      <c r="H967" s="1"/>
      <c r="I967" s="1"/>
      <c r="J967" s="1"/>
      <c r="K967" s="1"/>
      <c r="L967" s="1"/>
    </row>
    <row r="968" spans="7:12" ht="15">
      <c r="G968" s="1"/>
      <c r="H968" s="1"/>
      <c r="I968" s="1"/>
      <c r="J968" s="1"/>
      <c r="K968" s="1"/>
      <c r="L968" s="1"/>
    </row>
    <row r="969" spans="7:12" ht="15">
      <c r="G969" s="1"/>
      <c r="H969" s="1"/>
      <c r="I969" s="1"/>
      <c r="J969" s="1"/>
      <c r="K969" s="1"/>
      <c r="L969" s="1"/>
    </row>
    <row r="970" spans="7:12" ht="15">
      <c r="G970" s="1"/>
      <c r="H970" s="1"/>
      <c r="I970" s="1"/>
      <c r="J970" s="1"/>
      <c r="K970" s="1"/>
      <c r="L970" s="1"/>
    </row>
    <row r="971" spans="7:12" ht="15">
      <c r="G971" s="1"/>
      <c r="H971" s="1"/>
      <c r="I971" s="1"/>
      <c r="J971" s="1"/>
      <c r="K971" s="1"/>
      <c r="L971" s="1"/>
    </row>
    <row r="972" spans="7:12" ht="15">
      <c r="G972" s="1"/>
      <c r="H972" s="1"/>
      <c r="I972" s="1"/>
      <c r="J972" s="1"/>
      <c r="K972" s="1"/>
      <c r="L972" s="1"/>
    </row>
    <row r="973" spans="7:12" ht="15">
      <c r="G973" s="1"/>
      <c r="H973" s="1"/>
      <c r="I973" s="1"/>
      <c r="J973" s="1"/>
      <c r="K973" s="1"/>
      <c r="L973" s="1"/>
    </row>
    <row r="974" spans="7:12" ht="15">
      <c r="G974" s="1"/>
      <c r="H974" s="1"/>
      <c r="I974" s="1"/>
      <c r="J974" s="1"/>
      <c r="K974" s="1"/>
      <c r="L974" s="1"/>
    </row>
    <row r="975" spans="7:12" ht="15">
      <c r="G975" s="1"/>
      <c r="H975" s="1"/>
      <c r="I975" s="1"/>
      <c r="J975" s="1"/>
      <c r="K975" s="1"/>
      <c r="L975" s="1"/>
    </row>
    <row r="976" spans="7:12" ht="15">
      <c r="G976" s="1"/>
      <c r="H976" s="1"/>
      <c r="I976" s="1"/>
      <c r="J976" s="1"/>
      <c r="K976" s="1"/>
      <c r="L976" s="1"/>
    </row>
    <row r="977" spans="7:12" ht="15">
      <c r="G977" s="1"/>
      <c r="H977" s="1"/>
      <c r="I977" s="1"/>
      <c r="J977" s="1"/>
      <c r="K977" s="1"/>
      <c r="L977" s="1"/>
    </row>
    <row r="978" spans="7:12" ht="15">
      <c r="G978" s="1"/>
      <c r="H978" s="1"/>
      <c r="I978" s="1"/>
      <c r="J978" s="1"/>
      <c r="K978" s="1"/>
      <c r="L978" s="1"/>
    </row>
    <row r="979" spans="7:12" ht="15">
      <c r="G979" s="1"/>
      <c r="H979" s="1"/>
      <c r="I979" s="1"/>
      <c r="J979" s="1"/>
      <c r="K979" s="1"/>
      <c r="L979" s="1"/>
    </row>
    <row r="980" spans="7:12" ht="15">
      <c r="G980" s="1"/>
      <c r="H980" s="1"/>
      <c r="I980" s="1"/>
      <c r="J980" s="1"/>
      <c r="K980" s="1"/>
      <c r="L980" s="1"/>
    </row>
    <row r="981" spans="7:12" ht="15">
      <c r="G981" s="1"/>
      <c r="H981" s="1"/>
      <c r="I981" s="1"/>
      <c r="J981" s="1"/>
      <c r="K981" s="1"/>
      <c r="L981" s="1"/>
    </row>
    <row r="982" spans="7:12" ht="15">
      <c r="G982" s="1"/>
      <c r="H982" s="1"/>
      <c r="I982" s="1"/>
      <c r="J982" s="1"/>
      <c r="K982" s="1"/>
      <c r="L982" s="1"/>
    </row>
    <row r="983" spans="7:12" ht="15">
      <c r="G983" s="1"/>
      <c r="H983" s="1"/>
      <c r="I983" s="1"/>
      <c r="J983" s="1"/>
      <c r="K983" s="1"/>
      <c r="L983" s="1"/>
    </row>
    <row r="984" spans="7:12" ht="15">
      <c r="G984" s="1"/>
      <c r="H984" s="1"/>
      <c r="I984" s="1"/>
      <c r="J984" s="1"/>
      <c r="K984" s="1"/>
      <c r="L984" s="1"/>
    </row>
    <row r="985" spans="7:12" ht="15">
      <c r="G985" s="1"/>
      <c r="H985" s="1"/>
      <c r="I985" s="1"/>
      <c r="J985" s="1"/>
      <c r="K985" s="1"/>
      <c r="L985" s="1"/>
    </row>
    <row r="986" spans="7:12" ht="15">
      <c r="G986" s="1"/>
      <c r="H986" s="1"/>
      <c r="I986" s="1"/>
      <c r="J986" s="1"/>
      <c r="K986" s="1"/>
      <c r="L986" s="1"/>
    </row>
    <row r="987" spans="7:12" ht="15">
      <c r="G987" s="1"/>
      <c r="H987" s="1"/>
      <c r="I987" s="1"/>
      <c r="J987" s="1"/>
      <c r="K987" s="1"/>
      <c r="L987" s="1"/>
    </row>
    <row r="988" spans="7:12" ht="15">
      <c r="G988" s="1"/>
      <c r="H988" s="1"/>
      <c r="I988" s="1"/>
      <c r="J988" s="1"/>
      <c r="K988" s="1"/>
      <c r="L988" s="1"/>
    </row>
    <row r="989" spans="7:12" ht="15">
      <c r="G989" s="1"/>
      <c r="H989" s="1"/>
      <c r="I989" s="1"/>
      <c r="J989" s="1"/>
      <c r="K989" s="1"/>
      <c r="L989" s="1"/>
    </row>
    <row r="990" spans="7:12" ht="15">
      <c r="G990" s="1"/>
      <c r="H990" s="1"/>
      <c r="I990" s="1"/>
      <c r="J990" s="1"/>
      <c r="K990" s="1"/>
      <c r="L990" s="1"/>
    </row>
    <row r="991" spans="7:12" ht="15">
      <c r="G991" s="1"/>
      <c r="H991" s="1"/>
      <c r="I991" s="1"/>
      <c r="J991" s="1"/>
      <c r="K991" s="1"/>
      <c r="L991" s="1"/>
    </row>
    <row r="992" spans="7:12" ht="15">
      <c r="G992" s="1"/>
      <c r="H992" s="1"/>
      <c r="I992" s="1"/>
      <c r="J992" s="1"/>
      <c r="K992" s="1"/>
      <c r="L992" s="1"/>
    </row>
    <row r="993" spans="7:12" ht="15">
      <c r="G993" s="1"/>
      <c r="H993" s="1"/>
      <c r="I993" s="1"/>
      <c r="J993" s="1"/>
      <c r="K993" s="1"/>
      <c r="L993" s="1"/>
    </row>
    <row r="994" spans="7:12" ht="15">
      <c r="G994" s="1"/>
      <c r="H994" s="1"/>
      <c r="I994" s="1"/>
      <c r="J994" s="1"/>
      <c r="K994" s="1"/>
      <c r="L994" s="1"/>
    </row>
    <row r="995" spans="7:12" ht="15">
      <c r="G995" s="1"/>
      <c r="H995" s="1"/>
      <c r="I995" s="1"/>
      <c r="J995" s="1"/>
      <c r="K995" s="1"/>
      <c r="L995" s="1"/>
    </row>
    <row r="996" spans="7:12" ht="15">
      <c r="G996" s="1"/>
      <c r="H996" s="1"/>
      <c r="I996" s="1"/>
      <c r="J996" s="1"/>
      <c r="K996" s="1"/>
      <c r="L996" s="1"/>
    </row>
    <row r="997" spans="7:12" ht="15">
      <c r="G997" s="1"/>
      <c r="H997" s="1"/>
      <c r="I997" s="1"/>
      <c r="J997" s="1"/>
      <c r="K997" s="1"/>
      <c r="L997" s="1"/>
    </row>
    <row r="998" spans="7:12" ht="15">
      <c r="G998" s="1"/>
      <c r="H998" s="1"/>
      <c r="I998" s="1"/>
      <c r="J998" s="1"/>
      <c r="K998" s="1"/>
      <c r="L998" s="1"/>
    </row>
    <row r="999" spans="7:12" ht="15">
      <c r="G999" s="1"/>
      <c r="H999" s="1"/>
      <c r="I999" s="1"/>
      <c r="J999" s="1"/>
      <c r="K999" s="1"/>
      <c r="L999" s="1"/>
    </row>
    <row r="1000" spans="7:12" ht="15">
      <c r="G1000" s="1"/>
      <c r="H1000" s="1"/>
      <c r="I1000" s="1"/>
      <c r="J1000" s="1"/>
      <c r="K1000" s="1"/>
      <c r="L1000" s="1"/>
    </row>
    <row r="1001" spans="7:12" ht="15">
      <c r="G1001" s="1"/>
      <c r="H1001" s="1"/>
      <c r="I1001" s="1"/>
      <c r="J1001" s="1"/>
      <c r="K1001" s="1"/>
      <c r="L1001" s="1"/>
    </row>
    <row r="1002" spans="7:12" ht="15">
      <c r="G1002" s="1"/>
      <c r="H1002" s="1"/>
      <c r="I1002" s="1"/>
      <c r="J1002" s="1"/>
      <c r="K1002" s="1"/>
      <c r="L1002" s="1"/>
    </row>
    <row r="1003" spans="7:12" ht="15">
      <c r="G1003" s="1"/>
      <c r="H1003" s="1"/>
      <c r="I1003" s="1"/>
      <c r="J1003" s="1"/>
      <c r="K1003" s="1"/>
      <c r="L1003" s="1"/>
    </row>
    <row r="1004" spans="7:12" ht="15">
      <c r="G1004" s="1"/>
      <c r="H1004" s="1"/>
      <c r="I1004" s="1"/>
      <c r="J1004" s="1"/>
      <c r="K1004" s="1"/>
      <c r="L1004" s="1"/>
    </row>
    <row r="1005" spans="7:12" ht="15">
      <c r="G1005" s="1"/>
      <c r="H1005" s="1"/>
      <c r="I1005" s="1"/>
      <c r="J1005" s="1"/>
      <c r="K1005" s="1"/>
      <c r="L1005" s="1"/>
    </row>
    <row r="1006" spans="7:12" ht="15">
      <c r="G1006" s="1"/>
      <c r="H1006" s="1"/>
      <c r="I1006" s="1"/>
      <c r="J1006" s="1"/>
      <c r="K1006" s="1"/>
      <c r="L1006" s="1"/>
    </row>
    <row r="1007" spans="7:12" ht="15">
      <c r="G1007" s="1"/>
      <c r="H1007" s="1"/>
      <c r="I1007" s="1"/>
      <c r="J1007" s="1"/>
      <c r="K1007" s="1"/>
      <c r="L1007" s="1"/>
    </row>
    <row r="1008" spans="7:12" ht="15">
      <c r="G1008" s="1"/>
      <c r="H1008" s="1"/>
      <c r="I1008" s="1"/>
      <c r="J1008" s="1"/>
      <c r="K1008" s="1"/>
      <c r="L1008" s="1"/>
    </row>
    <row r="1009" spans="7:12" ht="15">
      <c r="G1009" s="1"/>
      <c r="H1009" s="1"/>
      <c r="I1009" s="1"/>
      <c r="J1009" s="1"/>
      <c r="K1009" s="1"/>
      <c r="L1009" s="1"/>
    </row>
    <row r="1010" spans="7:12" ht="15">
      <c r="G1010" s="1"/>
      <c r="H1010" s="1"/>
      <c r="I1010" s="1"/>
      <c r="J1010" s="1"/>
      <c r="K1010" s="1"/>
      <c r="L1010" s="1"/>
    </row>
    <row r="1011" spans="7:12" ht="15">
      <c r="G1011" s="1"/>
      <c r="H1011" s="1"/>
      <c r="I1011" s="1"/>
      <c r="J1011" s="1"/>
      <c r="K1011" s="1"/>
      <c r="L1011" s="1"/>
    </row>
    <row r="1012" spans="7:12" ht="15">
      <c r="G1012" s="1"/>
      <c r="H1012" s="1"/>
      <c r="I1012" s="1"/>
      <c r="J1012" s="1"/>
      <c r="K1012" s="1"/>
      <c r="L1012" s="1"/>
    </row>
    <row r="1013" spans="7:12" ht="15">
      <c r="G1013" s="1"/>
      <c r="H1013" s="1"/>
      <c r="I1013" s="1"/>
      <c r="J1013" s="1"/>
      <c r="K1013" s="1"/>
      <c r="L1013" s="1"/>
    </row>
    <row r="1014" spans="7:12" ht="15">
      <c r="G1014" s="1"/>
      <c r="H1014" s="1"/>
      <c r="I1014" s="1"/>
      <c r="J1014" s="1"/>
      <c r="K1014" s="1"/>
      <c r="L1014" s="1"/>
    </row>
    <row r="1015" spans="7:12" ht="15">
      <c r="G1015" s="1"/>
      <c r="H1015" s="1"/>
      <c r="I1015" s="1"/>
      <c r="J1015" s="1"/>
      <c r="K1015" s="1"/>
      <c r="L1015" s="1"/>
    </row>
    <row r="1016" spans="7:12" ht="15">
      <c r="G1016" s="1"/>
      <c r="H1016" s="1"/>
      <c r="I1016" s="1"/>
      <c r="J1016" s="1"/>
      <c r="K1016" s="1"/>
      <c r="L1016" s="1"/>
    </row>
    <row r="1017" spans="7:12" ht="15">
      <c r="G1017" s="1"/>
      <c r="H1017" s="1"/>
      <c r="I1017" s="1"/>
      <c r="J1017" s="1"/>
      <c r="K1017" s="1"/>
      <c r="L1017" s="1"/>
    </row>
    <row r="1018" spans="7:12" ht="15">
      <c r="G1018" s="1"/>
      <c r="H1018" s="1"/>
      <c r="I1018" s="1"/>
      <c r="J1018" s="1"/>
      <c r="K1018" s="1"/>
      <c r="L1018" s="1"/>
    </row>
    <row r="1019" spans="7:12" ht="15">
      <c r="G1019" s="1"/>
      <c r="H1019" s="1"/>
      <c r="I1019" s="1"/>
      <c r="J1019" s="1"/>
      <c r="K1019" s="1"/>
      <c r="L1019" s="1"/>
    </row>
    <row r="1020" spans="7:12" ht="15">
      <c r="G1020" s="1"/>
      <c r="H1020" s="1"/>
      <c r="I1020" s="1"/>
      <c r="J1020" s="1"/>
      <c r="K1020" s="1"/>
      <c r="L1020" s="1"/>
    </row>
    <row r="1021" spans="7:12" ht="15">
      <c r="G1021" s="1"/>
      <c r="H1021" s="1"/>
      <c r="I1021" s="1"/>
      <c r="J1021" s="1"/>
      <c r="K1021" s="1"/>
      <c r="L1021" s="1"/>
    </row>
    <row r="1022" spans="7:12" ht="15">
      <c r="G1022" s="1"/>
      <c r="H1022" s="1"/>
      <c r="I1022" s="1"/>
      <c r="J1022" s="1"/>
      <c r="K1022" s="1"/>
      <c r="L1022" s="1"/>
    </row>
    <row r="1023" spans="7:12" ht="15">
      <c r="G1023" s="1"/>
      <c r="H1023" s="1"/>
      <c r="I1023" s="1"/>
      <c r="J1023" s="1"/>
      <c r="K1023" s="1"/>
      <c r="L1023" s="1"/>
    </row>
    <row r="1024" spans="7:12" ht="15">
      <c r="G1024" s="1"/>
      <c r="H1024" s="1"/>
      <c r="I1024" s="1"/>
      <c r="J1024" s="1"/>
      <c r="K1024" s="1"/>
      <c r="L1024" s="1"/>
    </row>
    <row r="1025" spans="7:12" ht="15">
      <c r="G1025" s="1"/>
      <c r="H1025" s="1"/>
      <c r="I1025" s="1"/>
      <c r="J1025" s="1"/>
      <c r="K1025" s="1"/>
      <c r="L1025" s="1"/>
    </row>
    <row r="1026" spans="7:12" ht="15">
      <c r="G1026" s="1"/>
      <c r="H1026" s="1"/>
      <c r="I1026" s="1"/>
      <c r="J1026" s="1"/>
      <c r="K1026" s="1"/>
      <c r="L1026" s="1"/>
    </row>
    <row r="1027" spans="7:12" ht="15">
      <c r="G1027" s="1"/>
      <c r="H1027" s="1"/>
      <c r="I1027" s="1"/>
      <c r="J1027" s="1"/>
      <c r="K1027" s="1"/>
      <c r="L1027" s="1"/>
    </row>
    <row r="1028" spans="7:12" ht="15">
      <c r="G1028" s="1"/>
      <c r="H1028" s="1"/>
      <c r="I1028" s="1"/>
      <c r="J1028" s="1"/>
      <c r="K1028" s="1"/>
      <c r="L1028" s="1"/>
    </row>
    <row r="1029" spans="7:12" ht="15">
      <c r="G1029" s="1"/>
      <c r="H1029" s="1"/>
      <c r="I1029" s="1"/>
      <c r="J1029" s="1"/>
      <c r="K1029" s="1"/>
      <c r="L1029" s="1"/>
    </row>
    <row r="1030" spans="7:12" ht="15">
      <c r="G1030" s="1"/>
      <c r="H1030" s="1"/>
      <c r="I1030" s="1"/>
      <c r="J1030" s="1"/>
      <c r="K1030" s="1"/>
      <c r="L1030" s="1"/>
    </row>
    <row r="1031" spans="7:12" ht="15">
      <c r="G1031" s="1"/>
      <c r="H1031" s="1"/>
      <c r="I1031" s="1"/>
      <c r="J1031" s="1"/>
      <c r="K1031" s="1"/>
      <c r="L1031" s="1"/>
    </row>
    <row r="1032" spans="7:12" ht="15">
      <c r="G1032" s="1"/>
      <c r="H1032" s="1"/>
      <c r="I1032" s="1"/>
      <c r="J1032" s="1"/>
      <c r="K1032" s="1"/>
      <c r="L1032" s="1"/>
    </row>
    <row r="1033" spans="7:12" ht="15">
      <c r="G1033" s="1"/>
      <c r="H1033" s="1"/>
      <c r="I1033" s="1"/>
      <c r="J1033" s="1"/>
      <c r="K1033" s="1"/>
      <c r="L1033" s="1"/>
    </row>
    <row r="1034" spans="7:12" ht="15">
      <c r="G1034" s="1"/>
      <c r="H1034" s="1"/>
      <c r="I1034" s="1"/>
      <c r="J1034" s="1"/>
      <c r="K1034" s="1"/>
      <c r="L1034" s="1"/>
    </row>
    <row r="1035" spans="7:12" ht="15">
      <c r="G1035" s="1"/>
      <c r="H1035" s="1"/>
      <c r="I1035" s="1"/>
      <c r="J1035" s="1"/>
      <c r="K1035" s="1"/>
      <c r="L1035" s="1"/>
    </row>
    <row r="1036" spans="7:12" ht="15">
      <c r="G1036" s="1"/>
      <c r="H1036" s="1"/>
      <c r="I1036" s="1"/>
      <c r="J1036" s="1"/>
      <c r="K1036" s="1"/>
      <c r="L1036" s="1"/>
    </row>
    <row r="1037" spans="7:12" ht="15">
      <c r="G1037" s="1"/>
      <c r="H1037" s="1"/>
      <c r="I1037" s="1"/>
      <c r="J1037" s="1"/>
      <c r="K1037" s="1"/>
      <c r="L1037" s="1"/>
    </row>
    <row r="1038" spans="7:12" ht="15">
      <c r="G1038" s="1"/>
      <c r="H1038" s="1"/>
      <c r="I1038" s="1"/>
      <c r="J1038" s="1"/>
      <c r="K1038" s="1"/>
      <c r="L1038" s="1"/>
    </row>
    <row r="1039" spans="7:12" ht="15">
      <c r="G1039" s="1"/>
      <c r="H1039" s="1"/>
      <c r="I1039" s="1"/>
      <c r="J1039" s="1"/>
      <c r="K1039" s="1"/>
      <c r="L1039" s="1"/>
    </row>
    <row r="1040" spans="7:12" ht="15">
      <c r="G1040" s="1"/>
      <c r="H1040" s="1"/>
      <c r="I1040" s="1"/>
      <c r="J1040" s="1"/>
      <c r="K1040" s="1"/>
      <c r="L1040" s="1"/>
    </row>
    <row r="1041" spans="7:12" ht="15">
      <c r="G1041" s="1"/>
      <c r="H1041" s="1"/>
      <c r="I1041" s="1"/>
      <c r="J1041" s="1"/>
      <c r="K1041" s="1"/>
      <c r="L1041" s="1"/>
    </row>
    <row r="1042" spans="7:12" ht="15">
      <c r="G1042" s="1"/>
      <c r="H1042" s="1"/>
      <c r="I1042" s="1"/>
      <c r="J1042" s="1"/>
      <c r="K1042" s="1"/>
      <c r="L1042" s="1"/>
    </row>
    <row r="1043" spans="7:12" ht="15">
      <c r="G1043" s="1"/>
      <c r="H1043" s="1"/>
      <c r="I1043" s="1"/>
      <c r="J1043" s="1"/>
      <c r="K1043" s="1"/>
      <c r="L1043" s="1"/>
    </row>
    <row r="1044" spans="7:12" ht="15">
      <c r="G1044" s="1"/>
      <c r="H1044" s="1"/>
      <c r="I1044" s="1"/>
      <c r="J1044" s="1"/>
      <c r="K1044" s="1"/>
      <c r="L1044" s="1"/>
    </row>
    <row r="1045" spans="7:12" ht="15">
      <c r="G1045" s="1"/>
      <c r="H1045" s="1"/>
      <c r="I1045" s="1"/>
      <c r="J1045" s="1"/>
      <c r="K1045" s="1"/>
      <c r="L1045" s="1"/>
    </row>
    <row r="1046" spans="7:12" ht="15">
      <c r="G1046" s="1"/>
      <c r="H1046" s="1"/>
      <c r="I1046" s="1"/>
      <c r="J1046" s="1"/>
      <c r="K1046" s="1"/>
      <c r="L1046" s="1"/>
    </row>
    <row r="1047" spans="7:12" ht="15">
      <c r="G1047" s="1"/>
      <c r="H1047" s="1"/>
      <c r="I1047" s="1"/>
      <c r="J1047" s="1"/>
      <c r="K1047" s="1"/>
      <c r="L1047" s="1"/>
    </row>
    <row r="1048" spans="7:12" ht="15">
      <c r="G1048" s="1"/>
      <c r="H1048" s="1"/>
      <c r="I1048" s="1"/>
      <c r="J1048" s="1"/>
      <c r="K1048" s="1"/>
      <c r="L1048" s="1"/>
    </row>
    <row r="1049" spans="7:12" ht="15">
      <c r="G1049" s="1"/>
      <c r="H1049" s="1"/>
      <c r="I1049" s="1"/>
      <c r="J1049" s="1"/>
      <c r="K1049" s="1"/>
      <c r="L1049" s="1"/>
    </row>
    <row r="1050" spans="7:12" ht="15">
      <c r="G1050" s="1"/>
      <c r="H1050" s="1"/>
      <c r="I1050" s="1"/>
      <c r="J1050" s="1"/>
      <c r="K1050" s="1"/>
      <c r="L1050" s="1"/>
    </row>
    <row r="1051" spans="7:12" ht="15">
      <c r="G1051" s="1"/>
      <c r="H1051" s="1"/>
      <c r="I1051" s="1"/>
      <c r="J1051" s="1"/>
      <c r="K1051" s="1"/>
      <c r="L1051" s="1"/>
    </row>
    <row r="1052" spans="7:12" ht="15">
      <c r="G1052" s="1"/>
      <c r="H1052" s="1"/>
      <c r="I1052" s="1"/>
      <c r="J1052" s="1"/>
      <c r="K1052" s="1"/>
      <c r="L1052" s="1"/>
    </row>
    <row r="1053" spans="7:12" ht="15">
      <c r="G1053" s="1"/>
      <c r="H1053" s="1"/>
      <c r="I1053" s="1"/>
      <c r="J1053" s="1"/>
      <c r="K1053" s="1"/>
      <c r="L1053" s="1"/>
    </row>
    <row r="1054" spans="7:12" ht="15">
      <c r="G1054" s="1"/>
      <c r="H1054" s="1"/>
      <c r="I1054" s="1"/>
      <c r="J1054" s="1"/>
      <c r="K1054" s="1"/>
      <c r="L1054" s="1"/>
    </row>
    <row r="1055" spans="7:12" ht="15">
      <c r="G1055" s="1"/>
      <c r="H1055" s="1"/>
      <c r="I1055" s="1"/>
      <c r="J1055" s="1"/>
      <c r="K1055" s="1"/>
      <c r="L1055" s="1"/>
    </row>
    <row r="1056" spans="7:12" ht="15">
      <c r="G1056" s="1"/>
      <c r="H1056" s="1"/>
      <c r="I1056" s="1"/>
      <c r="J1056" s="1"/>
      <c r="K1056" s="1"/>
      <c r="L1056" s="1"/>
    </row>
    <row r="1057" spans="7:12" ht="15">
      <c r="G1057" s="1"/>
      <c r="H1057" s="1"/>
      <c r="I1057" s="1"/>
      <c r="J1057" s="1"/>
      <c r="K1057" s="1"/>
      <c r="L1057" s="1"/>
    </row>
    <row r="1058" spans="7:12" ht="15">
      <c r="G1058" s="1"/>
      <c r="H1058" s="1"/>
      <c r="I1058" s="1"/>
      <c r="J1058" s="1"/>
      <c r="K1058" s="1"/>
      <c r="L1058" s="1"/>
    </row>
    <row r="1059" spans="7:12" ht="15">
      <c r="G1059" s="1"/>
      <c r="H1059" s="1"/>
      <c r="I1059" s="1"/>
      <c r="J1059" s="1"/>
      <c r="K1059" s="1"/>
      <c r="L1059" s="1"/>
    </row>
    <row r="1060" spans="7:12" ht="15">
      <c r="G1060" s="1"/>
      <c r="H1060" s="1"/>
      <c r="I1060" s="1"/>
      <c r="J1060" s="1"/>
      <c r="K1060" s="1"/>
      <c r="L1060" s="1"/>
    </row>
    <row r="1061" spans="7:12" ht="15">
      <c r="G1061" s="1"/>
      <c r="H1061" s="1"/>
      <c r="I1061" s="1"/>
      <c r="J1061" s="1"/>
      <c r="K1061" s="1"/>
      <c r="L1061" s="1"/>
    </row>
    <row r="1062" spans="7:12" ht="15">
      <c r="G1062" s="1"/>
      <c r="H1062" s="1"/>
      <c r="I1062" s="1"/>
      <c r="J1062" s="1"/>
      <c r="K1062" s="1"/>
      <c r="L1062" s="1"/>
    </row>
    <row r="1063" spans="7:12" ht="15">
      <c r="G1063" s="1"/>
      <c r="H1063" s="1"/>
      <c r="I1063" s="1"/>
      <c r="J1063" s="1"/>
      <c r="K1063" s="1"/>
      <c r="L1063" s="1"/>
    </row>
    <row r="1064" spans="7:12" ht="15">
      <c r="G1064" s="1"/>
      <c r="H1064" s="1"/>
      <c r="I1064" s="1"/>
      <c r="J1064" s="1"/>
      <c r="K1064" s="1"/>
      <c r="L1064" s="1"/>
    </row>
    <row r="1065" spans="7:12" ht="15">
      <c r="G1065" s="1"/>
      <c r="H1065" s="1"/>
      <c r="I1065" s="1"/>
      <c r="J1065" s="1"/>
      <c r="K1065" s="1"/>
      <c r="L1065" s="1"/>
    </row>
    <row r="1066" spans="7:12" ht="15">
      <c r="G1066" s="1"/>
      <c r="H1066" s="1"/>
      <c r="I1066" s="1"/>
      <c r="J1066" s="1"/>
      <c r="K1066" s="1"/>
      <c r="L1066" s="1"/>
    </row>
    <row r="1067" spans="7:12" ht="15">
      <c r="G1067" s="1"/>
      <c r="H1067" s="1"/>
      <c r="I1067" s="1"/>
      <c r="J1067" s="1"/>
      <c r="K1067" s="1"/>
      <c r="L1067" s="1"/>
    </row>
    <row r="1068" spans="7:12" ht="15">
      <c r="G1068" s="1"/>
      <c r="H1068" s="1"/>
      <c r="I1068" s="1"/>
      <c r="J1068" s="1"/>
      <c r="K1068" s="1"/>
      <c r="L1068" s="1"/>
    </row>
    <row r="1069" spans="7:12" ht="15">
      <c r="G1069" s="1"/>
      <c r="H1069" s="1"/>
      <c r="I1069" s="1"/>
      <c r="J1069" s="1"/>
      <c r="K1069" s="1"/>
      <c r="L1069" s="1"/>
    </row>
    <row r="1070" spans="7:12" ht="15">
      <c r="G1070" s="1"/>
      <c r="H1070" s="1"/>
      <c r="I1070" s="1"/>
      <c r="J1070" s="1"/>
      <c r="K1070" s="1"/>
      <c r="L1070" s="1"/>
    </row>
    <row r="1071" spans="7:12" ht="15">
      <c r="G1071" s="1"/>
      <c r="H1071" s="1"/>
      <c r="I1071" s="1"/>
      <c r="J1071" s="1"/>
      <c r="K1071" s="1"/>
      <c r="L1071" s="1"/>
    </row>
    <row r="1072" spans="7:12" ht="15">
      <c r="G1072" s="1"/>
      <c r="H1072" s="1"/>
      <c r="I1072" s="1"/>
      <c r="J1072" s="1"/>
      <c r="K1072" s="1"/>
      <c r="L1072" s="1"/>
    </row>
    <row r="1073" spans="7:12" ht="15">
      <c r="G1073" s="1"/>
      <c r="H1073" s="1"/>
      <c r="I1073" s="1"/>
      <c r="J1073" s="1"/>
      <c r="K1073" s="1"/>
      <c r="L1073" s="1"/>
    </row>
    <row r="1074" spans="7:12" ht="15">
      <c r="G1074" s="1"/>
      <c r="H1074" s="1"/>
      <c r="I1074" s="1"/>
      <c r="J1074" s="1"/>
      <c r="K1074" s="1"/>
      <c r="L1074" s="1"/>
    </row>
    <row r="1075" spans="7:12" ht="15">
      <c r="G1075" s="1"/>
      <c r="H1075" s="1"/>
      <c r="I1075" s="1"/>
      <c r="J1075" s="1"/>
      <c r="K1075" s="1"/>
      <c r="L1075" s="1"/>
    </row>
    <row r="1076" spans="7:12" ht="15">
      <c r="G1076" s="1"/>
      <c r="H1076" s="1"/>
      <c r="I1076" s="1"/>
      <c r="J1076" s="1"/>
      <c r="K1076" s="1"/>
      <c r="L1076" s="1"/>
    </row>
    <row r="1077" spans="7:12" ht="15">
      <c r="G1077" s="1"/>
      <c r="H1077" s="1"/>
      <c r="I1077" s="1"/>
      <c r="J1077" s="1"/>
      <c r="K1077" s="1"/>
      <c r="L1077" s="1"/>
    </row>
    <row r="1078" spans="7:12" ht="15">
      <c r="G1078" s="1"/>
      <c r="H1078" s="1"/>
      <c r="I1078" s="1"/>
      <c r="J1078" s="1"/>
      <c r="K1078" s="1"/>
      <c r="L1078" s="1"/>
    </row>
    <row r="1079" spans="7:12" ht="15">
      <c r="G1079" s="1"/>
      <c r="H1079" s="1"/>
      <c r="I1079" s="1"/>
      <c r="J1079" s="1"/>
      <c r="K1079" s="1"/>
      <c r="L1079" s="1"/>
    </row>
    <row r="1080" spans="7:12" ht="15">
      <c r="G1080" s="1"/>
      <c r="H1080" s="1"/>
      <c r="I1080" s="1"/>
      <c r="J1080" s="1"/>
      <c r="K1080" s="1"/>
      <c r="L1080" s="1"/>
    </row>
    <row r="1081" spans="7:12" ht="15">
      <c r="G1081" s="1"/>
      <c r="H1081" s="1"/>
      <c r="I1081" s="1"/>
      <c r="J1081" s="1"/>
      <c r="K1081" s="1"/>
      <c r="L1081" s="1"/>
    </row>
    <row r="1082" spans="7:12" ht="15">
      <c r="G1082" s="1"/>
      <c r="H1082" s="1"/>
      <c r="I1082" s="1"/>
      <c r="J1082" s="1"/>
      <c r="K1082" s="1"/>
      <c r="L1082" s="1"/>
    </row>
    <row r="1083" spans="7:12" ht="15">
      <c r="G1083" s="1"/>
      <c r="H1083" s="1"/>
      <c r="I1083" s="1"/>
      <c r="J1083" s="1"/>
      <c r="K1083" s="1"/>
      <c r="L1083" s="1"/>
    </row>
    <row r="1084" spans="7:12" ht="15">
      <c r="G1084" s="1"/>
      <c r="H1084" s="1"/>
      <c r="I1084" s="1"/>
      <c r="J1084" s="1"/>
      <c r="K1084" s="1"/>
      <c r="L1084" s="1"/>
    </row>
    <row r="1085" spans="7:12" ht="15">
      <c r="G1085" s="1"/>
      <c r="H1085" s="1"/>
      <c r="I1085" s="1"/>
      <c r="J1085" s="1"/>
      <c r="K1085" s="1"/>
      <c r="L1085" s="1"/>
    </row>
    <row r="1086" spans="7:12" ht="15">
      <c r="G1086" s="1"/>
      <c r="H1086" s="1"/>
      <c r="I1086" s="1"/>
      <c r="J1086" s="1"/>
      <c r="K1086" s="1"/>
      <c r="L1086" s="1"/>
    </row>
    <row r="1087" spans="7:12" ht="15">
      <c r="G1087" s="1"/>
      <c r="H1087" s="1"/>
      <c r="I1087" s="1"/>
      <c r="J1087" s="1"/>
      <c r="K1087" s="1"/>
      <c r="L1087" s="1"/>
    </row>
    <row r="1088" spans="7:12" ht="15">
      <c r="G1088" s="1"/>
      <c r="H1088" s="1"/>
      <c r="I1088" s="1"/>
      <c r="J1088" s="1"/>
      <c r="K1088" s="1"/>
      <c r="L1088" s="1"/>
    </row>
    <row r="1089" spans="7:12" ht="15">
      <c r="G1089" s="1"/>
      <c r="H1089" s="1"/>
      <c r="I1089" s="1"/>
      <c r="J1089" s="1"/>
      <c r="K1089" s="1"/>
      <c r="L1089" s="1"/>
    </row>
    <row r="1090" spans="7:12" ht="15">
      <c r="G1090" s="1"/>
      <c r="H1090" s="1"/>
      <c r="I1090" s="1"/>
      <c r="J1090" s="1"/>
      <c r="K1090" s="1"/>
      <c r="L1090" s="1"/>
    </row>
    <row r="1091" spans="7:12" ht="15">
      <c r="G1091" s="1"/>
      <c r="H1091" s="1"/>
      <c r="I1091" s="1"/>
      <c r="J1091" s="1"/>
      <c r="K1091" s="1"/>
      <c r="L1091" s="1"/>
    </row>
    <row r="1092" spans="7:12" ht="15">
      <c r="G1092" s="1"/>
      <c r="H1092" s="1"/>
      <c r="I1092" s="1"/>
      <c r="J1092" s="1"/>
      <c r="K1092" s="1"/>
      <c r="L1092" s="1"/>
    </row>
    <row r="1093" spans="7:12" ht="15">
      <c r="G1093" s="1"/>
      <c r="H1093" s="1"/>
      <c r="I1093" s="1"/>
      <c r="J1093" s="1"/>
      <c r="K1093" s="1"/>
      <c r="L1093" s="1"/>
    </row>
    <row r="1094" spans="7:12" ht="15">
      <c r="G1094" s="1"/>
      <c r="H1094" s="1"/>
      <c r="I1094" s="1"/>
      <c r="J1094" s="1"/>
      <c r="K1094" s="1"/>
      <c r="L1094" s="1"/>
    </row>
    <row r="1095" spans="7:12" ht="15">
      <c r="G1095" s="1"/>
      <c r="H1095" s="1"/>
      <c r="I1095" s="1"/>
      <c r="J1095" s="1"/>
      <c r="K1095" s="1"/>
      <c r="L1095" s="1"/>
    </row>
    <row r="1096" spans="7:12" ht="15">
      <c r="G1096" s="1"/>
      <c r="H1096" s="1"/>
      <c r="I1096" s="1"/>
      <c r="J1096" s="1"/>
      <c r="K1096" s="1"/>
      <c r="L1096" s="1"/>
    </row>
    <row r="1097" spans="7:12" ht="15">
      <c r="G1097" s="1"/>
      <c r="H1097" s="1"/>
      <c r="I1097" s="1"/>
      <c r="J1097" s="1"/>
      <c r="K1097" s="1"/>
      <c r="L1097" s="1"/>
    </row>
    <row r="1098" spans="7:12" ht="15">
      <c r="G1098" s="1"/>
      <c r="H1098" s="1"/>
      <c r="I1098" s="1"/>
      <c r="J1098" s="1"/>
      <c r="K1098" s="1"/>
      <c r="L1098" s="1"/>
    </row>
    <row r="1099" spans="7:12" ht="15">
      <c r="G1099" s="1"/>
      <c r="H1099" s="1"/>
      <c r="I1099" s="1"/>
      <c r="J1099" s="1"/>
      <c r="K1099" s="1"/>
      <c r="L1099" s="1"/>
    </row>
    <row r="1100" spans="7:12" ht="15">
      <c r="G1100" s="1"/>
      <c r="H1100" s="1"/>
      <c r="I1100" s="1"/>
      <c r="J1100" s="1"/>
      <c r="K1100" s="1"/>
      <c r="L1100" s="1"/>
    </row>
    <row r="1101" spans="7:12" ht="15">
      <c r="G1101" s="1"/>
      <c r="H1101" s="1"/>
      <c r="I1101" s="1"/>
      <c r="J1101" s="1"/>
      <c r="K1101" s="1"/>
      <c r="L1101" s="1"/>
    </row>
    <row r="1102" spans="7:12" ht="15">
      <c r="G1102" s="1"/>
      <c r="H1102" s="1"/>
      <c r="I1102" s="1"/>
      <c r="J1102" s="1"/>
      <c r="K1102" s="1"/>
      <c r="L1102" s="1"/>
    </row>
    <row r="1103" spans="7:12" ht="15">
      <c r="G1103" s="1"/>
      <c r="H1103" s="1"/>
      <c r="I1103" s="1"/>
      <c r="J1103" s="1"/>
      <c r="K1103" s="1"/>
      <c r="L1103" s="1"/>
    </row>
    <row r="1104" spans="7:12" ht="15">
      <c r="G1104" s="1"/>
      <c r="H1104" s="1"/>
      <c r="I1104" s="1"/>
      <c r="J1104" s="1"/>
      <c r="K1104" s="1"/>
      <c r="L1104" s="1"/>
    </row>
    <row r="1105" spans="7:12" ht="15">
      <c r="G1105" s="1"/>
      <c r="H1105" s="1"/>
      <c r="I1105" s="1"/>
      <c r="J1105" s="1"/>
      <c r="K1105" s="1"/>
      <c r="L1105" s="1"/>
    </row>
    <row r="1106" spans="7:12" ht="15">
      <c r="G1106" s="1"/>
      <c r="H1106" s="1"/>
      <c r="I1106" s="1"/>
      <c r="J1106" s="1"/>
      <c r="K1106" s="1"/>
      <c r="L1106" s="1"/>
    </row>
    <row r="1107" spans="7:12" ht="15">
      <c r="G1107" s="1"/>
      <c r="H1107" s="1"/>
      <c r="I1107" s="1"/>
      <c r="J1107" s="1"/>
      <c r="K1107" s="1"/>
      <c r="L1107" s="1"/>
    </row>
    <row r="1108" spans="7:12" ht="15">
      <c r="G1108" s="1"/>
      <c r="H1108" s="1"/>
      <c r="I1108" s="1"/>
      <c r="J1108" s="1"/>
      <c r="K1108" s="1"/>
      <c r="L1108" s="1"/>
    </row>
    <row r="1109" spans="7:12" ht="15">
      <c r="G1109" s="1"/>
      <c r="H1109" s="1"/>
      <c r="I1109" s="1"/>
      <c r="J1109" s="1"/>
      <c r="K1109" s="1"/>
      <c r="L1109" s="1"/>
    </row>
    <row r="1110" spans="7:12" ht="15">
      <c r="G1110" s="1"/>
      <c r="H1110" s="1"/>
      <c r="I1110" s="1"/>
      <c r="J1110" s="1"/>
      <c r="K1110" s="1"/>
      <c r="L1110" s="1"/>
    </row>
    <row r="1111" spans="7:12" ht="15">
      <c r="G1111" s="1"/>
      <c r="H1111" s="1"/>
      <c r="I1111" s="1"/>
      <c r="J1111" s="1"/>
      <c r="K1111" s="1"/>
      <c r="L1111" s="1"/>
    </row>
    <row r="1112" spans="7:12" ht="15">
      <c r="G1112" s="1"/>
      <c r="H1112" s="1"/>
      <c r="I1112" s="1"/>
      <c r="J1112" s="1"/>
      <c r="K1112" s="1"/>
      <c r="L1112" s="1"/>
    </row>
    <row r="1113" spans="7:12" ht="15">
      <c r="G1113" s="1"/>
      <c r="H1113" s="1"/>
      <c r="I1113" s="1"/>
      <c r="J1113" s="1"/>
      <c r="K1113" s="1"/>
      <c r="L1113" s="1"/>
    </row>
    <row r="1114" spans="7:12" ht="15">
      <c r="G1114" s="1"/>
      <c r="H1114" s="1"/>
      <c r="I1114" s="1"/>
      <c r="J1114" s="1"/>
      <c r="K1114" s="1"/>
      <c r="L1114" s="1"/>
    </row>
    <row r="1115" spans="7:12" ht="15">
      <c r="G1115" s="1"/>
      <c r="H1115" s="1"/>
      <c r="I1115" s="1"/>
      <c r="J1115" s="1"/>
      <c r="K1115" s="1"/>
      <c r="L1115" s="1"/>
    </row>
    <row r="1116" spans="7:12" ht="15">
      <c r="G1116" s="1"/>
      <c r="H1116" s="1"/>
      <c r="I1116" s="1"/>
      <c r="J1116" s="1"/>
      <c r="K1116" s="1"/>
      <c r="L1116" s="1"/>
    </row>
    <row r="1117" spans="7:12" ht="15">
      <c r="G1117" s="1"/>
      <c r="H1117" s="1"/>
      <c r="I1117" s="1"/>
      <c r="J1117" s="1"/>
      <c r="K1117" s="1"/>
      <c r="L1117" s="1"/>
    </row>
    <row r="1118" spans="7:12" ht="15">
      <c r="G1118" s="1"/>
      <c r="H1118" s="1"/>
      <c r="I1118" s="1"/>
      <c r="J1118" s="1"/>
      <c r="K1118" s="1"/>
      <c r="L1118" s="1"/>
    </row>
    <row r="1119" spans="7:12" ht="15">
      <c r="G1119" s="1"/>
      <c r="H1119" s="1"/>
      <c r="I1119" s="1"/>
      <c r="J1119" s="1"/>
      <c r="K1119" s="1"/>
      <c r="L1119" s="1"/>
    </row>
    <row r="1120" spans="7:12" ht="15">
      <c r="G1120" s="1"/>
      <c r="H1120" s="1"/>
      <c r="I1120" s="1"/>
      <c r="J1120" s="1"/>
      <c r="K1120" s="1"/>
      <c r="L1120" s="1"/>
    </row>
    <row r="1121" spans="7:12" ht="15">
      <c r="G1121" s="1"/>
      <c r="H1121" s="1"/>
      <c r="I1121" s="1"/>
      <c r="J1121" s="1"/>
      <c r="K1121" s="1"/>
      <c r="L1121" s="1"/>
    </row>
    <row r="1122" spans="7:12" ht="15">
      <c r="G1122" s="1"/>
      <c r="H1122" s="1"/>
      <c r="I1122" s="1"/>
      <c r="J1122" s="1"/>
      <c r="K1122" s="1"/>
      <c r="L1122" s="1"/>
    </row>
    <row r="1123" spans="7:12" ht="15">
      <c r="G1123" s="1"/>
      <c r="H1123" s="1"/>
      <c r="I1123" s="1"/>
      <c r="J1123" s="1"/>
      <c r="K1123" s="1"/>
      <c r="L1123" s="1"/>
    </row>
    <row r="1124" spans="7:12" ht="15">
      <c r="G1124" s="1"/>
      <c r="H1124" s="1"/>
      <c r="I1124" s="1"/>
      <c r="J1124" s="1"/>
      <c r="K1124" s="1"/>
      <c r="L1124" s="1"/>
    </row>
    <row r="1125" spans="7:12" ht="15">
      <c r="G1125" s="1"/>
      <c r="H1125" s="1"/>
      <c r="I1125" s="1"/>
      <c r="J1125" s="1"/>
      <c r="K1125" s="1"/>
      <c r="L1125" s="1"/>
    </row>
    <row r="1126" spans="7:12" ht="15">
      <c r="G1126" s="1"/>
      <c r="H1126" s="1"/>
      <c r="I1126" s="1"/>
      <c r="J1126" s="1"/>
      <c r="K1126" s="1"/>
      <c r="L1126" s="1"/>
    </row>
    <row r="1127" spans="7:12" ht="15">
      <c r="G1127" s="1"/>
      <c r="H1127" s="1"/>
      <c r="I1127" s="1"/>
      <c r="J1127" s="1"/>
      <c r="K1127" s="1"/>
      <c r="L1127" s="1"/>
    </row>
    <row r="1128" spans="7:12" ht="15">
      <c r="G1128" s="1"/>
      <c r="H1128" s="1"/>
      <c r="I1128" s="1"/>
      <c r="J1128" s="1"/>
      <c r="K1128" s="1"/>
      <c r="L1128" s="1"/>
    </row>
    <row r="1129" spans="7:12" ht="15">
      <c r="G1129" s="1"/>
      <c r="H1129" s="1"/>
      <c r="I1129" s="1"/>
      <c r="J1129" s="1"/>
      <c r="K1129" s="1"/>
      <c r="L1129" s="1"/>
    </row>
    <row r="1130" spans="7:12" ht="15">
      <c r="G1130" s="1"/>
      <c r="H1130" s="1"/>
      <c r="I1130" s="1"/>
      <c r="J1130" s="1"/>
      <c r="K1130" s="1"/>
      <c r="L1130" s="1"/>
    </row>
    <row r="1131" spans="7:12" ht="15">
      <c r="G1131" s="1"/>
      <c r="H1131" s="1"/>
      <c r="I1131" s="1"/>
      <c r="J1131" s="1"/>
      <c r="K1131" s="1"/>
      <c r="L1131" s="1"/>
    </row>
    <row r="1132" spans="7:12" ht="15">
      <c r="G1132" s="1"/>
      <c r="H1132" s="1"/>
      <c r="I1132" s="1"/>
      <c r="J1132" s="1"/>
      <c r="K1132" s="1"/>
      <c r="L1132" s="1"/>
    </row>
    <row r="1133" spans="7:12" ht="15">
      <c r="G1133" s="1"/>
      <c r="H1133" s="1"/>
      <c r="I1133" s="1"/>
      <c r="J1133" s="1"/>
      <c r="K1133" s="1"/>
      <c r="L1133" s="1"/>
    </row>
    <row r="1134" spans="7:12" ht="15">
      <c r="G1134" s="1"/>
      <c r="H1134" s="1"/>
      <c r="I1134" s="1"/>
      <c r="J1134" s="1"/>
      <c r="K1134" s="1"/>
      <c r="L1134" s="1"/>
    </row>
    <row r="1135" spans="7:12" ht="15">
      <c r="G1135" s="1"/>
      <c r="H1135" s="1"/>
      <c r="I1135" s="1"/>
      <c r="J1135" s="1"/>
      <c r="K1135" s="1"/>
      <c r="L1135" s="1"/>
    </row>
    <row r="1136" spans="7:12" ht="15">
      <c r="G1136" s="1"/>
      <c r="H1136" s="1"/>
      <c r="I1136" s="1"/>
      <c r="J1136" s="1"/>
      <c r="K1136" s="1"/>
      <c r="L1136" s="1"/>
    </row>
    <row r="1137" spans="7:12" ht="15">
      <c r="G1137" s="1"/>
      <c r="H1137" s="1"/>
      <c r="I1137" s="1"/>
      <c r="J1137" s="1"/>
      <c r="K1137" s="1"/>
      <c r="L1137" s="1"/>
    </row>
    <row r="1138" spans="7:12" ht="15">
      <c r="G1138" s="1"/>
      <c r="H1138" s="1"/>
      <c r="I1138" s="1"/>
      <c r="J1138" s="1"/>
      <c r="K1138" s="1"/>
      <c r="L1138" s="1"/>
    </row>
    <row r="1139" spans="7:12" ht="15">
      <c r="G1139" s="1"/>
      <c r="H1139" s="1"/>
      <c r="I1139" s="1"/>
      <c r="J1139" s="1"/>
      <c r="K1139" s="1"/>
      <c r="L1139" s="1"/>
    </row>
    <row r="1140" spans="7:12" ht="15">
      <c r="G1140" s="1"/>
      <c r="H1140" s="1"/>
      <c r="I1140" s="1"/>
      <c r="J1140" s="1"/>
      <c r="K1140" s="1"/>
      <c r="L1140" s="1"/>
    </row>
    <row r="1141" spans="7:12" ht="15">
      <c r="G1141" s="1"/>
      <c r="H1141" s="1"/>
      <c r="I1141" s="1"/>
      <c r="J1141" s="1"/>
      <c r="K1141" s="1"/>
      <c r="L1141" s="1"/>
    </row>
    <row r="1142" spans="7:12" ht="15">
      <c r="G1142" s="1"/>
      <c r="H1142" s="1"/>
      <c r="I1142" s="1"/>
      <c r="J1142" s="1"/>
      <c r="K1142" s="1"/>
      <c r="L1142" s="1"/>
    </row>
    <row r="1143" spans="7:12" ht="15">
      <c r="G1143" s="1"/>
      <c r="H1143" s="1"/>
      <c r="I1143" s="1"/>
      <c r="J1143" s="1"/>
      <c r="K1143" s="1"/>
      <c r="L1143" s="1"/>
    </row>
    <row r="1144" spans="7:12" ht="15">
      <c r="G1144" s="1"/>
      <c r="H1144" s="1"/>
      <c r="I1144" s="1"/>
      <c r="J1144" s="1"/>
      <c r="K1144" s="1"/>
      <c r="L1144" s="1"/>
    </row>
    <row r="1145" spans="7:12" ht="15">
      <c r="G1145" s="1"/>
      <c r="H1145" s="1"/>
      <c r="I1145" s="1"/>
      <c r="J1145" s="1"/>
      <c r="K1145" s="1"/>
      <c r="L1145" s="1"/>
    </row>
    <row r="1146" spans="7:12" ht="15">
      <c r="G1146" s="1"/>
      <c r="H1146" s="1"/>
      <c r="I1146" s="1"/>
      <c r="J1146" s="1"/>
      <c r="K1146" s="1"/>
      <c r="L1146" s="1"/>
    </row>
    <row r="1147" spans="7:12" ht="15">
      <c r="G1147" s="1"/>
      <c r="H1147" s="1"/>
      <c r="I1147" s="1"/>
      <c r="J1147" s="1"/>
      <c r="K1147" s="1"/>
      <c r="L1147" s="1"/>
    </row>
    <row r="1148" spans="7:12" ht="15">
      <c r="G1148" s="1"/>
      <c r="H1148" s="1"/>
      <c r="I1148" s="1"/>
      <c r="J1148" s="1"/>
      <c r="K1148" s="1"/>
      <c r="L1148" s="1"/>
    </row>
    <row r="1149" spans="7:12" ht="15">
      <c r="G1149" s="1"/>
      <c r="H1149" s="1"/>
      <c r="I1149" s="1"/>
      <c r="J1149" s="1"/>
      <c r="K1149" s="1"/>
      <c r="L1149" s="1"/>
    </row>
    <row r="1150" spans="7:12" ht="15">
      <c r="G1150" s="1"/>
      <c r="H1150" s="1"/>
      <c r="I1150" s="1"/>
      <c r="J1150" s="1"/>
      <c r="K1150" s="1"/>
      <c r="L1150" s="1"/>
    </row>
    <row r="1151" spans="7:12" ht="15">
      <c r="G1151" s="1"/>
      <c r="H1151" s="1"/>
      <c r="I1151" s="1"/>
      <c r="J1151" s="1"/>
      <c r="K1151" s="1"/>
      <c r="L1151" s="1"/>
    </row>
    <row r="1152" spans="7:12" ht="15">
      <c r="G1152" s="1"/>
      <c r="H1152" s="1"/>
      <c r="I1152" s="1"/>
      <c r="J1152" s="1"/>
      <c r="K1152" s="1"/>
      <c r="L1152" s="1"/>
    </row>
    <row r="1153" spans="7:12" ht="15">
      <c r="G1153" s="1"/>
      <c r="H1153" s="1"/>
      <c r="I1153" s="1"/>
      <c r="J1153" s="1"/>
      <c r="K1153" s="1"/>
      <c r="L1153" s="1"/>
    </row>
    <row r="1154" spans="7:12" ht="15">
      <c r="G1154" s="1"/>
      <c r="H1154" s="1"/>
      <c r="I1154" s="1"/>
      <c r="J1154" s="1"/>
      <c r="K1154" s="1"/>
      <c r="L1154" s="1"/>
    </row>
    <row r="1155" spans="7:12" ht="15">
      <c r="G1155" s="1"/>
      <c r="H1155" s="1"/>
      <c r="I1155" s="1"/>
      <c r="J1155" s="1"/>
      <c r="K1155" s="1"/>
      <c r="L1155" s="1"/>
    </row>
    <row r="1156" spans="7:12" ht="15">
      <c r="G1156" s="1"/>
      <c r="H1156" s="1"/>
      <c r="I1156" s="1"/>
      <c r="J1156" s="1"/>
      <c r="K1156" s="1"/>
      <c r="L1156" s="1"/>
    </row>
    <row r="1157" spans="7:12" ht="15">
      <c r="G1157" s="1"/>
      <c r="H1157" s="1"/>
      <c r="I1157" s="1"/>
      <c r="J1157" s="1"/>
      <c r="K1157" s="1"/>
      <c r="L1157" s="1"/>
    </row>
    <row r="1158" spans="7:12" ht="15">
      <c r="G1158" s="1"/>
      <c r="H1158" s="1"/>
      <c r="I1158" s="1"/>
      <c r="J1158" s="1"/>
      <c r="K1158" s="1"/>
      <c r="L1158" s="1"/>
    </row>
    <row r="1159" spans="7:12" ht="15">
      <c r="G1159" s="1"/>
      <c r="H1159" s="1"/>
      <c r="I1159" s="1"/>
      <c r="J1159" s="1"/>
      <c r="K1159" s="1"/>
      <c r="L1159" s="1"/>
    </row>
    <row r="1160" spans="7:12" ht="15">
      <c r="G1160" s="1"/>
      <c r="H1160" s="1"/>
      <c r="I1160" s="1"/>
      <c r="J1160" s="1"/>
      <c r="K1160" s="1"/>
      <c r="L1160" s="1"/>
    </row>
    <row r="1161" spans="7:12" ht="15">
      <c r="G1161" s="1"/>
      <c r="H1161" s="1"/>
      <c r="I1161" s="1"/>
      <c r="J1161" s="1"/>
      <c r="K1161" s="1"/>
      <c r="L1161" s="1"/>
    </row>
    <row r="1162" spans="7:12" ht="15">
      <c r="G1162" s="1"/>
      <c r="H1162" s="1"/>
      <c r="I1162" s="1"/>
      <c r="J1162" s="1"/>
      <c r="K1162" s="1"/>
      <c r="L1162" s="1"/>
    </row>
    <row r="1163" spans="7:12" ht="15">
      <c r="G1163" s="1"/>
      <c r="H1163" s="1"/>
      <c r="I1163" s="1"/>
      <c r="J1163" s="1"/>
      <c r="K1163" s="1"/>
      <c r="L1163" s="1"/>
    </row>
    <row r="1164" spans="7:12" ht="15">
      <c r="G1164" s="1"/>
      <c r="H1164" s="1"/>
      <c r="I1164" s="1"/>
      <c r="J1164" s="1"/>
      <c r="K1164" s="1"/>
      <c r="L1164" s="1"/>
    </row>
    <row r="1165" spans="7:12" ht="15">
      <c r="G1165" s="1"/>
      <c r="H1165" s="1"/>
      <c r="I1165" s="1"/>
      <c r="J1165" s="1"/>
      <c r="K1165" s="1"/>
      <c r="L1165" s="1"/>
    </row>
    <row r="1166" spans="7:12" ht="15">
      <c r="G1166" s="1"/>
      <c r="H1166" s="1"/>
      <c r="I1166" s="1"/>
      <c r="J1166" s="1"/>
      <c r="K1166" s="1"/>
      <c r="L1166" s="1"/>
    </row>
    <row r="1167" spans="7:12" ht="15">
      <c r="G1167" s="1"/>
      <c r="H1167" s="1"/>
      <c r="I1167" s="1"/>
      <c r="J1167" s="1"/>
      <c r="K1167" s="1"/>
      <c r="L1167" s="1"/>
    </row>
    <row r="1168" spans="7:12" ht="15">
      <c r="G1168" s="1"/>
      <c r="H1168" s="1"/>
      <c r="I1168" s="1"/>
      <c r="J1168" s="1"/>
      <c r="K1168" s="1"/>
      <c r="L1168" s="1"/>
    </row>
    <row r="1169" spans="7:12" ht="15">
      <c r="G1169" s="1"/>
      <c r="H1169" s="1"/>
      <c r="I1169" s="1"/>
      <c r="J1169" s="1"/>
      <c r="K1169" s="1"/>
      <c r="L1169" s="1"/>
    </row>
    <row r="1170" spans="7:12" ht="15">
      <c r="G1170" s="1"/>
      <c r="H1170" s="1"/>
      <c r="I1170" s="1"/>
      <c r="J1170" s="1"/>
      <c r="K1170" s="1"/>
      <c r="L1170" s="1"/>
    </row>
    <row r="1171" spans="7:12" ht="15">
      <c r="G1171" s="1"/>
      <c r="H1171" s="1"/>
      <c r="I1171" s="1"/>
      <c r="J1171" s="1"/>
      <c r="K1171" s="1"/>
      <c r="L1171" s="1"/>
    </row>
    <row r="1172" spans="7:12" ht="15">
      <c r="G1172" s="1"/>
      <c r="H1172" s="1"/>
      <c r="I1172" s="1"/>
      <c r="J1172" s="1"/>
      <c r="K1172" s="1"/>
      <c r="L1172" s="1"/>
    </row>
    <row r="1173" spans="7:12" ht="15">
      <c r="G1173" s="1"/>
      <c r="H1173" s="1"/>
      <c r="I1173" s="1"/>
      <c r="J1173" s="1"/>
      <c r="K1173" s="1"/>
      <c r="L1173" s="1"/>
    </row>
    <row r="1174" spans="7:12" ht="15">
      <c r="G1174" s="1"/>
      <c r="H1174" s="1"/>
      <c r="I1174" s="1"/>
      <c r="J1174" s="1"/>
      <c r="K1174" s="1"/>
      <c r="L1174" s="1"/>
    </row>
    <row r="1175" spans="7:12" ht="15">
      <c r="G1175" s="1"/>
      <c r="H1175" s="1"/>
      <c r="I1175" s="1"/>
      <c r="J1175" s="1"/>
      <c r="K1175" s="1"/>
      <c r="L1175" s="1"/>
    </row>
    <row r="1176" spans="7:12" ht="15">
      <c r="G1176" s="1"/>
      <c r="H1176" s="1"/>
      <c r="I1176" s="1"/>
      <c r="J1176" s="1"/>
      <c r="K1176" s="1"/>
      <c r="L1176" s="1"/>
    </row>
    <row r="1177" spans="7:12" ht="15">
      <c r="G1177" s="1"/>
      <c r="H1177" s="1"/>
      <c r="I1177" s="1"/>
      <c r="J1177" s="1"/>
      <c r="K1177" s="1"/>
      <c r="L1177" s="1"/>
    </row>
    <row r="1178" spans="7:12" ht="15">
      <c r="G1178" s="1"/>
      <c r="H1178" s="1"/>
      <c r="I1178" s="1"/>
      <c r="J1178" s="1"/>
      <c r="K1178" s="1"/>
      <c r="L1178" s="1"/>
    </row>
    <row r="1179" spans="7:12" ht="15">
      <c r="G1179" s="1"/>
      <c r="H1179" s="1"/>
      <c r="I1179" s="1"/>
      <c r="J1179" s="1"/>
      <c r="K1179" s="1"/>
      <c r="L1179" s="1"/>
    </row>
    <row r="1180" spans="7:12" ht="15">
      <c r="G1180" s="1"/>
      <c r="H1180" s="1"/>
      <c r="I1180" s="1"/>
      <c r="J1180" s="1"/>
      <c r="K1180" s="1"/>
      <c r="L1180" s="1"/>
    </row>
    <row r="1181" spans="7:12" ht="15">
      <c r="G1181" s="1"/>
      <c r="H1181" s="1"/>
      <c r="I1181" s="1"/>
      <c r="J1181" s="1"/>
      <c r="K1181" s="1"/>
      <c r="L1181" s="1"/>
    </row>
    <row r="1182" spans="7:12" ht="15">
      <c r="G1182" s="1"/>
      <c r="H1182" s="1"/>
      <c r="I1182" s="1"/>
      <c r="J1182" s="1"/>
      <c r="K1182" s="1"/>
      <c r="L1182" s="1"/>
    </row>
    <row r="1183" spans="7:12" ht="15">
      <c r="G1183" s="1"/>
      <c r="H1183" s="1"/>
      <c r="I1183" s="1"/>
      <c r="J1183" s="1"/>
      <c r="K1183" s="1"/>
      <c r="L1183" s="1"/>
    </row>
    <row r="1184" spans="7:12" ht="15">
      <c r="G1184" s="1"/>
      <c r="H1184" s="1"/>
      <c r="I1184" s="1"/>
      <c r="J1184" s="1"/>
      <c r="K1184" s="1"/>
      <c r="L1184" s="1"/>
    </row>
    <row r="1185" spans="7:12" ht="15">
      <c r="G1185" s="1"/>
      <c r="H1185" s="1"/>
      <c r="I1185" s="1"/>
      <c r="J1185" s="1"/>
      <c r="K1185" s="1"/>
      <c r="L1185" s="1"/>
    </row>
    <row r="1186" spans="7:12" ht="15">
      <c r="G1186" s="1"/>
      <c r="H1186" s="1"/>
      <c r="I1186" s="1"/>
      <c r="J1186" s="1"/>
      <c r="K1186" s="1"/>
      <c r="L1186" s="1"/>
    </row>
    <row r="1187" spans="7:12" ht="15">
      <c r="G1187" s="1"/>
      <c r="H1187" s="1"/>
      <c r="I1187" s="1"/>
      <c r="J1187" s="1"/>
      <c r="K1187" s="1"/>
      <c r="L1187" s="1"/>
    </row>
    <row r="1188" spans="7:12" ht="15">
      <c r="G1188" s="1"/>
      <c r="H1188" s="1"/>
      <c r="I1188" s="1"/>
      <c r="J1188" s="1"/>
      <c r="K1188" s="1"/>
      <c r="L1188" s="1"/>
    </row>
    <row r="1189" spans="7:12" ht="15">
      <c r="G1189" s="1"/>
      <c r="H1189" s="1"/>
      <c r="I1189" s="1"/>
      <c r="J1189" s="1"/>
      <c r="K1189" s="1"/>
      <c r="L1189" s="1"/>
    </row>
    <row r="1190" spans="7:12" ht="15">
      <c r="G1190" s="1"/>
      <c r="H1190" s="1"/>
      <c r="I1190" s="1"/>
      <c r="J1190" s="1"/>
      <c r="K1190" s="1"/>
      <c r="L1190" s="1"/>
    </row>
    <row r="1191" spans="7:12" ht="15">
      <c r="G1191" s="1"/>
      <c r="H1191" s="1"/>
      <c r="I1191" s="1"/>
      <c r="J1191" s="1"/>
      <c r="K1191" s="1"/>
      <c r="L1191" s="1"/>
    </row>
    <row r="1192" spans="7:12" ht="15">
      <c r="G1192" s="1"/>
      <c r="H1192" s="1"/>
      <c r="I1192" s="1"/>
      <c r="J1192" s="1"/>
      <c r="K1192" s="1"/>
      <c r="L1192" s="1"/>
    </row>
    <row r="1193" spans="7:12" ht="15">
      <c r="G1193" s="1"/>
      <c r="H1193" s="1"/>
      <c r="I1193" s="1"/>
      <c r="J1193" s="1"/>
      <c r="K1193" s="1"/>
      <c r="L1193" s="1"/>
    </row>
    <row r="1194" spans="7:12" ht="15">
      <c r="G1194" s="1"/>
      <c r="H1194" s="1"/>
      <c r="I1194" s="1"/>
      <c r="J1194" s="1"/>
      <c r="K1194" s="1"/>
      <c r="L1194" s="1"/>
    </row>
    <row r="1195" spans="7:12" ht="15">
      <c r="G1195" s="1"/>
      <c r="H1195" s="1"/>
      <c r="I1195" s="1"/>
      <c r="J1195" s="1"/>
      <c r="K1195" s="1"/>
      <c r="L1195" s="1"/>
    </row>
    <row r="1196" spans="7:12" ht="15">
      <c r="G1196" s="1"/>
      <c r="H1196" s="1"/>
      <c r="I1196" s="1"/>
      <c r="J1196" s="1"/>
      <c r="K1196" s="1"/>
      <c r="L1196" s="1"/>
    </row>
    <row r="1197" spans="7:12" ht="15">
      <c r="G1197" s="1"/>
      <c r="H1197" s="1"/>
      <c r="I1197" s="1"/>
      <c r="J1197" s="1"/>
      <c r="K1197" s="1"/>
      <c r="L1197" s="1"/>
    </row>
    <row r="1198" spans="7:12" ht="15">
      <c r="G1198" s="1"/>
      <c r="H1198" s="1"/>
      <c r="I1198" s="1"/>
      <c r="J1198" s="1"/>
      <c r="K1198" s="1"/>
      <c r="L1198" s="1"/>
    </row>
    <row r="1199" spans="7:12" ht="15">
      <c r="G1199" s="1"/>
      <c r="H1199" s="1"/>
      <c r="I1199" s="1"/>
      <c r="J1199" s="1"/>
      <c r="K1199" s="1"/>
      <c r="L1199" s="1"/>
    </row>
    <row r="1200" spans="7:12" ht="15">
      <c r="G1200" s="1"/>
      <c r="H1200" s="1"/>
      <c r="I1200" s="1"/>
      <c r="J1200" s="1"/>
      <c r="K1200" s="1"/>
      <c r="L1200" s="1"/>
    </row>
    <row r="1201" spans="7:12" ht="15">
      <c r="G1201" s="1"/>
      <c r="H1201" s="1"/>
      <c r="I1201" s="1"/>
      <c r="J1201" s="1"/>
      <c r="K1201" s="1"/>
      <c r="L1201" s="1"/>
    </row>
    <row r="1202" spans="7:12" ht="15">
      <c r="G1202" s="1"/>
      <c r="H1202" s="1"/>
      <c r="I1202" s="1"/>
      <c r="J1202" s="1"/>
      <c r="K1202" s="1"/>
      <c r="L1202" s="1"/>
    </row>
    <row r="1203" spans="7:12" ht="15">
      <c r="G1203" s="1"/>
      <c r="H1203" s="1"/>
      <c r="I1203" s="1"/>
      <c r="J1203" s="1"/>
      <c r="K1203" s="1"/>
      <c r="L1203" s="1"/>
    </row>
    <row r="1204" spans="7:12" ht="15">
      <c r="G1204" s="1"/>
      <c r="H1204" s="1"/>
      <c r="I1204" s="1"/>
      <c r="J1204" s="1"/>
      <c r="K1204" s="1"/>
      <c r="L1204" s="1"/>
    </row>
    <row r="1205" spans="7:12" ht="15">
      <c r="G1205" s="1"/>
      <c r="H1205" s="1"/>
      <c r="I1205" s="1"/>
      <c r="J1205" s="1"/>
      <c r="K1205" s="1"/>
      <c r="L1205" s="1"/>
    </row>
    <row r="1206" spans="7:12" ht="15">
      <c r="G1206" s="1"/>
      <c r="H1206" s="1"/>
      <c r="I1206" s="1"/>
      <c r="J1206" s="1"/>
      <c r="K1206" s="1"/>
      <c r="L1206" s="1"/>
    </row>
    <row r="1207" spans="7:12" ht="15">
      <c r="G1207" s="1"/>
      <c r="H1207" s="1"/>
      <c r="I1207" s="1"/>
      <c r="J1207" s="1"/>
      <c r="K1207" s="1"/>
      <c r="L1207" s="1"/>
    </row>
    <row r="1208" spans="7:12" ht="15">
      <c r="G1208" s="1"/>
      <c r="H1208" s="1"/>
      <c r="I1208" s="1"/>
      <c r="J1208" s="1"/>
      <c r="K1208" s="1"/>
      <c r="L1208" s="1"/>
    </row>
    <row r="1209" spans="7:12" ht="15">
      <c r="G1209" s="1"/>
      <c r="H1209" s="1"/>
      <c r="I1209" s="1"/>
      <c r="J1209" s="1"/>
      <c r="K1209" s="1"/>
      <c r="L1209" s="1"/>
    </row>
    <row r="1210" spans="7:12" ht="15">
      <c r="G1210" s="1"/>
      <c r="H1210" s="1"/>
      <c r="I1210" s="1"/>
      <c r="J1210" s="1"/>
      <c r="K1210" s="1"/>
      <c r="L1210" s="1"/>
    </row>
    <row r="1211" spans="7:12" ht="15">
      <c r="G1211" s="1"/>
      <c r="H1211" s="1"/>
      <c r="I1211" s="1"/>
      <c r="J1211" s="1"/>
      <c r="K1211" s="1"/>
      <c r="L1211" s="1"/>
    </row>
    <row r="1212" spans="7:12" ht="15">
      <c r="G1212" s="1"/>
      <c r="H1212" s="1"/>
      <c r="I1212" s="1"/>
      <c r="J1212" s="1"/>
      <c r="K1212" s="1"/>
      <c r="L1212" s="1"/>
    </row>
    <row r="1213" spans="7:12" ht="15">
      <c r="G1213" s="1"/>
      <c r="H1213" s="1"/>
      <c r="I1213" s="1"/>
      <c r="J1213" s="1"/>
      <c r="K1213" s="1"/>
      <c r="L1213" s="1"/>
    </row>
    <row r="1214" spans="7:12" ht="15">
      <c r="G1214" s="1"/>
      <c r="H1214" s="1"/>
      <c r="I1214" s="1"/>
      <c r="J1214" s="1"/>
      <c r="K1214" s="1"/>
      <c r="L1214" s="1"/>
    </row>
    <row r="1215" spans="7:12" ht="15">
      <c r="G1215" s="1"/>
      <c r="H1215" s="1"/>
      <c r="I1215" s="1"/>
      <c r="J1215" s="1"/>
      <c r="K1215" s="1"/>
      <c r="L1215" s="1"/>
    </row>
    <row r="1216" spans="7:12" ht="15">
      <c r="G1216" s="1"/>
      <c r="H1216" s="1"/>
      <c r="I1216" s="1"/>
      <c r="J1216" s="1"/>
      <c r="K1216" s="1"/>
      <c r="L1216" s="1"/>
    </row>
    <row r="1217" spans="7:12" ht="15">
      <c r="G1217" s="1"/>
      <c r="H1217" s="1"/>
      <c r="I1217" s="1"/>
      <c r="J1217" s="1"/>
      <c r="K1217" s="1"/>
      <c r="L1217" s="1"/>
    </row>
    <row r="1218" spans="7:12" ht="15">
      <c r="G1218" s="1"/>
      <c r="H1218" s="1"/>
      <c r="I1218" s="1"/>
      <c r="J1218" s="1"/>
      <c r="K1218" s="1"/>
      <c r="L1218" s="1"/>
    </row>
    <row r="1219" spans="7:12" ht="15">
      <c r="G1219" s="1"/>
      <c r="H1219" s="1"/>
      <c r="I1219" s="1"/>
      <c r="J1219" s="1"/>
      <c r="K1219" s="1"/>
      <c r="L1219" s="1"/>
    </row>
    <row r="1220" spans="7:12" ht="15">
      <c r="G1220" s="1"/>
      <c r="H1220" s="1"/>
      <c r="I1220" s="1"/>
      <c r="J1220" s="1"/>
      <c r="K1220" s="1"/>
      <c r="L1220" s="1"/>
    </row>
    <row r="1221" spans="7:12" ht="15">
      <c r="G1221" s="1"/>
      <c r="H1221" s="1"/>
      <c r="I1221" s="1"/>
      <c r="J1221" s="1"/>
      <c r="K1221" s="1"/>
      <c r="L1221" s="1"/>
    </row>
    <row r="1222" spans="7:12" ht="15">
      <c r="G1222" s="1"/>
      <c r="H1222" s="1"/>
      <c r="I1222" s="1"/>
      <c r="J1222" s="1"/>
      <c r="K1222" s="1"/>
      <c r="L1222" s="1"/>
    </row>
    <row r="1223" spans="7:12" ht="15">
      <c r="G1223" s="1"/>
      <c r="H1223" s="1"/>
      <c r="I1223" s="1"/>
      <c r="J1223" s="1"/>
      <c r="K1223" s="1"/>
      <c r="L1223" s="1"/>
    </row>
    <row r="1224" spans="7:12" ht="15">
      <c r="G1224" s="1"/>
      <c r="H1224" s="1"/>
      <c r="I1224" s="1"/>
      <c r="J1224" s="1"/>
      <c r="K1224" s="1"/>
      <c r="L1224" s="1"/>
    </row>
    <row r="1225" spans="7:12" ht="15">
      <c r="G1225" s="1"/>
      <c r="H1225" s="1"/>
      <c r="I1225" s="1"/>
      <c r="J1225" s="1"/>
      <c r="K1225" s="1"/>
      <c r="L1225" s="1"/>
    </row>
    <row r="1226" spans="7:12" ht="15">
      <c r="G1226" s="1"/>
      <c r="H1226" s="1"/>
      <c r="I1226" s="1"/>
      <c r="J1226" s="1"/>
      <c r="K1226" s="1"/>
      <c r="L1226" s="1"/>
    </row>
    <row r="1227" spans="7:12" ht="15">
      <c r="G1227" s="1"/>
      <c r="H1227" s="1"/>
      <c r="I1227" s="1"/>
      <c r="J1227" s="1"/>
      <c r="K1227" s="1"/>
      <c r="L1227" s="1"/>
    </row>
    <row r="1228" spans="7:12" ht="15">
      <c r="G1228" s="1"/>
      <c r="H1228" s="1"/>
      <c r="I1228" s="1"/>
      <c r="J1228" s="1"/>
      <c r="K1228" s="1"/>
      <c r="L1228" s="1"/>
    </row>
    <row r="1229" spans="7:12" ht="15">
      <c r="G1229" s="1"/>
      <c r="H1229" s="1"/>
      <c r="I1229" s="1"/>
      <c r="J1229" s="1"/>
      <c r="K1229" s="1"/>
      <c r="L1229" s="1"/>
    </row>
    <row r="1230" spans="7:12" ht="15">
      <c r="G1230" s="1"/>
      <c r="H1230" s="1"/>
      <c r="I1230" s="1"/>
      <c r="J1230" s="1"/>
      <c r="K1230" s="1"/>
      <c r="L1230" s="1"/>
    </row>
    <row r="1231" spans="7:12" ht="15">
      <c r="G1231" s="1"/>
      <c r="H1231" s="1"/>
      <c r="I1231" s="1"/>
      <c r="J1231" s="1"/>
      <c r="K1231" s="1"/>
      <c r="L1231" s="1"/>
    </row>
    <row r="1232" spans="7:12" ht="15">
      <c r="G1232" s="1"/>
      <c r="H1232" s="1"/>
      <c r="I1232" s="1"/>
      <c r="J1232" s="1"/>
      <c r="K1232" s="1"/>
      <c r="L1232" s="1"/>
    </row>
    <row r="1233" spans="7:12" ht="15">
      <c r="G1233" s="1"/>
      <c r="H1233" s="1"/>
      <c r="I1233" s="1"/>
      <c r="J1233" s="1"/>
      <c r="K1233" s="1"/>
      <c r="L1233" s="1"/>
    </row>
    <row r="1234" spans="7:12" ht="15">
      <c r="G1234" s="1"/>
      <c r="H1234" s="1"/>
      <c r="I1234" s="1"/>
      <c r="J1234" s="1"/>
      <c r="K1234" s="1"/>
      <c r="L1234" s="1"/>
    </row>
    <row r="1235" spans="7:12" ht="15">
      <c r="G1235" s="1"/>
      <c r="H1235" s="1"/>
      <c r="I1235" s="1"/>
      <c r="J1235" s="1"/>
      <c r="K1235" s="1"/>
      <c r="L1235" s="1"/>
    </row>
    <row r="1236" spans="7:12" ht="15">
      <c r="G1236" s="1"/>
      <c r="H1236" s="1"/>
      <c r="I1236" s="1"/>
      <c r="J1236" s="1"/>
      <c r="K1236" s="1"/>
      <c r="L1236" s="1"/>
    </row>
    <row r="1237" spans="7:12" ht="15">
      <c r="G1237" s="1"/>
      <c r="H1237" s="1"/>
      <c r="I1237" s="1"/>
      <c r="J1237" s="1"/>
      <c r="K1237" s="1"/>
      <c r="L1237" s="1"/>
    </row>
    <row r="1238" spans="7:12" ht="15">
      <c r="G1238" s="1"/>
      <c r="H1238" s="1"/>
      <c r="I1238" s="1"/>
      <c r="J1238" s="1"/>
      <c r="K1238" s="1"/>
      <c r="L1238" s="1"/>
    </row>
    <row r="1239" spans="7:12" ht="15">
      <c r="G1239" s="1"/>
      <c r="H1239" s="1"/>
      <c r="I1239" s="1"/>
      <c r="J1239" s="1"/>
      <c r="K1239" s="1"/>
      <c r="L1239" s="1"/>
    </row>
    <row r="1240" spans="7:12" ht="15">
      <c r="G1240" s="1"/>
      <c r="H1240" s="1"/>
      <c r="I1240" s="1"/>
      <c r="J1240" s="1"/>
      <c r="K1240" s="1"/>
      <c r="L1240" s="1"/>
    </row>
    <row r="1241" spans="7:12" ht="15">
      <c r="G1241" s="1"/>
      <c r="H1241" s="1"/>
      <c r="I1241" s="1"/>
      <c r="J1241" s="1"/>
      <c r="K1241" s="1"/>
      <c r="L1241" s="1"/>
    </row>
    <row r="1242" spans="7:12" ht="15">
      <c r="G1242" s="1"/>
      <c r="H1242" s="1"/>
      <c r="I1242" s="1"/>
      <c r="J1242" s="1"/>
      <c r="K1242" s="1"/>
      <c r="L1242" s="1"/>
    </row>
    <row r="1243" spans="7:12" ht="15">
      <c r="G1243" s="1"/>
      <c r="H1243" s="1"/>
      <c r="I1243" s="1"/>
      <c r="J1243" s="1"/>
      <c r="K1243" s="1"/>
      <c r="L1243" s="1"/>
    </row>
    <row r="1244" spans="7:12" ht="15">
      <c r="G1244" s="1"/>
      <c r="H1244" s="1"/>
      <c r="I1244" s="1"/>
      <c r="J1244" s="1"/>
      <c r="K1244" s="1"/>
      <c r="L1244" s="1"/>
    </row>
    <row r="1245" spans="7:12" ht="15">
      <c r="G1245" s="1"/>
      <c r="H1245" s="1"/>
      <c r="I1245" s="1"/>
      <c r="J1245" s="1"/>
      <c r="K1245" s="1"/>
      <c r="L1245" s="1"/>
    </row>
    <row r="1246" spans="7:12" ht="15">
      <c r="G1246" s="1"/>
      <c r="H1246" s="1"/>
      <c r="I1246" s="1"/>
      <c r="J1246" s="1"/>
      <c r="K1246" s="1"/>
      <c r="L1246" s="1"/>
    </row>
    <row r="1247" spans="7:12" ht="15">
      <c r="G1247" s="1"/>
      <c r="H1247" s="1"/>
      <c r="I1247" s="1"/>
      <c r="J1247" s="1"/>
      <c r="K1247" s="1"/>
      <c r="L1247" s="1"/>
    </row>
    <row r="1248" spans="7:12" ht="15">
      <c r="G1248" s="1"/>
      <c r="H1248" s="1"/>
      <c r="I1248" s="1"/>
      <c r="J1248" s="1"/>
      <c r="K1248" s="1"/>
      <c r="L1248" s="1"/>
    </row>
    <row r="1249" spans="7:12" ht="15">
      <c r="G1249" s="1"/>
      <c r="H1249" s="1"/>
      <c r="I1249" s="1"/>
      <c r="J1249" s="1"/>
      <c r="K1249" s="1"/>
      <c r="L1249" s="1"/>
    </row>
    <row r="1250" spans="7:12" ht="15">
      <c r="G1250" s="1"/>
      <c r="H1250" s="1"/>
      <c r="I1250" s="1"/>
      <c r="J1250" s="1"/>
      <c r="K1250" s="1"/>
      <c r="L1250" s="1"/>
    </row>
    <row r="1251" spans="7:12" ht="15">
      <c r="G1251" s="1"/>
      <c r="H1251" s="1"/>
      <c r="I1251" s="1"/>
      <c r="J1251" s="1"/>
      <c r="K1251" s="1"/>
      <c r="L1251" s="1"/>
    </row>
    <row r="1252" spans="7:12" ht="15">
      <c r="G1252" s="1"/>
      <c r="H1252" s="1"/>
      <c r="I1252" s="1"/>
      <c r="J1252" s="1"/>
      <c r="K1252" s="1"/>
      <c r="L1252" s="1"/>
    </row>
    <row r="1253" spans="7:12" ht="15">
      <c r="G1253" s="1"/>
      <c r="H1253" s="1"/>
      <c r="I1253" s="1"/>
      <c r="J1253" s="1"/>
      <c r="K1253" s="1"/>
      <c r="L1253" s="1"/>
    </row>
    <row r="1254" spans="7:12" ht="15">
      <c r="G1254" s="1"/>
      <c r="H1254" s="1"/>
      <c r="I1254" s="1"/>
      <c r="J1254" s="1"/>
      <c r="K1254" s="1"/>
      <c r="L1254" s="1"/>
    </row>
    <row r="1255" spans="7:12" ht="15">
      <c r="G1255" s="1"/>
      <c r="H1255" s="1"/>
      <c r="I1255" s="1"/>
      <c r="J1255" s="1"/>
      <c r="K1255" s="1"/>
      <c r="L1255" s="1"/>
    </row>
    <row r="1256" spans="7:12" ht="15">
      <c r="G1256" s="1"/>
      <c r="H1256" s="1"/>
      <c r="I1256" s="1"/>
      <c r="J1256" s="1"/>
      <c r="K1256" s="1"/>
      <c r="L1256" s="1"/>
    </row>
    <row r="1257" spans="7:12" ht="15">
      <c r="G1257" s="1"/>
      <c r="H1257" s="1"/>
      <c r="I1257" s="1"/>
      <c r="J1257" s="1"/>
      <c r="K1257" s="1"/>
      <c r="L1257" s="1"/>
    </row>
    <row r="1258" spans="7:12" ht="15">
      <c r="G1258" s="1"/>
      <c r="H1258" s="1"/>
      <c r="I1258" s="1"/>
      <c r="J1258" s="1"/>
      <c r="K1258" s="1"/>
      <c r="L1258" s="1"/>
    </row>
    <row r="1259" spans="7:12" ht="15">
      <c r="G1259" s="1"/>
      <c r="H1259" s="1"/>
      <c r="I1259" s="1"/>
      <c r="J1259" s="1"/>
      <c r="K1259" s="1"/>
      <c r="L1259" s="1"/>
    </row>
    <row r="1260" spans="7:12" ht="15">
      <c r="G1260" s="1"/>
      <c r="H1260" s="1"/>
      <c r="I1260" s="1"/>
      <c r="J1260" s="1"/>
      <c r="K1260" s="1"/>
      <c r="L1260" s="1"/>
    </row>
    <row r="1261" spans="7:12" ht="15">
      <c r="G1261" s="1"/>
      <c r="H1261" s="1"/>
      <c r="I1261" s="1"/>
      <c r="J1261" s="1"/>
      <c r="K1261" s="1"/>
      <c r="L1261" s="1"/>
    </row>
    <row r="1262" spans="7:12" ht="15">
      <c r="G1262" s="1"/>
      <c r="H1262" s="1"/>
      <c r="I1262" s="1"/>
      <c r="J1262" s="1"/>
      <c r="K1262" s="1"/>
      <c r="L1262" s="1"/>
    </row>
    <row r="1263" spans="7:12" ht="15">
      <c r="G1263" s="1"/>
      <c r="H1263" s="1"/>
      <c r="I1263" s="1"/>
      <c r="J1263" s="1"/>
      <c r="K1263" s="1"/>
      <c r="L1263" s="1"/>
    </row>
    <row r="1264" spans="7:12" ht="15">
      <c r="G1264" s="1"/>
      <c r="H1264" s="1"/>
      <c r="I1264" s="1"/>
      <c r="J1264" s="1"/>
      <c r="K1264" s="1"/>
      <c r="L1264" s="1"/>
    </row>
    <row r="1265" spans="7:12" ht="15">
      <c r="G1265" s="1"/>
      <c r="H1265" s="1"/>
      <c r="I1265" s="1"/>
      <c r="J1265" s="1"/>
      <c r="K1265" s="1"/>
      <c r="L1265" s="1"/>
    </row>
    <row r="1266" spans="7:12" ht="15">
      <c r="G1266" s="1"/>
      <c r="H1266" s="1"/>
      <c r="I1266" s="1"/>
      <c r="J1266" s="1"/>
      <c r="K1266" s="1"/>
      <c r="L1266" s="1"/>
    </row>
    <row r="1267" spans="7:12" ht="15">
      <c r="G1267" s="1"/>
      <c r="H1267" s="1"/>
      <c r="I1267" s="1"/>
      <c r="J1267" s="1"/>
      <c r="K1267" s="1"/>
      <c r="L1267" s="1"/>
    </row>
    <row r="1268" spans="7:12" ht="15">
      <c r="G1268" s="1"/>
      <c r="H1268" s="1"/>
      <c r="I1268" s="1"/>
      <c r="J1268" s="1"/>
      <c r="K1268" s="1"/>
      <c r="L1268" s="1"/>
    </row>
    <row r="1269" spans="7:12" ht="15">
      <c r="G1269" s="1"/>
      <c r="H1269" s="1"/>
      <c r="I1269" s="1"/>
      <c r="J1269" s="1"/>
      <c r="K1269" s="1"/>
      <c r="L1269" s="1"/>
    </row>
    <row r="1270" spans="7:12" ht="15">
      <c r="G1270" s="1"/>
      <c r="H1270" s="1"/>
      <c r="I1270" s="1"/>
      <c r="J1270" s="1"/>
      <c r="K1270" s="1"/>
      <c r="L1270" s="1"/>
    </row>
    <row r="1271" spans="7:12" ht="15">
      <c r="G1271" s="1"/>
      <c r="H1271" s="1"/>
      <c r="I1271" s="1"/>
      <c r="J1271" s="1"/>
      <c r="K1271" s="1"/>
      <c r="L1271" s="1"/>
    </row>
    <row r="1272" spans="7:12" ht="15">
      <c r="G1272" s="1"/>
      <c r="H1272" s="1"/>
      <c r="I1272" s="1"/>
      <c r="J1272" s="1"/>
      <c r="K1272" s="1"/>
      <c r="L1272" s="1"/>
    </row>
    <row r="1273" spans="7:12" ht="15">
      <c r="G1273" s="1"/>
      <c r="H1273" s="1"/>
      <c r="I1273" s="1"/>
      <c r="J1273" s="1"/>
      <c r="K1273" s="1"/>
      <c r="L1273" s="1"/>
    </row>
    <row r="1274" spans="7:12" ht="15">
      <c r="G1274" s="1"/>
      <c r="H1274" s="1"/>
      <c r="I1274" s="1"/>
      <c r="J1274" s="1"/>
      <c r="K1274" s="1"/>
      <c r="L1274" s="1"/>
    </row>
    <row r="1275" spans="7:12" ht="15">
      <c r="G1275" s="1"/>
      <c r="H1275" s="1"/>
      <c r="I1275" s="1"/>
      <c r="J1275" s="1"/>
      <c r="K1275" s="1"/>
      <c r="L1275" s="1"/>
    </row>
    <row r="1276" spans="7:12" ht="15">
      <c r="G1276" s="1"/>
      <c r="H1276" s="1"/>
      <c r="I1276" s="1"/>
      <c r="J1276" s="1"/>
      <c r="K1276" s="1"/>
      <c r="L1276" s="1"/>
    </row>
    <row r="1277" spans="7:12" ht="15">
      <c r="G1277" s="1"/>
      <c r="H1277" s="1"/>
      <c r="I1277" s="1"/>
      <c r="J1277" s="1"/>
      <c r="K1277" s="1"/>
      <c r="L1277" s="1"/>
    </row>
    <row r="1278" spans="7:12" ht="15">
      <c r="G1278" s="1"/>
      <c r="H1278" s="1"/>
      <c r="I1278" s="1"/>
      <c r="J1278" s="1"/>
      <c r="K1278" s="1"/>
      <c r="L1278" s="1"/>
    </row>
    <row r="1279" spans="7:12" ht="15">
      <c r="G1279" s="1"/>
      <c r="H1279" s="1"/>
      <c r="I1279" s="1"/>
      <c r="J1279" s="1"/>
      <c r="K1279" s="1"/>
      <c r="L1279" s="1"/>
    </row>
    <row r="1280" spans="7:12" ht="15">
      <c r="G1280" s="1"/>
      <c r="H1280" s="1"/>
      <c r="I1280" s="1"/>
      <c r="J1280" s="1"/>
      <c r="K1280" s="1"/>
      <c r="L1280" s="1"/>
    </row>
    <row r="1281" spans="7:12" ht="15">
      <c r="G1281" s="1"/>
      <c r="H1281" s="1"/>
      <c r="I1281" s="1"/>
      <c r="J1281" s="1"/>
      <c r="K1281" s="1"/>
      <c r="L1281" s="1"/>
    </row>
    <row r="1282" spans="7:12" ht="15">
      <c r="G1282" s="1"/>
      <c r="H1282" s="1"/>
      <c r="I1282" s="1"/>
      <c r="J1282" s="1"/>
      <c r="K1282" s="1"/>
      <c r="L1282" s="1"/>
    </row>
    <row r="1283" spans="7:12" ht="15">
      <c r="G1283" s="1"/>
      <c r="H1283" s="1"/>
      <c r="I1283" s="1"/>
      <c r="J1283" s="1"/>
      <c r="K1283" s="1"/>
      <c r="L1283" s="1"/>
    </row>
    <row r="1284" spans="7:12" ht="15">
      <c r="G1284" s="1"/>
      <c r="H1284" s="1"/>
      <c r="I1284" s="1"/>
      <c r="J1284" s="1"/>
      <c r="K1284" s="1"/>
      <c r="L1284" s="1"/>
    </row>
    <row r="1285" spans="7:12" ht="15">
      <c r="G1285" s="1"/>
      <c r="H1285" s="1"/>
      <c r="I1285" s="1"/>
      <c r="J1285" s="1"/>
      <c r="K1285" s="1"/>
      <c r="L1285" s="1"/>
    </row>
    <row r="1286" spans="7:12" ht="15">
      <c r="G1286" s="1"/>
      <c r="H1286" s="1"/>
      <c r="I1286" s="1"/>
      <c r="J1286" s="1"/>
      <c r="K1286" s="1"/>
      <c r="L1286" s="1"/>
    </row>
    <row r="1287" spans="7:12" ht="15">
      <c r="G1287" s="1"/>
      <c r="H1287" s="1"/>
      <c r="I1287" s="1"/>
      <c r="J1287" s="1"/>
      <c r="K1287" s="1"/>
      <c r="L1287" s="1"/>
    </row>
    <row r="1288" spans="7:12" ht="15">
      <c r="G1288" s="1"/>
      <c r="H1288" s="1"/>
      <c r="I1288" s="1"/>
      <c r="J1288" s="1"/>
      <c r="K1288" s="1"/>
      <c r="L1288" s="1"/>
    </row>
    <row r="1289" spans="7:12" ht="15">
      <c r="G1289" s="1"/>
      <c r="H1289" s="1"/>
      <c r="I1289" s="1"/>
      <c r="J1289" s="1"/>
      <c r="K1289" s="1"/>
      <c r="L1289" s="1"/>
    </row>
    <row r="1290" spans="7:12" ht="15">
      <c r="G1290" s="1"/>
      <c r="H1290" s="1"/>
      <c r="I1290" s="1"/>
      <c r="J1290" s="1"/>
      <c r="K1290" s="1"/>
      <c r="L1290" s="1"/>
    </row>
    <row r="1291" spans="7:12" ht="15">
      <c r="G1291" s="1"/>
      <c r="H1291" s="1"/>
      <c r="I1291" s="1"/>
      <c r="J1291" s="1"/>
      <c r="K1291" s="1"/>
      <c r="L1291" s="1"/>
    </row>
    <row r="1292" spans="7:12" ht="15">
      <c r="G1292" s="1"/>
      <c r="H1292" s="1"/>
      <c r="I1292" s="1"/>
      <c r="J1292" s="1"/>
      <c r="K1292" s="1"/>
      <c r="L1292" s="1"/>
    </row>
    <row r="1293" spans="7:12" ht="15">
      <c r="G1293" s="1"/>
      <c r="H1293" s="1"/>
      <c r="I1293" s="1"/>
      <c r="J1293" s="1"/>
      <c r="K1293" s="1"/>
      <c r="L1293" s="1"/>
    </row>
    <row r="1294" spans="7:12" ht="15">
      <c r="G1294" s="1"/>
      <c r="H1294" s="1"/>
      <c r="I1294" s="1"/>
      <c r="J1294" s="1"/>
      <c r="K1294" s="1"/>
      <c r="L1294" s="1"/>
    </row>
    <row r="1295" spans="7:12" ht="15">
      <c r="G1295" s="1"/>
      <c r="H1295" s="1"/>
      <c r="I1295" s="1"/>
      <c r="J1295" s="1"/>
      <c r="K1295" s="1"/>
      <c r="L1295" s="1"/>
    </row>
    <row r="1296" spans="7:12" ht="15">
      <c r="G1296" s="1"/>
      <c r="H1296" s="1"/>
      <c r="I1296" s="1"/>
      <c r="J1296" s="1"/>
      <c r="K1296" s="1"/>
      <c r="L1296" s="1"/>
    </row>
    <row r="1297" spans="7:12" ht="15">
      <c r="G1297" s="1"/>
      <c r="H1297" s="1"/>
      <c r="I1297" s="1"/>
      <c r="J1297" s="1"/>
      <c r="K1297" s="1"/>
      <c r="L1297" s="1"/>
    </row>
    <row r="1298" spans="7:12" ht="15">
      <c r="G1298" s="1"/>
      <c r="H1298" s="1"/>
      <c r="I1298" s="1"/>
      <c r="J1298" s="1"/>
      <c r="K1298" s="1"/>
      <c r="L1298" s="1"/>
    </row>
    <row r="1299" spans="7:12" ht="15">
      <c r="G1299" s="1"/>
      <c r="H1299" s="1"/>
      <c r="I1299" s="1"/>
      <c r="J1299" s="1"/>
      <c r="K1299" s="1"/>
      <c r="L1299" s="1"/>
    </row>
    <row r="1300" spans="7:12" ht="15">
      <c r="G1300" s="1"/>
      <c r="H1300" s="1"/>
      <c r="I1300" s="1"/>
      <c r="J1300" s="1"/>
      <c r="K1300" s="1"/>
      <c r="L1300" s="1"/>
    </row>
    <row r="1301" spans="7:12" ht="15">
      <c r="G1301" s="1"/>
      <c r="H1301" s="1"/>
      <c r="I1301" s="1"/>
      <c r="J1301" s="1"/>
      <c r="K1301" s="1"/>
      <c r="L1301" s="1"/>
    </row>
    <row r="1302" spans="7:12" ht="15">
      <c r="G1302" s="1"/>
      <c r="H1302" s="1"/>
      <c r="I1302" s="1"/>
      <c r="J1302" s="1"/>
      <c r="K1302" s="1"/>
      <c r="L1302" s="1"/>
    </row>
    <row r="1303" spans="7:12" ht="15">
      <c r="G1303" s="1"/>
      <c r="H1303" s="1"/>
      <c r="I1303" s="1"/>
      <c r="J1303" s="1"/>
      <c r="K1303" s="1"/>
      <c r="L1303" s="1"/>
    </row>
    <row r="1304" spans="7:12" ht="15">
      <c r="G1304" s="1"/>
      <c r="H1304" s="1"/>
      <c r="I1304" s="1"/>
      <c r="J1304" s="1"/>
      <c r="K1304" s="1"/>
      <c r="L1304" s="1"/>
    </row>
    <row r="1305" spans="7:12" ht="15">
      <c r="G1305" s="1"/>
      <c r="H1305" s="1"/>
      <c r="I1305" s="1"/>
      <c r="J1305" s="1"/>
      <c r="K1305" s="1"/>
      <c r="L1305" s="1"/>
    </row>
    <row r="1306" spans="7:12" ht="15">
      <c r="G1306" s="1"/>
      <c r="H1306" s="1"/>
      <c r="I1306" s="1"/>
      <c r="J1306" s="1"/>
      <c r="K1306" s="1"/>
      <c r="L1306" s="1"/>
    </row>
    <row r="1307" spans="7:12" ht="15">
      <c r="G1307" s="1"/>
      <c r="H1307" s="1"/>
      <c r="I1307" s="1"/>
      <c r="J1307" s="1"/>
      <c r="K1307" s="1"/>
      <c r="L1307" s="1"/>
    </row>
    <row r="1308" spans="7:12" ht="15">
      <c r="G1308" s="1"/>
      <c r="H1308" s="1"/>
      <c r="I1308" s="1"/>
      <c r="J1308" s="1"/>
      <c r="K1308" s="1"/>
      <c r="L1308" s="1"/>
    </row>
    <row r="1309" spans="7:12" ht="15">
      <c r="G1309" s="1"/>
      <c r="H1309" s="1"/>
      <c r="I1309" s="1"/>
      <c r="J1309" s="1"/>
      <c r="K1309" s="1"/>
      <c r="L1309" s="1"/>
    </row>
    <row r="1310" spans="7:12" ht="15">
      <c r="G1310" s="1"/>
      <c r="H1310" s="1"/>
      <c r="I1310" s="1"/>
      <c r="J1310" s="1"/>
      <c r="K1310" s="1"/>
      <c r="L1310" s="1"/>
    </row>
    <row r="1311" spans="7:12" ht="15">
      <c r="G1311" s="1"/>
      <c r="H1311" s="1"/>
      <c r="I1311" s="1"/>
      <c r="J1311" s="1"/>
      <c r="K1311" s="1"/>
      <c r="L1311" s="1"/>
    </row>
    <row r="1312" spans="7:12" ht="15">
      <c r="G1312" s="1"/>
      <c r="H1312" s="1"/>
      <c r="I1312" s="1"/>
      <c r="J1312" s="1"/>
      <c r="K1312" s="1"/>
      <c r="L1312" s="1"/>
    </row>
    <row r="1313" spans="7:12" ht="15">
      <c r="G1313" s="1"/>
      <c r="H1313" s="1"/>
      <c r="I1313" s="1"/>
      <c r="J1313" s="1"/>
      <c r="K1313" s="1"/>
      <c r="L1313" s="1"/>
    </row>
    <row r="1314" spans="7:12" ht="15">
      <c r="G1314" s="1"/>
      <c r="H1314" s="1"/>
      <c r="I1314" s="1"/>
      <c r="J1314" s="1"/>
      <c r="K1314" s="1"/>
      <c r="L1314" s="1"/>
    </row>
    <row r="1315" spans="7:12" ht="15">
      <c r="G1315" s="1"/>
      <c r="H1315" s="1"/>
      <c r="I1315" s="1"/>
      <c r="J1315" s="1"/>
      <c r="K1315" s="1"/>
      <c r="L1315" s="1"/>
    </row>
    <row r="1316" spans="7:12" ht="15">
      <c r="G1316" s="1"/>
      <c r="H1316" s="1"/>
      <c r="I1316" s="1"/>
      <c r="J1316" s="1"/>
      <c r="K1316" s="1"/>
      <c r="L1316" s="1"/>
    </row>
    <row r="1317" spans="7:12" ht="15">
      <c r="G1317" s="1"/>
      <c r="H1317" s="1"/>
      <c r="I1317" s="1"/>
      <c r="J1317" s="1"/>
      <c r="K1317" s="1"/>
      <c r="L1317" s="1"/>
    </row>
    <row r="1318" spans="7:12" ht="15">
      <c r="G1318" s="1"/>
      <c r="H1318" s="1"/>
      <c r="I1318" s="1"/>
      <c r="J1318" s="1"/>
      <c r="K1318" s="1"/>
      <c r="L1318" s="1"/>
    </row>
    <row r="1319" spans="7:12" ht="15">
      <c r="G1319" s="1"/>
      <c r="H1319" s="1"/>
      <c r="I1319" s="1"/>
      <c r="J1319" s="1"/>
      <c r="K1319" s="1"/>
      <c r="L1319" s="1"/>
    </row>
    <row r="1320" spans="7:12" ht="15">
      <c r="G1320" s="1"/>
      <c r="H1320" s="1"/>
      <c r="I1320" s="1"/>
      <c r="J1320" s="1"/>
      <c r="K1320" s="1"/>
      <c r="L1320" s="1"/>
    </row>
    <row r="1321" spans="7:12" ht="15">
      <c r="G1321" s="1"/>
      <c r="H1321" s="1"/>
      <c r="I1321" s="1"/>
      <c r="J1321" s="1"/>
      <c r="K1321" s="1"/>
      <c r="L1321" s="1"/>
    </row>
    <row r="1322" spans="7:12" ht="15">
      <c r="G1322" s="1"/>
      <c r="H1322" s="1"/>
      <c r="I1322" s="1"/>
      <c r="J1322" s="1"/>
      <c r="K1322" s="1"/>
      <c r="L1322" s="1"/>
    </row>
    <row r="1323" spans="7:12" ht="15">
      <c r="G1323" s="1"/>
      <c r="H1323" s="1"/>
      <c r="I1323" s="1"/>
      <c r="J1323" s="1"/>
      <c r="K1323" s="1"/>
      <c r="L1323" s="1"/>
    </row>
    <row r="1324" spans="7:12" ht="15">
      <c r="G1324" s="1"/>
      <c r="H1324" s="1"/>
      <c r="I1324" s="1"/>
      <c r="J1324" s="1"/>
      <c r="K1324" s="1"/>
      <c r="L1324" s="1"/>
    </row>
    <row r="1325" spans="7:12" ht="15">
      <c r="G1325" s="1"/>
      <c r="H1325" s="1"/>
      <c r="I1325" s="1"/>
      <c r="J1325" s="1"/>
      <c r="K1325" s="1"/>
      <c r="L1325" s="1"/>
    </row>
    <row r="1326" spans="7:12" ht="15">
      <c r="G1326" s="1"/>
      <c r="H1326" s="1"/>
      <c r="I1326" s="1"/>
      <c r="J1326" s="1"/>
      <c r="K1326" s="1"/>
      <c r="L1326" s="1"/>
    </row>
    <row r="1327" spans="7:12" ht="15">
      <c r="G1327" s="1"/>
      <c r="H1327" s="1"/>
      <c r="I1327" s="1"/>
      <c r="J1327" s="1"/>
      <c r="K1327" s="1"/>
      <c r="L1327" s="1"/>
    </row>
    <row r="1328" spans="7:12" ht="15">
      <c r="G1328" s="1"/>
      <c r="H1328" s="1"/>
      <c r="I1328" s="1"/>
      <c r="J1328" s="1"/>
      <c r="K1328" s="1"/>
      <c r="L1328" s="1"/>
    </row>
    <row r="1329" spans="7:12" ht="15">
      <c r="G1329" s="1"/>
      <c r="H1329" s="1"/>
      <c r="I1329" s="1"/>
      <c r="J1329" s="1"/>
      <c r="K1329" s="1"/>
      <c r="L1329" s="1"/>
    </row>
    <row r="1330" spans="7:12" ht="15">
      <c r="G1330" s="1"/>
      <c r="H1330" s="1"/>
      <c r="I1330" s="1"/>
      <c r="J1330" s="1"/>
      <c r="K1330" s="1"/>
      <c r="L1330" s="1"/>
    </row>
    <row r="1331" spans="7:12" ht="15">
      <c r="G1331" s="1"/>
      <c r="H1331" s="1"/>
      <c r="I1331" s="1"/>
      <c r="J1331" s="1"/>
      <c r="K1331" s="1"/>
      <c r="L1331" s="1"/>
    </row>
    <row r="1332" spans="7:12" ht="15">
      <c r="G1332" s="1"/>
      <c r="H1332" s="1"/>
      <c r="I1332" s="1"/>
      <c r="J1332" s="1"/>
      <c r="K1332" s="1"/>
      <c r="L1332" s="1"/>
    </row>
    <row r="1333" spans="7:12" ht="15">
      <c r="G1333" s="1"/>
      <c r="H1333" s="1"/>
      <c r="I1333" s="1"/>
      <c r="J1333" s="1"/>
      <c r="K1333" s="1"/>
      <c r="L1333" s="1"/>
    </row>
    <row r="1334" spans="7:12" ht="15">
      <c r="G1334" s="1"/>
      <c r="H1334" s="1"/>
      <c r="I1334" s="1"/>
      <c r="J1334" s="1"/>
      <c r="K1334" s="1"/>
      <c r="L1334" s="1"/>
    </row>
    <row r="1335" spans="7:12" ht="15">
      <c r="G1335" s="1"/>
      <c r="H1335" s="1"/>
      <c r="I1335" s="1"/>
      <c r="J1335" s="1"/>
      <c r="K1335" s="1"/>
      <c r="L1335" s="1"/>
    </row>
    <row r="1336" spans="7:12" ht="15">
      <c r="G1336" s="1"/>
      <c r="H1336" s="1"/>
      <c r="I1336" s="1"/>
      <c r="J1336" s="1"/>
      <c r="K1336" s="1"/>
      <c r="L1336" s="1"/>
    </row>
    <row r="1337" spans="7:12" ht="15">
      <c r="G1337" s="1"/>
      <c r="H1337" s="1"/>
      <c r="I1337" s="1"/>
      <c r="J1337" s="1"/>
      <c r="K1337" s="1"/>
      <c r="L1337" s="1"/>
    </row>
    <row r="1338" spans="7:12" ht="15">
      <c r="G1338" s="1"/>
      <c r="H1338" s="1"/>
      <c r="I1338" s="1"/>
      <c r="J1338" s="1"/>
      <c r="K1338" s="1"/>
      <c r="L1338" s="1"/>
    </row>
    <row r="1339" spans="7:12" ht="15">
      <c r="G1339" s="1"/>
      <c r="H1339" s="1"/>
      <c r="I1339" s="1"/>
      <c r="J1339" s="1"/>
      <c r="K1339" s="1"/>
      <c r="L1339" s="1"/>
    </row>
    <row r="1340" spans="7:12" ht="15">
      <c r="G1340" s="1"/>
      <c r="H1340" s="1"/>
      <c r="I1340" s="1"/>
      <c r="J1340" s="1"/>
      <c r="K1340" s="1"/>
      <c r="L1340" s="1"/>
    </row>
    <row r="1341" spans="7:12" ht="15">
      <c r="G1341" s="1"/>
      <c r="H1341" s="1"/>
      <c r="I1341" s="1"/>
      <c r="J1341" s="1"/>
      <c r="K1341" s="1"/>
      <c r="L1341" s="1"/>
    </row>
    <row r="1342" spans="7:12" ht="15">
      <c r="G1342" s="1"/>
      <c r="H1342" s="1"/>
      <c r="I1342" s="1"/>
      <c r="J1342" s="1"/>
      <c r="K1342" s="1"/>
      <c r="L1342" s="1"/>
    </row>
    <row r="1343" spans="7:12" ht="15">
      <c r="G1343" s="1"/>
      <c r="H1343" s="1"/>
      <c r="I1343" s="1"/>
      <c r="J1343" s="1"/>
      <c r="K1343" s="1"/>
      <c r="L1343" s="1"/>
    </row>
    <row r="1344" spans="7:12" ht="15">
      <c r="G1344" s="1"/>
      <c r="H1344" s="1"/>
      <c r="I1344" s="1"/>
      <c r="J1344" s="1"/>
      <c r="K1344" s="1"/>
      <c r="L1344" s="1"/>
    </row>
    <row r="1345" spans="7:12" ht="15">
      <c r="G1345" s="1"/>
      <c r="H1345" s="1"/>
      <c r="I1345" s="1"/>
      <c r="J1345" s="1"/>
      <c r="K1345" s="1"/>
      <c r="L1345" s="1"/>
    </row>
    <row r="1346" spans="7:12" ht="15">
      <c r="G1346" s="1"/>
      <c r="H1346" s="1"/>
      <c r="I1346" s="1"/>
      <c r="J1346" s="1"/>
      <c r="K1346" s="1"/>
      <c r="L1346" s="1"/>
    </row>
    <row r="1347" spans="7:12" ht="15">
      <c r="G1347" s="1"/>
      <c r="H1347" s="1"/>
      <c r="I1347" s="1"/>
      <c r="J1347" s="1"/>
      <c r="K1347" s="1"/>
      <c r="L1347" s="1"/>
    </row>
    <row r="1348" spans="7:12" ht="15">
      <c r="G1348" s="1"/>
      <c r="H1348" s="1"/>
      <c r="I1348" s="1"/>
      <c r="J1348" s="1"/>
      <c r="K1348" s="1"/>
      <c r="L1348" s="1"/>
    </row>
    <row r="1349" spans="7:12" ht="15">
      <c r="G1349" s="1"/>
      <c r="H1349" s="1"/>
      <c r="I1349" s="1"/>
      <c r="J1349" s="1"/>
      <c r="K1349" s="1"/>
      <c r="L1349" s="1"/>
    </row>
    <row r="1350" spans="7:12" ht="15">
      <c r="G1350" s="1"/>
      <c r="H1350" s="1"/>
      <c r="I1350" s="1"/>
      <c r="J1350" s="1"/>
      <c r="K1350" s="1"/>
      <c r="L1350" s="1"/>
    </row>
    <row r="1351" spans="7:12" ht="15">
      <c r="G1351" s="1"/>
      <c r="H1351" s="1"/>
      <c r="I1351" s="1"/>
      <c r="J1351" s="1"/>
      <c r="K1351" s="1"/>
      <c r="L1351" s="1"/>
    </row>
    <row r="1352" spans="7:12" ht="15">
      <c r="G1352" s="1"/>
      <c r="H1352" s="1"/>
      <c r="I1352" s="1"/>
      <c r="J1352" s="1"/>
      <c r="K1352" s="1"/>
      <c r="L1352" s="1"/>
    </row>
    <row r="1353" spans="7:12" ht="15">
      <c r="G1353" s="1"/>
      <c r="H1353" s="1"/>
      <c r="I1353" s="1"/>
      <c r="J1353" s="1"/>
      <c r="K1353" s="1"/>
      <c r="L1353" s="1"/>
    </row>
    <row r="1354" spans="7:12" ht="15">
      <c r="G1354" s="1"/>
      <c r="H1354" s="1"/>
      <c r="I1354" s="1"/>
      <c r="J1354" s="1"/>
      <c r="K1354" s="1"/>
      <c r="L1354" s="1"/>
    </row>
    <row r="1355" spans="7:12" ht="15">
      <c r="G1355" s="1"/>
      <c r="H1355" s="1"/>
      <c r="I1355" s="1"/>
      <c r="J1355" s="1"/>
      <c r="K1355" s="1"/>
      <c r="L1355" s="1"/>
    </row>
    <row r="1356" spans="7:12" ht="15">
      <c r="G1356" s="1"/>
      <c r="H1356" s="1"/>
      <c r="I1356" s="1"/>
      <c r="J1356" s="1"/>
      <c r="K1356" s="1"/>
      <c r="L1356" s="1"/>
    </row>
    <row r="1357" spans="7:12" ht="15">
      <c r="G1357" s="1"/>
      <c r="H1357" s="1"/>
      <c r="I1357" s="1"/>
      <c r="J1357" s="1"/>
      <c r="K1357" s="1"/>
      <c r="L1357" s="1"/>
    </row>
    <row r="1358" spans="7:12" ht="15">
      <c r="G1358" s="1"/>
      <c r="H1358" s="1"/>
      <c r="I1358" s="1"/>
      <c r="J1358" s="1"/>
      <c r="K1358" s="1"/>
      <c r="L1358" s="1"/>
    </row>
    <row r="1359" spans="7:12" ht="15">
      <c r="G1359" s="1"/>
      <c r="H1359" s="1"/>
      <c r="I1359" s="1"/>
      <c r="J1359" s="1"/>
      <c r="K1359" s="1"/>
      <c r="L1359" s="1"/>
    </row>
    <row r="1360" spans="7:12" ht="15">
      <c r="G1360" s="1"/>
      <c r="H1360" s="1"/>
      <c r="I1360" s="1"/>
      <c r="J1360" s="1"/>
      <c r="K1360" s="1"/>
      <c r="L1360" s="1"/>
    </row>
    <row r="1361" spans="7:12" ht="15">
      <c r="G1361" s="1"/>
      <c r="H1361" s="1"/>
      <c r="I1361" s="1"/>
      <c r="J1361" s="1"/>
      <c r="K1361" s="1"/>
      <c r="L1361" s="1"/>
    </row>
    <row r="1362" spans="7:12" ht="15">
      <c r="G1362" s="1"/>
      <c r="H1362" s="1"/>
      <c r="I1362" s="1"/>
      <c r="J1362" s="1"/>
      <c r="K1362" s="1"/>
      <c r="L1362" s="1"/>
    </row>
    <row r="1363" spans="7:12" ht="15">
      <c r="G1363" s="1"/>
      <c r="H1363" s="1"/>
      <c r="I1363" s="1"/>
      <c r="J1363" s="1"/>
      <c r="K1363" s="1"/>
      <c r="L1363" s="1"/>
    </row>
    <row r="1364" spans="7:12" ht="15">
      <c r="G1364" s="1"/>
      <c r="H1364" s="1"/>
      <c r="I1364" s="1"/>
      <c r="J1364" s="1"/>
      <c r="K1364" s="1"/>
      <c r="L1364" s="1"/>
    </row>
    <row r="1365" spans="7:12" ht="15">
      <c r="G1365" s="1"/>
      <c r="H1365" s="1"/>
      <c r="I1365" s="1"/>
      <c r="J1365" s="1"/>
      <c r="K1365" s="1"/>
      <c r="L1365" s="1"/>
    </row>
    <row r="1366" spans="7:12" ht="15">
      <c r="G1366" s="1"/>
      <c r="H1366" s="1"/>
      <c r="I1366" s="1"/>
      <c r="J1366" s="1"/>
      <c r="K1366" s="1"/>
      <c r="L1366" s="1"/>
    </row>
    <row r="1367" spans="7:12" ht="15">
      <c r="G1367" s="1"/>
      <c r="H1367" s="1"/>
      <c r="I1367" s="1"/>
      <c r="J1367" s="1"/>
      <c r="K1367" s="1"/>
      <c r="L1367" s="1"/>
    </row>
    <row r="1368" spans="7:12" ht="15">
      <c r="G1368" s="1"/>
      <c r="H1368" s="1"/>
      <c r="I1368" s="1"/>
      <c r="J1368" s="1"/>
      <c r="K1368" s="1"/>
      <c r="L1368" s="1"/>
    </row>
    <row r="1369" spans="7:12" ht="15">
      <c r="G1369" s="1"/>
      <c r="H1369" s="1"/>
      <c r="I1369" s="1"/>
      <c r="J1369" s="1"/>
      <c r="K1369" s="1"/>
      <c r="L1369" s="1"/>
    </row>
    <row r="1370" spans="7:12" ht="15">
      <c r="G1370" s="1"/>
      <c r="H1370" s="1"/>
      <c r="I1370" s="1"/>
      <c r="J1370" s="1"/>
      <c r="K1370" s="1"/>
      <c r="L1370" s="1"/>
    </row>
    <row r="1371" spans="7:12" ht="15">
      <c r="G1371" s="1"/>
      <c r="H1371" s="1"/>
      <c r="I1371" s="1"/>
      <c r="J1371" s="1"/>
      <c r="K1371" s="1"/>
      <c r="L1371" s="1"/>
    </row>
    <row r="1372" spans="7:12" ht="15">
      <c r="G1372" s="1"/>
      <c r="H1372" s="1"/>
      <c r="I1372" s="1"/>
      <c r="J1372" s="1"/>
      <c r="K1372" s="1"/>
      <c r="L1372" s="1"/>
    </row>
    <row r="1373" spans="7:12" ht="15">
      <c r="G1373" s="1"/>
      <c r="H1373" s="1"/>
      <c r="I1373" s="1"/>
      <c r="J1373" s="1"/>
      <c r="K1373" s="1"/>
      <c r="L1373" s="1"/>
    </row>
    <row r="1374" spans="7:12" ht="15">
      <c r="G1374" s="1"/>
      <c r="H1374" s="1"/>
      <c r="I1374" s="1"/>
      <c r="J1374" s="1"/>
      <c r="K1374" s="1"/>
      <c r="L1374" s="1"/>
    </row>
    <row r="1375" spans="7:12" ht="15">
      <c r="G1375" s="1"/>
      <c r="H1375" s="1"/>
      <c r="I1375" s="1"/>
      <c r="J1375" s="1"/>
      <c r="K1375" s="1"/>
      <c r="L1375" s="1"/>
    </row>
    <row r="1376" spans="7:12" ht="15">
      <c r="G1376" s="1"/>
      <c r="H1376" s="1"/>
      <c r="I1376" s="1"/>
      <c r="J1376" s="1"/>
      <c r="K1376" s="1"/>
      <c r="L1376" s="1"/>
    </row>
    <row r="1377" spans="7:12" ht="15">
      <c r="G1377" s="1"/>
      <c r="H1377" s="1"/>
      <c r="I1377" s="1"/>
      <c r="J1377" s="1"/>
      <c r="K1377" s="1"/>
      <c r="L1377" s="1"/>
    </row>
    <row r="1378" spans="7:12" ht="15">
      <c r="G1378" s="1"/>
      <c r="H1378" s="1"/>
      <c r="I1378" s="1"/>
      <c r="J1378" s="1"/>
      <c r="K1378" s="1"/>
      <c r="L1378" s="1"/>
    </row>
    <row r="1379" spans="7:12" ht="15">
      <c r="G1379" s="1"/>
      <c r="H1379" s="1"/>
      <c r="I1379" s="1"/>
      <c r="J1379" s="1"/>
      <c r="K1379" s="1"/>
      <c r="L1379" s="1"/>
    </row>
    <row r="1380" spans="7:12" ht="15">
      <c r="G1380" s="1"/>
      <c r="H1380" s="1"/>
      <c r="I1380" s="1"/>
      <c r="J1380" s="1"/>
      <c r="K1380" s="1"/>
      <c r="L1380" s="1"/>
    </row>
    <row r="1381" spans="7:12" ht="15">
      <c r="G1381" s="1"/>
      <c r="H1381" s="1"/>
      <c r="I1381" s="1"/>
      <c r="J1381" s="1"/>
      <c r="K1381" s="1"/>
      <c r="L1381" s="1"/>
    </row>
    <row r="1382" spans="7:12" ht="15">
      <c r="G1382" s="1"/>
      <c r="H1382" s="1"/>
      <c r="I1382" s="1"/>
      <c r="J1382" s="1"/>
      <c r="K1382" s="1"/>
      <c r="L1382" s="1"/>
    </row>
    <row r="1383" spans="7:12" ht="15">
      <c r="G1383" s="1"/>
      <c r="H1383" s="1"/>
      <c r="I1383" s="1"/>
      <c r="J1383" s="1"/>
      <c r="K1383" s="1"/>
      <c r="L1383" s="1"/>
    </row>
    <row r="1384" spans="7:12" ht="15">
      <c r="G1384" s="1"/>
      <c r="H1384" s="1"/>
      <c r="I1384" s="1"/>
      <c r="J1384" s="1"/>
      <c r="K1384" s="1"/>
      <c r="L1384" s="1"/>
    </row>
    <row r="1385" spans="7:12" ht="15">
      <c r="G1385" s="1"/>
      <c r="H1385" s="1"/>
      <c r="I1385" s="1"/>
      <c r="J1385" s="1"/>
      <c r="K1385" s="1"/>
      <c r="L1385" s="1"/>
    </row>
    <row r="1386" spans="7:12" ht="15">
      <c r="G1386" s="1"/>
      <c r="H1386" s="1"/>
      <c r="I1386" s="1"/>
      <c r="J1386" s="1"/>
      <c r="K1386" s="1"/>
      <c r="L1386" s="1"/>
    </row>
    <row r="1387" spans="7:12" ht="15">
      <c r="G1387" s="1"/>
      <c r="H1387" s="1"/>
      <c r="I1387" s="1"/>
      <c r="J1387" s="1"/>
      <c r="K1387" s="1"/>
      <c r="L1387" s="1"/>
    </row>
    <row r="1388" spans="7:12" ht="15">
      <c r="G1388" s="1"/>
      <c r="H1388" s="1"/>
      <c r="I1388" s="1"/>
      <c r="J1388" s="1"/>
      <c r="K1388" s="1"/>
      <c r="L1388" s="1"/>
    </row>
    <row r="1389" spans="7:12" ht="15">
      <c r="G1389" s="1"/>
      <c r="H1389" s="1"/>
      <c r="I1389" s="1"/>
      <c r="J1389" s="1"/>
      <c r="K1389" s="1"/>
      <c r="L1389" s="1"/>
    </row>
    <row r="1390" spans="7:12" ht="15">
      <c r="G1390" s="1"/>
      <c r="H1390" s="1"/>
      <c r="I1390" s="1"/>
      <c r="J1390" s="1"/>
      <c r="K1390" s="1"/>
      <c r="L1390" s="1"/>
    </row>
    <row r="1391" spans="7:12" ht="15">
      <c r="G1391" s="1"/>
      <c r="H1391" s="1"/>
      <c r="I1391" s="1"/>
      <c r="J1391" s="1"/>
      <c r="K1391" s="1"/>
      <c r="L1391" s="1"/>
    </row>
    <row r="1392" spans="7:12" ht="15">
      <c r="G1392" s="1"/>
      <c r="H1392" s="1"/>
      <c r="I1392" s="1"/>
      <c r="J1392" s="1"/>
      <c r="K1392" s="1"/>
      <c r="L1392" s="1"/>
    </row>
    <row r="1393" spans="7:12" ht="15">
      <c r="G1393" s="1"/>
      <c r="H1393" s="1"/>
      <c r="I1393" s="1"/>
      <c r="J1393" s="1"/>
      <c r="K1393" s="1"/>
      <c r="L1393" s="1"/>
    </row>
    <row r="1394" spans="7:12" ht="15">
      <c r="G1394" s="1"/>
      <c r="H1394" s="1"/>
      <c r="I1394" s="1"/>
      <c r="J1394" s="1"/>
      <c r="K1394" s="1"/>
      <c r="L1394" s="1"/>
    </row>
    <row r="1395" spans="7:12" ht="15">
      <c r="G1395" s="1"/>
      <c r="H1395" s="1"/>
      <c r="I1395" s="1"/>
      <c r="J1395" s="1"/>
      <c r="K1395" s="1"/>
      <c r="L1395" s="1"/>
    </row>
    <row r="1396" spans="7:12" ht="15">
      <c r="G1396" s="1"/>
      <c r="H1396" s="1"/>
      <c r="I1396" s="1"/>
      <c r="J1396" s="1"/>
      <c r="K1396" s="1"/>
      <c r="L1396" s="1"/>
    </row>
    <row r="1397" spans="7:12" ht="15">
      <c r="G1397" s="1"/>
      <c r="H1397" s="1"/>
      <c r="I1397" s="1"/>
      <c r="J1397" s="1"/>
      <c r="K1397" s="1"/>
      <c r="L1397" s="1"/>
    </row>
    <row r="1398" spans="7:12" ht="15">
      <c r="G1398" s="1"/>
      <c r="H1398" s="1"/>
      <c r="I1398" s="1"/>
      <c r="J1398" s="1"/>
      <c r="K1398" s="1"/>
      <c r="L1398" s="1"/>
    </row>
    <row r="1399" spans="7:12" ht="15">
      <c r="G1399" s="1"/>
      <c r="H1399" s="1"/>
      <c r="I1399" s="1"/>
      <c r="J1399" s="1"/>
      <c r="K1399" s="1"/>
      <c r="L1399" s="1"/>
    </row>
    <row r="1400" spans="7:12" ht="15">
      <c r="G1400" s="1"/>
      <c r="H1400" s="1"/>
      <c r="I1400" s="1"/>
      <c r="J1400" s="1"/>
      <c r="K1400" s="1"/>
      <c r="L1400" s="1"/>
    </row>
    <row r="1401" spans="7:12" ht="15">
      <c r="G1401" s="1"/>
      <c r="H1401" s="1"/>
      <c r="I1401" s="1"/>
      <c r="J1401" s="1"/>
      <c r="K1401" s="1"/>
      <c r="L1401" s="1"/>
    </row>
    <row r="1402" spans="7:12" ht="15">
      <c r="G1402" s="1"/>
      <c r="H1402" s="1"/>
      <c r="I1402" s="1"/>
      <c r="J1402" s="1"/>
      <c r="K1402" s="1"/>
      <c r="L1402" s="1"/>
    </row>
    <row r="1403" spans="7:12" ht="15">
      <c r="G1403" s="1"/>
      <c r="H1403" s="1"/>
      <c r="I1403" s="1"/>
      <c r="J1403" s="1"/>
      <c r="K1403" s="1"/>
      <c r="L1403" s="1"/>
    </row>
    <row r="1404" spans="7:12" ht="15">
      <c r="G1404" s="1"/>
      <c r="H1404" s="1"/>
      <c r="I1404" s="1"/>
      <c r="J1404" s="1"/>
      <c r="K1404" s="1"/>
      <c r="L1404" s="1"/>
    </row>
    <row r="1405" spans="7:12" ht="15">
      <c r="G1405" s="1"/>
      <c r="H1405" s="1"/>
      <c r="I1405" s="1"/>
      <c r="J1405" s="1"/>
      <c r="K1405" s="1"/>
      <c r="L1405" s="1"/>
    </row>
    <row r="1406" spans="7:12" ht="15">
      <c r="G1406" s="1"/>
      <c r="H1406" s="1"/>
      <c r="I1406" s="1"/>
      <c r="J1406" s="1"/>
      <c r="K1406" s="1"/>
      <c r="L1406" s="1"/>
    </row>
    <row r="1407" spans="7:12" ht="15">
      <c r="G1407" s="1"/>
      <c r="H1407" s="1"/>
      <c r="I1407" s="1"/>
      <c r="J1407" s="1"/>
      <c r="K1407" s="1"/>
      <c r="L1407" s="1"/>
    </row>
    <row r="1408" spans="7:12" ht="15">
      <c r="G1408" s="1"/>
      <c r="H1408" s="1"/>
      <c r="I1408" s="1"/>
      <c r="J1408" s="1"/>
      <c r="K1408" s="1"/>
      <c r="L1408" s="1"/>
    </row>
    <row r="1409" spans="7:12" ht="15">
      <c r="G1409" s="1"/>
      <c r="H1409" s="1"/>
      <c r="I1409" s="1"/>
      <c r="J1409" s="1"/>
      <c r="K1409" s="1"/>
      <c r="L1409" s="1"/>
    </row>
    <row r="1410" spans="7:12" ht="15">
      <c r="G1410" s="1"/>
      <c r="H1410" s="1"/>
      <c r="I1410" s="1"/>
      <c r="J1410" s="1"/>
      <c r="K1410" s="1"/>
      <c r="L1410" s="1"/>
    </row>
    <row r="1411" spans="7:12" ht="15">
      <c r="G1411" s="1"/>
      <c r="H1411" s="1"/>
      <c r="I1411" s="1"/>
      <c r="J1411" s="1"/>
      <c r="K1411" s="1"/>
      <c r="L1411" s="1"/>
    </row>
    <row r="1412" spans="7:12" ht="15">
      <c r="G1412" s="1"/>
      <c r="H1412" s="1"/>
      <c r="I1412" s="1"/>
      <c r="J1412" s="1"/>
      <c r="K1412" s="1"/>
      <c r="L1412" s="1"/>
    </row>
    <row r="1413" spans="7:12" ht="15">
      <c r="G1413" s="1"/>
      <c r="H1413" s="1"/>
      <c r="I1413" s="1"/>
      <c r="J1413" s="1"/>
      <c r="K1413" s="1"/>
      <c r="L1413" s="1"/>
    </row>
    <row r="1414" spans="7:12" ht="15">
      <c r="G1414" s="1"/>
      <c r="H1414" s="1"/>
      <c r="I1414" s="1"/>
      <c r="J1414" s="1"/>
      <c r="K1414" s="1"/>
      <c r="L1414" s="1"/>
    </row>
    <row r="1415" spans="7:12" ht="15">
      <c r="G1415" s="1"/>
      <c r="H1415" s="1"/>
      <c r="I1415" s="1"/>
      <c r="J1415" s="1"/>
      <c r="K1415" s="1"/>
      <c r="L1415" s="1"/>
    </row>
    <row r="1416" spans="7:12" ht="15">
      <c r="G1416" s="1"/>
      <c r="H1416" s="1"/>
      <c r="I1416" s="1"/>
      <c r="J1416" s="1"/>
      <c r="K1416" s="1"/>
      <c r="L1416" s="1"/>
    </row>
    <row r="1417" spans="7:12" ht="15">
      <c r="G1417" s="1"/>
      <c r="H1417" s="1"/>
      <c r="I1417" s="1"/>
      <c r="J1417" s="1"/>
      <c r="K1417" s="1"/>
      <c r="L1417" s="1"/>
    </row>
    <row r="1418" spans="7:12" ht="15">
      <c r="G1418" s="1"/>
      <c r="H1418" s="1"/>
      <c r="I1418" s="1"/>
      <c r="J1418" s="1"/>
      <c r="K1418" s="1"/>
      <c r="L1418" s="1"/>
    </row>
    <row r="1419" spans="7:12" ht="15">
      <c r="G1419" s="1"/>
      <c r="H1419" s="1"/>
      <c r="I1419" s="1"/>
      <c r="J1419" s="1"/>
      <c r="K1419" s="1"/>
      <c r="L1419" s="1"/>
    </row>
    <row r="1420" spans="7:12" ht="15">
      <c r="G1420" s="1"/>
      <c r="H1420" s="1"/>
      <c r="I1420" s="1"/>
      <c r="J1420" s="1"/>
      <c r="K1420" s="1"/>
      <c r="L1420" s="1"/>
    </row>
    <row r="1421" spans="7:12" ht="15">
      <c r="G1421" s="1"/>
      <c r="H1421" s="1"/>
      <c r="I1421" s="1"/>
      <c r="J1421" s="1"/>
      <c r="K1421" s="1"/>
      <c r="L1421" s="1"/>
    </row>
    <row r="1422" spans="7:12" ht="15">
      <c r="G1422" s="1"/>
      <c r="H1422" s="1"/>
      <c r="I1422" s="1"/>
      <c r="J1422" s="1"/>
      <c r="K1422" s="1"/>
      <c r="L1422" s="1"/>
    </row>
    <row r="1423" spans="7:12" ht="15">
      <c r="G1423" s="1"/>
      <c r="H1423" s="1"/>
      <c r="I1423" s="1"/>
      <c r="J1423" s="1"/>
      <c r="K1423" s="1"/>
      <c r="L1423" s="1"/>
    </row>
    <row r="1424" spans="7:12" ht="15">
      <c r="G1424" s="1"/>
      <c r="H1424" s="1"/>
      <c r="I1424" s="1"/>
      <c r="J1424" s="1"/>
      <c r="K1424" s="1"/>
      <c r="L1424" s="1"/>
    </row>
    <row r="1425" spans="7:12" ht="15">
      <c r="G1425" s="1"/>
      <c r="H1425" s="1"/>
      <c r="I1425" s="1"/>
      <c r="J1425" s="1"/>
      <c r="K1425" s="1"/>
      <c r="L1425" s="1"/>
    </row>
    <row r="1426" spans="7:12" ht="15">
      <c r="G1426" s="1"/>
      <c r="H1426" s="1"/>
      <c r="I1426" s="1"/>
      <c r="J1426" s="1"/>
      <c r="K1426" s="1"/>
      <c r="L1426" s="1"/>
    </row>
    <row r="1427" spans="7:12" ht="15">
      <c r="G1427" s="1"/>
      <c r="H1427" s="1"/>
      <c r="I1427" s="1"/>
      <c r="J1427" s="1"/>
      <c r="K1427" s="1"/>
      <c r="L1427" s="1"/>
    </row>
    <row r="1428" spans="7:12" ht="15">
      <c r="G1428" s="1"/>
      <c r="H1428" s="1"/>
      <c r="I1428" s="1"/>
      <c r="J1428" s="1"/>
      <c r="K1428" s="1"/>
      <c r="L1428" s="1"/>
    </row>
    <row r="1429" spans="7:12" ht="15">
      <c r="G1429" s="1"/>
      <c r="H1429" s="1"/>
      <c r="I1429" s="1"/>
      <c r="J1429" s="1"/>
      <c r="K1429" s="1"/>
      <c r="L1429" s="1"/>
    </row>
    <row r="1430" spans="7:12" ht="15">
      <c r="G1430" s="1"/>
      <c r="H1430" s="1"/>
      <c r="I1430" s="1"/>
      <c r="J1430" s="1"/>
      <c r="K1430" s="1"/>
      <c r="L1430" s="1"/>
    </row>
    <row r="1431" spans="7:12" ht="15">
      <c r="G1431" s="1"/>
      <c r="H1431" s="1"/>
      <c r="I1431" s="1"/>
      <c r="J1431" s="1"/>
      <c r="K1431" s="1"/>
      <c r="L1431" s="1"/>
    </row>
    <row r="1432" spans="7:12" ht="15">
      <c r="G1432" s="1"/>
      <c r="H1432" s="1"/>
      <c r="I1432" s="1"/>
      <c r="J1432" s="1"/>
      <c r="K1432" s="1"/>
      <c r="L1432" s="1"/>
    </row>
    <row r="1433" spans="7:12" ht="15">
      <c r="G1433" s="1"/>
      <c r="H1433" s="1"/>
      <c r="I1433" s="1"/>
      <c r="J1433" s="1"/>
      <c r="K1433" s="1"/>
      <c r="L1433" s="1"/>
    </row>
    <row r="1434" spans="7:12" ht="15">
      <c r="G1434" s="1"/>
      <c r="H1434" s="1"/>
      <c r="I1434" s="1"/>
      <c r="J1434" s="1"/>
      <c r="K1434" s="1"/>
      <c r="L1434" s="1"/>
    </row>
    <row r="1435" spans="7:12" ht="15">
      <c r="G1435" s="1"/>
      <c r="H1435" s="1"/>
      <c r="I1435" s="1"/>
      <c r="J1435" s="1"/>
      <c r="K1435" s="1"/>
      <c r="L1435" s="1"/>
    </row>
    <row r="1436" spans="7:12" ht="15">
      <c r="G1436" s="1"/>
      <c r="H1436" s="1"/>
      <c r="I1436" s="1"/>
      <c r="J1436" s="1"/>
      <c r="K1436" s="1"/>
      <c r="L1436" s="1"/>
    </row>
    <row r="1437" spans="7:12" ht="15">
      <c r="G1437" s="1"/>
      <c r="H1437" s="1"/>
      <c r="I1437" s="1"/>
      <c r="J1437" s="1"/>
      <c r="K1437" s="1"/>
      <c r="L1437" s="1"/>
    </row>
    <row r="1438" spans="7:12" ht="15">
      <c r="G1438" s="1"/>
      <c r="H1438" s="1"/>
      <c r="I1438" s="1"/>
      <c r="J1438" s="1"/>
      <c r="K1438" s="1"/>
      <c r="L1438" s="1"/>
    </row>
    <row r="1439" spans="7:12" ht="15">
      <c r="G1439" s="1"/>
      <c r="H1439" s="1"/>
      <c r="I1439" s="1"/>
      <c r="J1439" s="1"/>
      <c r="K1439" s="1"/>
      <c r="L1439" s="1"/>
    </row>
    <row r="1440" spans="7:12" ht="15">
      <c r="G1440" s="1"/>
      <c r="H1440" s="1"/>
      <c r="I1440" s="1"/>
      <c r="J1440" s="1"/>
      <c r="K1440" s="1"/>
      <c r="L1440" s="1"/>
    </row>
    <row r="1441" spans="7:12" ht="15">
      <c r="G1441" s="1"/>
      <c r="H1441" s="1"/>
      <c r="I1441" s="1"/>
      <c r="J1441" s="1"/>
      <c r="K1441" s="1"/>
      <c r="L1441" s="1"/>
    </row>
    <row r="1442" spans="7:12" ht="15">
      <c r="G1442" s="1"/>
      <c r="H1442" s="1"/>
      <c r="I1442" s="1"/>
      <c r="J1442" s="1"/>
      <c r="K1442" s="1"/>
      <c r="L1442" s="1"/>
    </row>
    <row r="1443" spans="7:12" ht="15">
      <c r="G1443" s="1"/>
      <c r="H1443" s="1"/>
      <c r="I1443" s="1"/>
      <c r="J1443" s="1"/>
      <c r="K1443" s="1"/>
      <c r="L1443" s="1"/>
    </row>
    <row r="1444" spans="7:12" ht="15">
      <c r="G1444" s="1"/>
      <c r="H1444" s="1"/>
      <c r="I1444" s="1"/>
      <c r="J1444" s="1"/>
      <c r="K1444" s="1"/>
      <c r="L1444" s="1"/>
    </row>
    <row r="1445" spans="7:12" ht="15">
      <c r="G1445" s="1"/>
      <c r="H1445" s="1"/>
      <c r="I1445" s="1"/>
      <c r="J1445" s="1"/>
      <c r="K1445" s="1"/>
      <c r="L1445" s="1"/>
    </row>
    <row r="1446" spans="7:12" ht="15">
      <c r="G1446" s="1"/>
      <c r="H1446" s="1"/>
      <c r="I1446" s="1"/>
      <c r="J1446" s="1"/>
      <c r="K1446" s="1"/>
      <c r="L1446" s="1"/>
    </row>
    <row r="1447" spans="7:12" ht="15">
      <c r="G1447" s="1"/>
      <c r="H1447" s="1"/>
      <c r="I1447" s="1"/>
      <c r="J1447" s="1"/>
      <c r="K1447" s="1"/>
      <c r="L1447" s="1"/>
    </row>
    <row r="1448" spans="7:12" ht="15">
      <c r="G1448" s="1"/>
      <c r="H1448" s="1"/>
      <c r="I1448" s="1"/>
      <c r="J1448" s="1"/>
      <c r="K1448" s="1"/>
      <c r="L1448" s="1"/>
    </row>
    <row r="1449" spans="7:12" ht="15">
      <c r="G1449" s="1"/>
      <c r="H1449" s="1"/>
      <c r="I1449" s="1"/>
      <c r="J1449" s="1"/>
      <c r="K1449" s="1"/>
      <c r="L1449" s="1"/>
    </row>
    <row r="1450" spans="7:12" ht="15">
      <c r="G1450" s="1"/>
      <c r="H1450" s="1"/>
      <c r="I1450" s="1"/>
      <c r="J1450" s="1"/>
      <c r="K1450" s="1"/>
      <c r="L1450" s="1"/>
    </row>
    <row r="1451" spans="7:12" ht="15">
      <c r="G1451" s="1"/>
      <c r="H1451" s="1"/>
      <c r="I1451" s="1"/>
      <c r="J1451" s="1"/>
      <c r="K1451" s="1"/>
      <c r="L1451" s="1"/>
    </row>
    <row r="1452" spans="7:12" ht="15">
      <c r="G1452" s="1"/>
      <c r="H1452" s="1"/>
      <c r="I1452" s="1"/>
      <c r="J1452" s="1"/>
      <c r="K1452" s="1"/>
      <c r="L1452" s="1"/>
    </row>
    <row r="1453" spans="7:12" ht="15">
      <c r="G1453" s="1"/>
      <c r="H1453" s="1"/>
      <c r="I1453" s="1"/>
      <c r="J1453" s="1"/>
      <c r="K1453" s="1"/>
      <c r="L1453" s="1"/>
    </row>
    <row r="1454" spans="7:12" ht="15">
      <c r="G1454" s="1"/>
      <c r="H1454" s="1"/>
      <c r="I1454" s="1"/>
      <c r="J1454" s="1"/>
      <c r="K1454" s="1"/>
      <c r="L1454" s="1"/>
    </row>
    <row r="1455" spans="7:12" ht="15">
      <c r="G1455" s="1"/>
      <c r="H1455" s="1"/>
      <c r="I1455" s="1"/>
      <c r="J1455" s="1"/>
      <c r="K1455" s="1"/>
      <c r="L1455" s="1"/>
    </row>
    <row r="1456" spans="7:12" ht="15">
      <c r="G1456" s="1"/>
      <c r="H1456" s="1"/>
      <c r="I1456" s="1"/>
      <c r="J1456" s="1"/>
      <c r="K1456" s="1"/>
      <c r="L1456" s="1"/>
    </row>
    <row r="1457" spans="7:12" ht="15">
      <c r="G1457" s="1"/>
      <c r="H1457" s="1"/>
      <c r="I1457" s="1"/>
      <c r="J1457" s="1"/>
      <c r="K1457" s="1"/>
      <c r="L1457" s="1"/>
    </row>
    <row r="1458" spans="7:12" ht="15">
      <c r="G1458" s="1"/>
      <c r="H1458" s="1"/>
      <c r="I1458" s="1"/>
      <c r="J1458" s="1"/>
      <c r="K1458" s="1"/>
      <c r="L1458" s="1"/>
    </row>
    <row r="1459" spans="7:12" ht="15">
      <c r="G1459" s="1"/>
      <c r="H1459" s="1"/>
      <c r="I1459" s="1"/>
      <c r="J1459" s="1"/>
      <c r="K1459" s="1"/>
      <c r="L1459" s="1"/>
    </row>
    <row r="1460" spans="7:12" ht="15">
      <c r="G1460" s="1"/>
      <c r="H1460" s="1"/>
      <c r="I1460" s="1"/>
      <c r="J1460" s="1"/>
      <c r="K1460" s="1"/>
      <c r="L1460" s="1"/>
    </row>
    <row r="1461" spans="7:12" ht="15">
      <c r="G1461" s="1"/>
      <c r="H1461" s="1"/>
      <c r="I1461" s="1"/>
      <c r="J1461" s="1"/>
      <c r="K1461" s="1"/>
      <c r="L1461" s="1"/>
    </row>
    <row r="1462" spans="7:12" ht="15">
      <c r="G1462" s="1"/>
      <c r="H1462" s="1"/>
      <c r="I1462" s="1"/>
      <c r="J1462" s="1"/>
      <c r="K1462" s="1"/>
      <c r="L1462" s="1"/>
    </row>
    <row r="1463" spans="7:12" ht="15">
      <c r="G1463" s="1"/>
      <c r="H1463" s="1"/>
      <c r="I1463" s="1"/>
      <c r="J1463" s="1"/>
      <c r="K1463" s="1"/>
      <c r="L1463" s="1"/>
    </row>
    <row r="1464" spans="7:12" ht="15">
      <c r="G1464" s="1"/>
      <c r="H1464" s="1"/>
      <c r="I1464" s="1"/>
      <c r="J1464" s="1"/>
      <c r="K1464" s="1"/>
      <c r="L1464" s="1"/>
    </row>
    <row r="1465" spans="7:12" ht="15">
      <c r="G1465" s="1"/>
      <c r="H1465" s="1"/>
      <c r="I1465" s="1"/>
      <c r="J1465" s="1"/>
      <c r="K1465" s="1"/>
      <c r="L1465" s="1"/>
    </row>
    <row r="1466" spans="7:12" ht="15">
      <c r="G1466" s="1"/>
      <c r="H1466" s="1"/>
      <c r="I1466" s="1"/>
      <c r="J1466" s="1"/>
      <c r="K1466" s="1"/>
      <c r="L1466" s="1"/>
    </row>
    <row r="1467" spans="7:12" ht="15">
      <c r="G1467" s="1"/>
      <c r="H1467" s="1"/>
      <c r="I1467" s="1"/>
      <c r="J1467" s="1"/>
      <c r="K1467" s="1"/>
      <c r="L1467" s="1"/>
    </row>
    <row r="1468" spans="7:12" ht="15">
      <c r="G1468" s="1"/>
      <c r="H1468" s="1"/>
      <c r="I1468" s="1"/>
      <c r="J1468" s="1"/>
      <c r="K1468" s="1"/>
      <c r="L1468" s="1"/>
    </row>
    <row r="1469" spans="7:12" ht="15">
      <c r="G1469" s="1"/>
      <c r="H1469" s="1"/>
      <c r="I1469" s="1"/>
      <c r="J1469" s="1"/>
      <c r="K1469" s="1"/>
      <c r="L1469" s="1"/>
    </row>
    <row r="1470" spans="7:12" ht="15">
      <c r="G1470" s="1"/>
      <c r="H1470" s="1"/>
      <c r="I1470" s="1"/>
      <c r="J1470" s="1"/>
      <c r="K1470" s="1"/>
      <c r="L1470" s="1"/>
    </row>
    <row r="1471" spans="7:12" ht="15">
      <c r="G1471" s="1"/>
      <c r="H1471" s="1"/>
      <c r="I1471" s="1"/>
      <c r="J1471" s="1"/>
      <c r="K1471" s="1"/>
      <c r="L1471" s="1"/>
    </row>
    <row r="1472" spans="7:12" ht="15">
      <c r="G1472" s="1"/>
      <c r="H1472" s="1"/>
      <c r="I1472" s="1"/>
      <c r="J1472" s="1"/>
      <c r="K1472" s="1"/>
      <c r="L1472" s="1"/>
    </row>
    <row r="1473" spans="7:12" ht="15">
      <c r="G1473" s="1"/>
      <c r="H1473" s="1"/>
      <c r="I1473" s="1"/>
      <c r="J1473" s="1"/>
      <c r="K1473" s="1"/>
      <c r="L1473" s="1"/>
    </row>
    <row r="1474" spans="7:12" ht="15">
      <c r="G1474" s="1"/>
      <c r="H1474" s="1"/>
      <c r="I1474" s="1"/>
      <c r="J1474" s="1"/>
      <c r="K1474" s="1"/>
      <c r="L1474" s="1"/>
    </row>
    <row r="1475" spans="7:12" ht="15">
      <c r="G1475" s="1"/>
      <c r="H1475" s="1"/>
      <c r="I1475" s="1"/>
      <c r="J1475" s="1"/>
      <c r="K1475" s="1"/>
      <c r="L1475" s="1"/>
    </row>
    <row r="1476" spans="7:12" ht="15">
      <c r="G1476" s="1"/>
      <c r="H1476" s="1"/>
      <c r="I1476" s="1"/>
      <c r="J1476" s="1"/>
      <c r="K1476" s="1"/>
      <c r="L1476" s="1"/>
    </row>
    <row r="1477" spans="7:12" ht="15">
      <c r="G1477" s="1"/>
      <c r="H1477" s="1"/>
      <c r="I1477" s="1"/>
      <c r="J1477" s="1"/>
      <c r="K1477" s="1"/>
      <c r="L1477" s="1"/>
    </row>
    <row r="1478" spans="7:12" ht="15">
      <c r="G1478" s="1"/>
      <c r="H1478" s="1"/>
      <c r="I1478" s="1"/>
      <c r="J1478" s="1"/>
      <c r="K1478" s="1"/>
      <c r="L1478" s="1"/>
    </row>
    <row r="1479" spans="7:12" ht="15">
      <c r="G1479" s="1"/>
      <c r="H1479" s="1"/>
      <c r="I1479" s="1"/>
      <c r="J1479" s="1"/>
      <c r="K1479" s="1"/>
      <c r="L1479" s="1"/>
    </row>
    <row r="1480" spans="7:12" ht="15">
      <c r="G1480" s="1"/>
      <c r="H1480" s="1"/>
      <c r="I1480" s="1"/>
      <c r="J1480" s="1"/>
      <c r="K1480" s="1"/>
      <c r="L1480" s="1"/>
    </row>
    <row r="1481" spans="7:12" ht="15">
      <c r="G1481" s="1"/>
      <c r="H1481" s="1"/>
      <c r="I1481" s="1"/>
      <c r="J1481" s="1"/>
      <c r="K1481" s="1"/>
      <c r="L1481" s="1"/>
    </row>
    <row r="1482" spans="7:12" ht="15">
      <c r="G1482" s="1"/>
      <c r="H1482" s="1"/>
      <c r="I1482" s="1"/>
      <c r="J1482" s="1"/>
      <c r="K1482" s="1"/>
      <c r="L1482" s="1"/>
    </row>
    <row r="1483" spans="7:12" ht="15">
      <c r="G1483" s="1"/>
      <c r="H1483" s="1"/>
      <c r="I1483" s="1"/>
      <c r="J1483" s="1"/>
      <c r="K1483" s="1"/>
      <c r="L1483" s="1"/>
    </row>
    <row r="1484" spans="7:12" ht="15">
      <c r="G1484" s="1"/>
      <c r="H1484" s="1"/>
      <c r="I1484" s="1"/>
      <c r="J1484" s="1"/>
      <c r="K1484" s="1"/>
      <c r="L1484" s="1"/>
    </row>
    <row r="1485" spans="7:12" ht="15">
      <c r="G1485" s="1"/>
      <c r="H1485" s="1"/>
      <c r="I1485" s="1"/>
      <c r="J1485" s="1"/>
      <c r="K1485" s="1"/>
      <c r="L1485" s="1"/>
    </row>
    <row r="1486" spans="7:12" ht="15">
      <c r="G1486" s="1"/>
      <c r="H1486" s="1"/>
      <c r="I1486" s="1"/>
      <c r="J1486" s="1"/>
      <c r="K1486" s="1"/>
      <c r="L1486" s="1"/>
    </row>
    <row r="1487" spans="7:12" ht="15">
      <c r="G1487" s="1"/>
      <c r="H1487" s="1"/>
      <c r="I1487" s="1"/>
      <c r="J1487" s="1"/>
      <c r="K1487" s="1"/>
      <c r="L1487" s="1"/>
    </row>
    <row r="1488" spans="7:12" ht="15">
      <c r="G1488" s="1"/>
      <c r="H1488" s="1"/>
      <c r="I1488" s="1"/>
      <c r="J1488" s="1"/>
      <c r="K1488" s="1"/>
      <c r="L1488" s="1"/>
    </row>
    <row r="1489" spans="7:12" ht="15">
      <c r="G1489" s="1"/>
      <c r="H1489" s="1"/>
      <c r="I1489" s="1"/>
      <c r="J1489" s="1"/>
      <c r="K1489" s="1"/>
      <c r="L1489" s="1"/>
    </row>
    <row r="1490" spans="7:12" ht="15">
      <c r="G1490" s="1"/>
      <c r="H1490" s="1"/>
      <c r="I1490" s="1"/>
      <c r="J1490" s="1"/>
      <c r="K1490" s="1"/>
      <c r="L1490" s="1"/>
    </row>
    <row r="1491" spans="7:12" ht="15">
      <c r="G1491" s="1"/>
      <c r="H1491" s="1"/>
      <c r="I1491" s="1"/>
      <c r="J1491" s="1"/>
      <c r="K1491" s="1"/>
      <c r="L1491" s="1"/>
    </row>
    <row r="1492" spans="7:12" ht="15">
      <c r="G1492" s="1"/>
      <c r="H1492" s="1"/>
      <c r="I1492" s="1"/>
      <c r="J1492" s="1"/>
      <c r="K1492" s="1"/>
      <c r="L1492" s="1"/>
    </row>
    <row r="1493" spans="7:12" ht="15">
      <c r="G1493" s="1"/>
      <c r="H1493" s="1"/>
      <c r="I1493" s="1"/>
      <c r="J1493" s="1"/>
      <c r="K1493" s="1"/>
      <c r="L1493" s="1"/>
    </row>
    <row r="1494" spans="7:12" ht="15">
      <c r="G1494" s="1"/>
      <c r="H1494" s="1"/>
      <c r="I1494" s="1"/>
      <c r="J1494" s="1"/>
      <c r="K1494" s="1"/>
      <c r="L1494" s="1"/>
    </row>
    <row r="1495" spans="7:12" ht="15">
      <c r="G1495" s="1"/>
      <c r="H1495" s="1"/>
      <c r="I1495" s="1"/>
      <c r="J1495" s="1"/>
      <c r="K1495" s="1"/>
      <c r="L1495" s="1"/>
    </row>
    <row r="1496" spans="7:12" ht="15">
      <c r="G1496" s="1"/>
      <c r="H1496" s="1"/>
      <c r="I1496" s="1"/>
      <c r="J1496" s="1"/>
      <c r="K1496" s="1"/>
      <c r="L1496" s="1"/>
    </row>
    <row r="1497" spans="7:12" ht="15">
      <c r="G1497" s="1"/>
      <c r="H1497" s="1"/>
      <c r="I1497" s="1"/>
      <c r="J1497" s="1"/>
      <c r="K1497" s="1"/>
      <c r="L1497" s="1"/>
    </row>
    <row r="1498" spans="7:12" ht="15">
      <c r="G1498" s="1"/>
      <c r="H1498" s="1"/>
      <c r="I1498" s="1"/>
      <c r="J1498" s="1"/>
      <c r="K1498" s="1"/>
      <c r="L1498" s="1"/>
    </row>
    <row r="1499" spans="7:12" ht="15">
      <c r="G1499" s="1"/>
      <c r="H1499" s="1"/>
      <c r="I1499" s="1"/>
      <c r="J1499" s="1"/>
      <c r="K1499" s="1"/>
      <c r="L1499" s="1"/>
    </row>
    <row r="1500" spans="7:12" ht="15">
      <c r="G1500" s="1"/>
      <c r="H1500" s="1"/>
      <c r="I1500" s="1"/>
      <c r="J1500" s="1"/>
      <c r="K1500" s="1"/>
      <c r="L1500" s="1"/>
    </row>
    <row r="1501" spans="7:12" ht="15">
      <c r="G1501" s="1"/>
      <c r="H1501" s="1"/>
      <c r="I1501" s="1"/>
      <c r="J1501" s="1"/>
      <c r="K1501" s="1"/>
      <c r="L1501" s="1"/>
    </row>
    <row r="1502" spans="7:12" ht="15">
      <c r="G1502" s="1"/>
      <c r="H1502" s="1"/>
      <c r="I1502" s="1"/>
      <c r="J1502" s="1"/>
      <c r="K1502" s="1"/>
      <c r="L1502" s="1"/>
    </row>
    <row r="1503" spans="7:12" ht="15">
      <c r="G1503" s="1"/>
      <c r="H1503" s="1"/>
      <c r="I1503" s="1"/>
      <c r="J1503" s="1"/>
      <c r="K1503" s="1"/>
      <c r="L1503" s="1"/>
    </row>
    <row r="1504" spans="7:12" ht="15">
      <c r="G1504" s="1"/>
      <c r="H1504" s="1"/>
      <c r="I1504" s="1"/>
      <c r="J1504" s="1"/>
      <c r="K1504" s="1"/>
      <c r="L1504" s="1"/>
    </row>
    <row r="1505" spans="7:12" ht="15">
      <c r="G1505" s="1"/>
      <c r="H1505" s="1"/>
      <c r="I1505" s="1"/>
      <c r="J1505" s="1"/>
      <c r="K1505" s="1"/>
      <c r="L1505" s="1"/>
    </row>
    <row r="1506" spans="7:12" ht="15">
      <c r="G1506" s="1"/>
      <c r="H1506" s="1"/>
      <c r="I1506" s="1"/>
      <c r="J1506" s="1"/>
      <c r="K1506" s="1"/>
      <c r="L1506" s="1"/>
    </row>
    <row r="1507" spans="7:12" ht="15">
      <c r="G1507" s="1"/>
      <c r="H1507" s="1"/>
      <c r="I1507" s="1"/>
      <c r="J1507" s="1"/>
      <c r="K1507" s="1"/>
      <c r="L1507" s="1"/>
    </row>
    <row r="1508" spans="7:12" ht="15">
      <c r="G1508" s="1"/>
      <c r="H1508" s="1"/>
      <c r="I1508" s="1"/>
      <c r="J1508" s="1"/>
      <c r="K1508" s="1"/>
      <c r="L1508" s="1"/>
    </row>
    <row r="1509" spans="7:12" ht="15">
      <c r="G1509" s="1"/>
      <c r="H1509" s="1"/>
      <c r="I1509" s="1"/>
      <c r="J1509" s="1"/>
      <c r="K1509" s="1"/>
      <c r="L1509" s="1"/>
    </row>
    <row r="1510" spans="7:12" ht="15">
      <c r="G1510" s="1"/>
      <c r="H1510" s="1"/>
      <c r="I1510" s="1"/>
      <c r="J1510" s="1"/>
      <c r="K1510" s="1"/>
      <c r="L1510" s="1"/>
    </row>
    <row r="1511" spans="7:12" ht="15">
      <c r="G1511" s="1"/>
      <c r="H1511" s="1"/>
      <c r="I1511" s="1"/>
      <c r="J1511" s="1"/>
      <c r="K1511" s="1"/>
      <c r="L1511" s="1"/>
    </row>
    <row r="1512" spans="7:12" ht="15">
      <c r="G1512" s="1"/>
      <c r="H1512" s="1"/>
      <c r="I1512" s="1"/>
      <c r="J1512" s="1"/>
      <c r="K1512" s="1"/>
      <c r="L1512" s="1"/>
    </row>
    <row r="1513" spans="7:12" ht="15">
      <c r="G1513" s="1"/>
      <c r="H1513" s="1"/>
      <c r="I1513" s="1"/>
      <c r="J1513" s="1"/>
      <c r="K1513" s="1"/>
      <c r="L1513" s="1"/>
    </row>
    <row r="1514" spans="7:12" ht="15">
      <c r="G1514" s="1"/>
      <c r="H1514" s="1"/>
      <c r="I1514" s="1"/>
      <c r="J1514" s="1"/>
      <c r="K1514" s="1"/>
      <c r="L1514" s="1"/>
    </row>
    <row r="1515" spans="7:12" ht="15">
      <c r="G1515" s="1"/>
      <c r="H1515" s="1"/>
      <c r="I1515" s="1"/>
      <c r="J1515" s="1"/>
      <c r="K1515" s="1"/>
      <c r="L1515" s="1"/>
    </row>
    <row r="1516" spans="7:12" ht="15">
      <c r="G1516" s="1"/>
      <c r="H1516" s="1"/>
      <c r="I1516" s="1"/>
      <c r="J1516" s="1"/>
      <c r="K1516" s="1"/>
      <c r="L1516" s="1"/>
    </row>
    <row r="1517" spans="7:12" ht="15">
      <c r="G1517" s="1"/>
      <c r="H1517" s="1"/>
      <c r="I1517" s="1"/>
      <c r="J1517" s="1"/>
      <c r="K1517" s="1"/>
      <c r="L1517" s="1"/>
    </row>
    <row r="1518" spans="7:12" ht="15">
      <c r="G1518" s="1"/>
      <c r="H1518" s="1"/>
      <c r="I1518" s="1"/>
      <c r="J1518" s="1"/>
      <c r="K1518" s="1"/>
      <c r="L1518" s="1"/>
    </row>
    <row r="1519" spans="7:12" ht="15">
      <c r="G1519" s="1"/>
      <c r="H1519" s="1"/>
      <c r="I1519" s="1"/>
      <c r="J1519" s="1"/>
      <c r="K1519" s="1"/>
      <c r="L1519" s="1"/>
    </row>
    <row r="1520" spans="7:12" ht="15">
      <c r="G1520" s="1"/>
      <c r="H1520" s="1"/>
      <c r="I1520" s="1"/>
      <c r="J1520" s="1"/>
      <c r="K1520" s="1"/>
      <c r="L1520" s="1"/>
    </row>
    <row r="1521" spans="7:12" ht="15">
      <c r="G1521" s="1"/>
      <c r="H1521" s="1"/>
      <c r="I1521" s="1"/>
      <c r="J1521" s="1"/>
      <c r="K1521" s="1"/>
      <c r="L1521" s="1"/>
    </row>
    <row r="1522" spans="7:12" ht="15">
      <c r="G1522" s="1"/>
      <c r="H1522" s="1"/>
      <c r="I1522" s="1"/>
      <c r="J1522" s="1"/>
      <c r="K1522" s="1"/>
      <c r="L1522" s="1"/>
    </row>
    <row r="1523" spans="7:12" ht="15">
      <c r="G1523" s="1"/>
      <c r="H1523" s="1"/>
      <c r="I1523" s="1"/>
      <c r="J1523" s="1"/>
      <c r="K1523" s="1"/>
      <c r="L1523" s="1"/>
    </row>
    <row r="1524" spans="7:12" ht="15">
      <c r="G1524" s="1"/>
      <c r="H1524" s="1"/>
      <c r="I1524" s="1"/>
      <c r="J1524" s="1"/>
      <c r="K1524" s="1"/>
      <c r="L1524" s="1"/>
    </row>
    <row r="1525" spans="7:12" ht="15">
      <c r="G1525" s="1"/>
      <c r="H1525" s="1"/>
      <c r="I1525" s="1"/>
      <c r="J1525" s="1"/>
      <c r="K1525" s="1"/>
      <c r="L1525" s="1"/>
    </row>
    <row r="1526" spans="7:12" ht="15">
      <c r="G1526" s="1"/>
      <c r="H1526" s="1"/>
      <c r="I1526" s="1"/>
      <c r="J1526" s="1"/>
      <c r="K1526" s="1"/>
      <c r="L1526" s="1"/>
    </row>
    <row r="1527" spans="7:12" ht="15">
      <c r="G1527" s="1"/>
      <c r="H1527" s="1"/>
      <c r="I1527" s="1"/>
      <c r="J1527" s="1"/>
      <c r="K1527" s="1"/>
      <c r="L1527" s="1"/>
    </row>
    <row r="1528" spans="7:12" ht="15">
      <c r="G1528" s="1"/>
      <c r="H1528" s="1"/>
      <c r="I1528" s="1"/>
      <c r="J1528" s="1"/>
      <c r="K1528" s="1"/>
      <c r="L1528" s="1"/>
    </row>
    <row r="1529" spans="7:12" ht="15">
      <c r="G1529" s="1"/>
      <c r="H1529" s="1"/>
      <c r="I1529" s="1"/>
      <c r="J1529" s="1"/>
      <c r="K1529" s="1"/>
      <c r="L1529" s="1"/>
    </row>
    <row r="1530" spans="7:12" ht="15">
      <c r="G1530" s="1"/>
      <c r="H1530" s="1"/>
      <c r="I1530" s="1"/>
      <c r="J1530" s="1"/>
      <c r="K1530" s="1"/>
      <c r="L1530" s="1"/>
    </row>
    <row r="1531" spans="7:12" ht="15">
      <c r="G1531" s="1"/>
      <c r="H1531" s="1"/>
      <c r="I1531" s="1"/>
      <c r="J1531" s="1"/>
      <c r="K1531" s="1"/>
      <c r="L1531" s="1"/>
    </row>
    <row r="1532" spans="7:12" ht="15">
      <c r="G1532" s="1"/>
      <c r="H1532" s="1"/>
      <c r="I1532" s="1"/>
      <c r="J1532" s="1"/>
      <c r="K1532" s="1"/>
      <c r="L1532" s="1"/>
    </row>
    <row r="1533" spans="7:12" ht="15">
      <c r="G1533" s="1"/>
      <c r="H1533" s="1"/>
      <c r="I1533" s="1"/>
      <c r="J1533" s="1"/>
      <c r="K1533" s="1"/>
      <c r="L1533" s="1"/>
    </row>
    <row r="1534" spans="7:12" ht="15">
      <c r="G1534" s="1"/>
      <c r="H1534" s="1"/>
      <c r="I1534" s="1"/>
      <c r="J1534" s="1"/>
      <c r="K1534" s="1"/>
      <c r="L1534" s="1"/>
    </row>
    <row r="1535" spans="7:12" ht="15">
      <c r="G1535" s="1"/>
      <c r="H1535" s="1"/>
      <c r="I1535" s="1"/>
      <c r="J1535" s="1"/>
      <c r="K1535" s="1"/>
      <c r="L1535" s="1"/>
    </row>
    <row r="1536" spans="7:12" ht="15">
      <c r="G1536" s="1"/>
      <c r="H1536" s="1"/>
      <c r="I1536" s="1"/>
      <c r="J1536" s="1"/>
      <c r="K1536" s="1"/>
      <c r="L1536" s="1"/>
    </row>
    <row r="1537" spans="7:12" ht="15">
      <c r="G1537" s="1"/>
      <c r="H1537" s="1"/>
      <c r="I1537" s="1"/>
      <c r="J1537" s="1"/>
      <c r="K1537" s="1"/>
      <c r="L1537" s="1"/>
    </row>
    <row r="1538" spans="7:12" ht="15">
      <c r="G1538" s="1"/>
      <c r="H1538" s="1"/>
      <c r="I1538" s="1"/>
      <c r="J1538" s="1"/>
      <c r="K1538" s="1"/>
      <c r="L1538" s="1"/>
    </row>
    <row r="1539" spans="7:12" ht="15">
      <c r="G1539" s="1"/>
      <c r="H1539" s="1"/>
      <c r="I1539" s="1"/>
      <c r="J1539" s="1"/>
      <c r="K1539" s="1"/>
      <c r="L1539" s="1"/>
    </row>
    <row r="1540" spans="7:12" ht="15">
      <c r="G1540" s="1"/>
      <c r="H1540" s="1"/>
      <c r="I1540" s="1"/>
      <c r="J1540" s="1"/>
      <c r="K1540" s="1"/>
      <c r="L1540" s="1"/>
    </row>
    <row r="1541" spans="7:12" ht="15">
      <c r="G1541" s="1"/>
      <c r="H1541" s="1"/>
      <c r="I1541" s="1"/>
      <c r="J1541" s="1"/>
      <c r="K1541" s="1"/>
      <c r="L1541" s="1"/>
    </row>
    <row r="1542" spans="7:12" ht="15">
      <c r="G1542" s="1"/>
      <c r="H1542" s="1"/>
      <c r="I1542" s="1"/>
      <c r="J1542" s="1"/>
      <c r="K1542" s="1"/>
      <c r="L1542" s="1"/>
    </row>
    <row r="1543" spans="7:12" ht="15">
      <c r="G1543" s="1"/>
      <c r="H1543" s="1"/>
      <c r="I1543" s="1"/>
      <c r="J1543" s="1"/>
      <c r="K1543" s="1"/>
      <c r="L1543" s="1"/>
    </row>
    <row r="1544" spans="7:12" ht="15">
      <c r="G1544" s="1"/>
      <c r="H1544" s="1"/>
      <c r="I1544" s="1"/>
      <c r="J1544" s="1"/>
      <c r="K1544" s="1"/>
      <c r="L1544" s="1"/>
    </row>
    <row r="1545" spans="7:12" ht="15">
      <c r="G1545" s="1"/>
      <c r="H1545" s="1"/>
      <c r="I1545" s="1"/>
      <c r="J1545" s="1"/>
      <c r="K1545" s="1"/>
      <c r="L1545" s="1"/>
    </row>
    <row r="1546" spans="7:12" ht="15">
      <c r="G1546" s="1"/>
      <c r="H1546" s="1"/>
      <c r="I1546" s="1"/>
      <c r="J1546" s="1"/>
      <c r="K1546" s="1"/>
      <c r="L1546" s="1"/>
    </row>
    <row r="1547" spans="7:12" ht="15">
      <c r="G1547" s="1"/>
      <c r="H1547" s="1"/>
      <c r="I1547" s="1"/>
      <c r="J1547" s="1"/>
      <c r="K1547" s="1"/>
      <c r="L1547" s="1"/>
    </row>
    <row r="1548" spans="7:12" ht="15">
      <c r="G1548" s="1"/>
      <c r="H1548" s="1"/>
      <c r="I1548" s="1"/>
      <c r="J1548" s="1"/>
      <c r="K1548" s="1"/>
      <c r="L1548" s="1"/>
    </row>
    <row r="1549" spans="7:12" ht="15">
      <c r="G1549" s="1"/>
      <c r="H1549" s="1"/>
      <c r="I1549" s="1"/>
      <c r="J1549" s="1"/>
      <c r="K1549" s="1"/>
      <c r="L1549" s="1"/>
    </row>
    <row r="1550" spans="7:12" ht="15">
      <c r="G1550" s="1"/>
      <c r="H1550" s="1"/>
      <c r="I1550" s="1"/>
      <c r="J1550" s="1"/>
      <c r="K1550" s="1"/>
      <c r="L1550" s="1"/>
    </row>
    <row r="1551" spans="7:12" ht="15">
      <c r="G1551" s="1"/>
      <c r="H1551" s="1"/>
      <c r="I1551" s="1"/>
      <c r="J1551" s="1"/>
      <c r="K1551" s="1"/>
      <c r="L1551" s="1"/>
    </row>
    <row r="1552" spans="7:12" ht="15">
      <c r="G1552" s="1"/>
      <c r="H1552" s="1"/>
      <c r="I1552" s="1"/>
      <c r="J1552" s="1"/>
      <c r="K1552" s="1"/>
      <c r="L1552" s="1"/>
    </row>
    <row r="1553" spans="7:12" ht="15">
      <c r="G1553" s="1"/>
      <c r="H1553" s="1"/>
      <c r="I1553" s="1"/>
      <c r="J1553" s="1"/>
      <c r="K1553" s="1"/>
      <c r="L1553" s="1"/>
    </row>
    <row r="1554" spans="7:12" ht="15">
      <c r="G1554" s="1"/>
      <c r="H1554" s="1"/>
      <c r="I1554" s="1"/>
      <c r="J1554" s="1"/>
      <c r="K1554" s="1"/>
      <c r="L1554" s="1"/>
    </row>
    <row r="1555" spans="7:12" ht="15">
      <c r="G1555" s="1"/>
      <c r="H1555" s="1"/>
      <c r="I1555" s="1"/>
      <c r="J1555" s="1"/>
      <c r="K1555" s="1"/>
      <c r="L1555" s="1"/>
    </row>
    <row r="1556" spans="7:12" ht="15">
      <c r="G1556" s="1"/>
      <c r="H1556" s="1"/>
      <c r="I1556" s="1"/>
      <c r="J1556" s="1"/>
      <c r="K1556" s="1"/>
      <c r="L1556" s="1"/>
    </row>
    <row r="1557" spans="7:12" ht="15">
      <c r="G1557" s="1"/>
      <c r="H1557" s="1"/>
      <c r="I1557" s="1"/>
      <c r="J1557" s="1"/>
      <c r="K1557" s="1"/>
      <c r="L1557" s="1"/>
    </row>
    <row r="1558" spans="7:12" ht="15">
      <c r="G1558" s="1"/>
      <c r="H1558" s="1"/>
      <c r="I1558" s="1"/>
      <c r="J1558" s="1"/>
      <c r="K1558" s="1"/>
      <c r="L1558" s="1"/>
    </row>
    <row r="1559" spans="7:12" ht="15">
      <c r="G1559" s="1"/>
      <c r="H1559" s="1"/>
      <c r="I1559" s="1"/>
      <c r="J1559" s="1"/>
      <c r="K1559" s="1"/>
      <c r="L1559" s="1"/>
    </row>
    <row r="1560" spans="7:12" ht="15">
      <c r="G1560" s="1"/>
      <c r="H1560" s="1"/>
      <c r="I1560" s="1"/>
      <c r="J1560" s="1"/>
      <c r="K1560" s="1"/>
      <c r="L1560" s="1"/>
    </row>
    <row r="1561" spans="7:12" ht="15">
      <c r="G1561" s="1"/>
      <c r="H1561" s="1"/>
      <c r="I1561" s="1"/>
      <c r="J1561" s="1"/>
      <c r="K1561" s="1"/>
      <c r="L1561" s="1"/>
    </row>
    <row r="1562" spans="7:12" ht="15">
      <c r="G1562" s="1"/>
      <c r="H1562" s="1"/>
      <c r="I1562" s="1"/>
      <c r="J1562" s="1"/>
      <c r="K1562" s="1"/>
      <c r="L1562" s="1"/>
    </row>
    <row r="1563" spans="7:12" ht="15">
      <c r="G1563" s="1"/>
      <c r="H1563" s="1"/>
      <c r="I1563" s="1"/>
      <c r="J1563" s="1"/>
      <c r="K1563" s="1"/>
      <c r="L1563" s="1"/>
    </row>
    <row r="1564" spans="7:12" ht="15">
      <c r="G1564" s="1"/>
      <c r="H1564" s="1"/>
      <c r="I1564" s="1"/>
      <c r="J1564" s="1"/>
      <c r="K1564" s="1"/>
      <c r="L1564" s="1"/>
    </row>
    <row r="1565" spans="7:12" ht="15">
      <c r="G1565" s="1"/>
      <c r="H1565" s="1"/>
      <c r="I1565" s="1"/>
      <c r="J1565" s="1"/>
      <c r="K1565" s="1"/>
      <c r="L1565" s="1"/>
    </row>
    <row r="1566" spans="7:12" ht="15">
      <c r="G1566" s="1"/>
      <c r="H1566" s="1"/>
      <c r="I1566" s="1"/>
      <c r="J1566" s="1"/>
      <c r="K1566" s="1"/>
      <c r="L1566" s="1"/>
    </row>
    <row r="1567" spans="7:12" ht="15">
      <c r="G1567" s="1"/>
      <c r="H1567" s="1"/>
      <c r="I1567" s="1"/>
      <c r="J1567" s="1"/>
      <c r="K1567" s="1"/>
      <c r="L1567" s="1"/>
    </row>
    <row r="1568" spans="7:12" ht="15">
      <c r="G1568" s="1"/>
      <c r="H1568" s="1"/>
      <c r="I1568" s="1"/>
      <c r="J1568" s="1"/>
      <c r="K1568" s="1"/>
      <c r="L1568" s="1"/>
    </row>
    <row r="1569" spans="7:12" ht="15">
      <c r="G1569" s="1"/>
      <c r="H1569" s="1"/>
      <c r="I1569" s="1"/>
      <c r="J1569" s="1"/>
      <c r="K1569" s="1"/>
      <c r="L1569" s="1"/>
    </row>
    <row r="1570" spans="7:12" ht="15">
      <c r="G1570" s="1"/>
      <c r="H1570" s="1"/>
      <c r="I1570" s="1"/>
      <c r="J1570" s="1"/>
      <c r="K1570" s="1"/>
      <c r="L1570" s="1"/>
    </row>
    <row r="1571" spans="7:12" ht="15">
      <c r="G1571" s="1"/>
      <c r="H1571" s="1"/>
      <c r="I1571" s="1"/>
      <c r="J1571" s="1"/>
      <c r="K1571" s="1"/>
      <c r="L1571" s="1"/>
    </row>
    <row r="1572" spans="7:12" ht="15">
      <c r="G1572" s="1"/>
      <c r="H1572" s="1"/>
      <c r="I1572" s="1"/>
      <c r="J1572" s="1"/>
      <c r="K1572" s="1"/>
      <c r="L1572" s="1"/>
    </row>
    <row r="1573" spans="7:12" ht="15">
      <c r="G1573" s="1"/>
      <c r="H1573" s="1"/>
      <c r="I1573" s="1"/>
      <c r="J1573" s="1"/>
      <c r="K1573" s="1"/>
      <c r="L1573" s="1"/>
    </row>
    <row r="1574" spans="7:12" ht="15">
      <c r="G1574" s="1"/>
      <c r="H1574" s="1"/>
      <c r="I1574" s="1"/>
      <c r="J1574" s="1"/>
      <c r="K1574" s="1"/>
      <c r="L1574" s="1"/>
    </row>
    <row r="1575" spans="7:12" ht="15">
      <c r="G1575" s="1"/>
      <c r="H1575" s="1"/>
      <c r="I1575" s="1"/>
      <c r="J1575" s="1"/>
      <c r="K1575" s="1"/>
      <c r="L1575" s="1"/>
    </row>
    <row r="1576" spans="7:12" ht="15">
      <c r="G1576" s="1"/>
      <c r="H1576" s="1"/>
      <c r="I1576" s="1"/>
      <c r="J1576" s="1"/>
      <c r="K1576" s="1"/>
      <c r="L1576" s="1"/>
    </row>
    <row r="1577" spans="7:12" ht="15">
      <c r="G1577" s="1"/>
      <c r="H1577" s="1"/>
      <c r="I1577" s="1"/>
      <c r="J1577" s="1"/>
      <c r="K1577" s="1"/>
      <c r="L1577" s="1"/>
    </row>
    <row r="1578" spans="7:12" ht="15">
      <c r="G1578" s="1"/>
      <c r="H1578" s="1"/>
      <c r="I1578" s="1"/>
      <c r="J1578" s="1"/>
      <c r="K1578" s="1"/>
      <c r="L1578" s="1"/>
    </row>
    <row r="1579" spans="7:12" ht="15">
      <c r="G1579" s="1"/>
      <c r="H1579" s="1"/>
      <c r="I1579" s="1"/>
      <c r="J1579" s="1"/>
      <c r="K1579" s="1"/>
      <c r="L1579" s="1"/>
    </row>
    <row r="1580" spans="7:12" ht="15">
      <c r="G1580" s="1"/>
      <c r="H1580" s="1"/>
      <c r="I1580" s="1"/>
      <c r="J1580" s="1"/>
      <c r="K1580" s="1"/>
      <c r="L1580" s="1"/>
    </row>
    <row r="1581" spans="7:12" ht="15">
      <c r="G1581" s="1"/>
      <c r="H1581" s="1"/>
      <c r="I1581" s="1"/>
      <c r="J1581" s="1"/>
      <c r="K1581" s="1"/>
      <c r="L1581" s="1"/>
    </row>
    <row r="1582" spans="7:12" ht="15">
      <c r="G1582" s="1"/>
      <c r="H1582" s="1"/>
      <c r="I1582" s="1"/>
      <c r="J1582" s="1"/>
      <c r="K1582" s="1"/>
      <c r="L1582" s="1"/>
    </row>
    <row r="1583" spans="7:12" ht="15">
      <c r="G1583" s="1"/>
      <c r="H1583" s="1"/>
      <c r="I1583" s="1"/>
      <c r="J1583" s="1"/>
      <c r="K1583" s="1"/>
      <c r="L1583" s="1"/>
    </row>
    <row r="1584" spans="7:12" ht="15">
      <c r="G1584" s="1"/>
      <c r="H1584" s="1"/>
      <c r="I1584" s="1"/>
      <c r="J1584" s="1"/>
      <c r="K1584" s="1"/>
      <c r="L1584" s="1"/>
    </row>
    <row r="1585" spans="7:12" ht="15">
      <c r="G1585" s="1"/>
      <c r="H1585" s="1"/>
      <c r="I1585" s="1"/>
      <c r="J1585" s="1"/>
      <c r="K1585" s="1"/>
      <c r="L1585" s="1"/>
    </row>
    <row r="1586" spans="7:12" ht="15">
      <c r="G1586" s="1"/>
      <c r="H1586" s="1"/>
      <c r="I1586" s="1"/>
      <c r="J1586" s="1"/>
      <c r="K1586" s="1"/>
      <c r="L1586" s="1"/>
    </row>
    <row r="1587" spans="7:12" ht="15">
      <c r="G1587" s="1"/>
      <c r="H1587" s="1"/>
      <c r="I1587" s="1"/>
      <c r="J1587" s="1"/>
      <c r="K1587" s="1"/>
      <c r="L1587" s="1"/>
    </row>
    <row r="1588" spans="7:12" ht="15">
      <c r="G1588" s="1"/>
      <c r="H1588" s="1"/>
      <c r="I1588" s="1"/>
      <c r="J1588" s="1"/>
      <c r="K1588" s="1"/>
      <c r="L1588" s="1"/>
    </row>
    <row r="1589" spans="7:12" ht="15">
      <c r="G1589" s="1"/>
      <c r="H1589" s="1"/>
      <c r="I1589" s="1"/>
      <c r="J1589" s="1"/>
      <c r="K1589" s="1"/>
      <c r="L1589" s="1"/>
    </row>
    <row r="1590" spans="7:12" ht="15">
      <c r="G1590" s="1"/>
      <c r="H1590" s="1"/>
      <c r="I1590" s="1"/>
      <c r="J1590" s="1"/>
      <c r="K1590" s="1"/>
      <c r="L1590" s="1"/>
    </row>
    <row r="1591" spans="7:12" ht="15">
      <c r="G1591" s="1"/>
      <c r="H1591" s="1"/>
      <c r="I1591" s="1"/>
      <c r="J1591" s="1"/>
      <c r="K1591" s="1"/>
      <c r="L1591" s="1"/>
    </row>
    <row r="1592" spans="7:12" ht="15">
      <c r="G1592" s="1"/>
      <c r="H1592" s="1"/>
      <c r="I1592" s="1"/>
      <c r="J1592" s="1"/>
      <c r="K1592" s="1"/>
      <c r="L1592" s="1"/>
    </row>
    <row r="1593" spans="7:12" ht="15">
      <c r="G1593" s="1"/>
      <c r="H1593" s="1"/>
      <c r="I1593" s="1"/>
      <c r="J1593" s="1"/>
      <c r="K1593" s="1"/>
      <c r="L1593" s="1"/>
    </row>
    <row r="1594" spans="7:12" ht="15">
      <c r="G1594" s="1"/>
      <c r="H1594" s="1"/>
      <c r="I1594" s="1"/>
      <c r="J1594" s="1"/>
      <c r="K1594" s="1"/>
      <c r="L1594" s="1"/>
    </row>
    <row r="1595" spans="7:12" ht="15">
      <c r="G1595" s="1"/>
      <c r="H1595" s="1"/>
      <c r="I1595" s="1"/>
      <c r="J1595" s="1"/>
      <c r="K1595" s="1"/>
      <c r="L1595" s="1"/>
    </row>
    <row r="1596" spans="7:12" ht="15">
      <c r="G1596" s="1"/>
      <c r="H1596" s="1"/>
      <c r="I1596" s="1"/>
      <c r="J1596" s="1"/>
      <c r="K1596" s="1"/>
      <c r="L1596" s="1"/>
    </row>
    <row r="1597" spans="7:12" ht="15">
      <c r="G1597" s="1"/>
      <c r="H1597" s="1"/>
      <c r="I1597" s="1"/>
      <c r="J1597" s="1"/>
      <c r="K1597" s="1"/>
      <c r="L1597" s="1"/>
    </row>
    <row r="1598" spans="7:12" ht="15">
      <c r="G1598" s="1"/>
      <c r="H1598" s="1"/>
      <c r="I1598" s="1"/>
      <c r="J1598" s="1"/>
      <c r="K1598" s="1"/>
      <c r="L1598" s="1"/>
    </row>
    <row r="1599" spans="7:12" ht="15">
      <c r="G1599" s="1"/>
      <c r="H1599" s="1"/>
      <c r="I1599" s="1"/>
      <c r="J1599" s="1"/>
      <c r="K1599" s="1"/>
      <c r="L1599" s="1"/>
    </row>
    <row r="1600" spans="7:12" ht="15">
      <c r="G1600" s="1"/>
      <c r="H1600" s="1"/>
      <c r="I1600" s="1"/>
      <c r="J1600" s="1"/>
      <c r="K1600" s="1"/>
      <c r="L1600" s="1"/>
    </row>
    <row r="1601" spans="7:12" ht="15">
      <c r="G1601" s="1"/>
      <c r="H1601" s="1"/>
      <c r="I1601" s="1"/>
      <c r="J1601" s="1"/>
      <c r="K1601" s="1"/>
      <c r="L1601" s="1"/>
    </row>
    <row r="1602" spans="7:12" ht="15">
      <c r="G1602" s="1"/>
      <c r="H1602" s="1"/>
      <c r="I1602" s="1"/>
      <c r="J1602" s="1"/>
      <c r="K1602" s="1"/>
      <c r="L1602" s="1"/>
    </row>
    <row r="1603" spans="7:12" ht="15">
      <c r="G1603" s="1"/>
      <c r="H1603" s="1"/>
      <c r="I1603" s="1"/>
      <c r="J1603" s="1"/>
      <c r="K1603" s="1"/>
      <c r="L1603" s="1"/>
    </row>
    <row r="1604" spans="7:12" ht="15">
      <c r="G1604" s="1"/>
      <c r="H1604" s="1"/>
      <c r="I1604" s="1"/>
      <c r="J1604" s="1"/>
      <c r="K1604" s="1"/>
      <c r="L1604" s="1"/>
    </row>
    <row r="1605" spans="7:12" ht="15">
      <c r="G1605" s="1"/>
      <c r="H1605" s="1"/>
      <c r="I1605" s="1"/>
      <c r="J1605" s="1"/>
      <c r="K1605" s="1"/>
      <c r="L1605" s="1"/>
    </row>
    <row r="1606" spans="7:12" ht="15">
      <c r="G1606" s="1"/>
      <c r="H1606" s="1"/>
      <c r="I1606" s="1"/>
      <c r="J1606" s="1"/>
      <c r="K1606" s="1"/>
      <c r="L1606" s="1"/>
    </row>
    <row r="1607" spans="7:12" ht="15">
      <c r="G1607" s="1"/>
      <c r="H1607" s="1"/>
      <c r="I1607" s="1"/>
      <c r="J1607" s="1"/>
      <c r="K1607" s="1"/>
      <c r="L1607" s="1"/>
    </row>
    <row r="1608" spans="7:12" ht="15">
      <c r="G1608" s="1"/>
      <c r="H1608" s="1"/>
      <c r="I1608" s="1"/>
      <c r="J1608" s="1"/>
      <c r="K1608" s="1"/>
      <c r="L1608" s="1"/>
    </row>
    <row r="1609" spans="7:12" ht="15">
      <c r="G1609" s="1"/>
      <c r="H1609" s="1"/>
      <c r="I1609" s="1"/>
      <c r="J1609" s="1"/>
      <c r="K1609" s="1"/>
      <c r="L1609" s="1"/>
    </row>
    <row r="1610" spans="7:12" ht="15">
      <c r="G1610" s="1"/>
      <c r="H1610" s="1"/>
      <c r="I1610" s="1"/>
      <c r="J1610" s="1"/>
      <c r="K1610" s="1"/>
      <c r="L1610" s="1"/>
    </row>
    <row r="1611" spans="7:12" ht="15">
      <c r="G1611" s="1"/>
      <c r="H1611" s="1"/>
      <c r="I1611" s="1"/>
      <c r="J1611" s="1"/>
      <c r="K1611" s="1"/>
      <c r="L1611" s="1"/>
    </row>
    <row r="1612" spans="7:12" ht="15">
      <c r="G1612" s="1"/>
      <c r="H1612" s="1"/>
      <c r="I1612" s="1"/>
      <c r="J1612" s="1"/>
      <c r="K1612" s="1"/>
      <c r="L1612" s="1"/>
    </row>
    <row r="1613" spans="7:12" ht="15">
      <c r="G1613" s="1"/>
      <c r="H1613" s="1"/>
      <c r="I1613" s="1"/>
      <c r="J1613" s="1"/>
      <c r="K1613" s="1"/>
      <c r="L1613" s="1"/>
    </row>
    <row r="1614" spans="7:12" ht="15">
      <c r="G1614" s="1"/>
      <c r="H1614" s="1"/>
      <c r="I1614" s="1"/>
      <c r="J1614" s="1"/>
      <c r="K1614" s="1"/>
      <c r="L1614" s="1"/>
    </row>
    <row r="1615" spans="7:12" ht="15">
      <c r="G1615" s="1"/>
      <c r="H1615" s="1"/>
      <c r="I1615" s="1"/>
      <c r="J1615" s="1"/>
      <c r="K1615" s="1"/>
      <c r="L1615" s="1"/>
    </row>
    <row r="1616" spans="7:12" ht="15">
      <c r="G1616" s="1"/>
      <c r="H1616" s="1"/>
      <c r="I1616" s="1"/>
      <c r="J1616" s="1"/>
      <c r="K1616" s="1"/>
      <c r="L1616" s="1"/>
    </row>
    <row r="1617" spans="7:12" ht="15">
      <c r="G1617" s="1"/>
      <c r="H1617" s="1"/>
      <c r="I1617" s="1"/>
      <c r="J1617" s="1"/>
      <c r="K1617" s="1"/>
      <c r="L1617" s="1"/>
    </row>
    <row r="1618" spans="7:12" ht="15">
      <c r="G1618" s="1"/>
      <c r="H1618" s="1"/>
      <c r="I1618" s="1"/>
      <c r="J1618" s="1"/>
      <c r="K1618" s="1"/>
      <c r="L1618" s="1"/>
    </row>
    <row r="1619" spans="7:12" ht="15">
      <c r="G1619" s="1"/>
      <c r="H1619" s="1"/>
      <c r="I1619" s="1"/>
      <c r="J1619" s="1"/>
      <c r="K1619" s="1"/>
      <c r="L1619" s="1"/>
    </row>
    <row r="1620" spans="7:12" ht="15">
      <c r="G1620" s="1"/>
      <c r="H1620" s="1"/>
      <c r="I1620" s="1"/>
      <c r="J1620" s="1"/>
      <c r="K1620" s="1"/>
      <c r="L1620" s="1"/>
    </row>
    <row r="1621" spans="7:12" ht="15">
      <c r="G1621" s="1"/>
      <c r="H1621" s="1"/>
      <c r="I1621" s="1"/>
      <c r="J1621" s="1"/>
      <c r="K1621" s="1"/>
      <c r="L1621" s="1"/>
    </row>
    <row r="1622" spans="7:12" ht="15">
      <c r="G1622" s="1"/>
      <c r="H1622" s="1"/>
      <c r="I1622" s="1"/>
      <c r="J1622" s="1"/>
      <c r="K1622" s="1"/>
      <c r="L1622" s="1"/>
    </row>
    <row r="1623" spans="7:12" ht="15">
      <c r="G1623" s="1"/>
      <c r="H1623" s="1"/>
      <c r="I1623" s="1"/>
      <c r="J1623" s="1"/>
      <c r="K1623" s="1"/>
      <c r="L1623" s="1"/>
    </row>
    <row r="1624" spans="7:12" ht="15">
      <c r="G1624" s="1"/>
      <c r="H1624" s="1"/>
      <c r="I1624" s="1"/>
      <c r="J1624" s="1"/>
      <c r="K1624" s="1"/>
      <c r="L1624" s="1"/>
    </row>
    <row r="1625" spans="7:12" ht="15">
      <c r="G1625" s="1"/>
      <c r="H1625" s="1"/>
      <c r="I1625" s="1"/>
      <c r="J1625" s="1"/>
      <c r="K1625" s="1"/>
      <c r="L1625" s="1"/>
    </row>
    <row r="1626" spans="7:12" ht="15">
      <c r="G1626" s="1"/>
      <c r="H1626" s="1"/>
      <c r="I1626" s="1"/>
      <c r="J1626" s="1"/>
      <c r="K1626" s="1"/>
      <c r="L1626" s="1"/>
    </row>
    <row r="1627" spans="7:12" ht="15">
      <c r="G1627" s="1"/>
      <c r="H1627" s="1"/>
      <c r="I1627" s="1"/>
      <c r="J1627" s="1"/>
      <c r="K1627" s="1"/>
      <c r="L1627" s="1"/>
    </row>
    <row r="1628" spans="7:12" ht="15">
      <c r="G1628" s="1"/>
      <c r="H1628" s="1"/>
      <c r="I1628" s="1"/>
      <c r="J1628" s="1"/>
      <c r="K1628" s="1"/>
      <c r="L1628" s="1"/>
    </row>
    <row r="1629" spans="7:12" ht="15">
      <c r="G1629" s="1"/>
      <c r="H1629" s="1"/>
      <c r="I1629" s="1"/>
      <c r="J1629" s="1"/>
      <c r="K1629" s="1"/>
      <c r="L1629" s="1"/>
    </row>
    <row r="1630" spans="7:12" ht="15">
      <c r="G1630" s="1"/>
      <c r="H1630" s="1"/>
      <c r="I1630" s="1"/>
      <c r="J1630" s="1"/>
      <c r="K1630" s="1"/>
      <c r="L1630" s="1"/>
    </row>
    <row r="1631" spans="7:12" ht="15">
      <c r="G1631" s="1"/>
      <c r="H1631" s="1"/>
      <c r="I1631" s="1"/>
      <c r="J1631" s="1"/>
      <c r="K1631" s="1"/>
      <c r="L1631" s="1"/>
    </row>
    <row r="1632" spans="7:12" ht="15">
      <c r="G1632" s="1"/>
      <c r="H1632" s="1"/>
      <c r="I1632" s="1"/>
      <c r="J1632" s="1"/>
      <c r="K1632" s="1"/>
      <c r="L1632" s="1"/>
    </row>
    <row r="1633" spans="7:12" ht="15">
      <c r="G1633" s="1"/>
      <c r="H1633" s="1"/>
      <c r="I1633" s="1"/>
      <c r="J1633" s="1"/>
      <c r="K1633" s="1"/>
      <c r="L1633" s="1"/>
    </row>
    <row r="1634" spans="7:12" ht="15">
      <c r="G1634" s="1"/>
      <c r="H1634" s="1"/>
      <c r="I1634" s="1"/>
      <c r="J1634" s="1"/>
      <c r="K1634" s="1"/>
      <c r="L1634" s="1"/>
    </row>
    <row r="1635" spans="7:12" ht="15">
      <c r="G1635" s="1"/>
      <c r="H1635" s="1"/>
      <c r="I1635" s="1"/>
      <c r="J1635" s="1"/>
      <c r="K1635" s="1"/>
      <c r="L1635" s="1"/>
    </row>
    <row r="1636" spans="7:12" ht="15">
      <c r="G1636" s="1"/>
      <c r="H1636" s="1"/>
      <c r="I1636" s="1"/>
      <c r="J1636" s="1"/>
      <c r="K1636" s="1"/>
      <c r="L1636" s="1"/>
    </row>
    <row r="1637" spans="7:12" ht="15">
      <c r="G1637" s="1"/>
      <c r="H1637" s="1"/>
      <c r="I1637" s="1"/>
      <c r="J1637" s="1"/>
      <c r="K1637" s="1"/>
      <c r="L1637" s="1"/>
    </row>
    <row r="1638" spans="7:12" ht="15">
      <c r="G1638" s="1"/>
      <c r="H1638" s="1"/>
      <c r="I1638" s="1"/>
      <c r="J1638" s="1"/>
      <c r="K1638" s="1"/>
      <c r="L1638" s="1"/>
    </row>
    <row r="1639" spans="7:12" ht="15">
      <c r="G1639" s="1"/>
      <c r="H1639" s="1"/>
      <c r="I1639" s="1"/>
      <c r="J1639" s="1"/>
      <c r="K1639" s="1"/>
      <c r="L1639" s="1"/>
    </row>
    <row r="1640" spans="7:12" ht="15">
      <c r="G1640" s="1"/>
      <c r="H1640" s="1"/>
      <c r="I1640" s="1"/>
      <c r="J1640" s="1"/>
      <c r="K1640" s="1"/>
      <c r="L1640" s="1"/>
    </row>
    <row r="1641" spans="7:12" ht="15">
      <c r="G1641" s="1"/>
      <c r="H1641" s="1"/>
      <c r="I1641" s="1"/>
      <c r="J1641" s="1"/>
      <c r="K1641" s="1"/>
      <c r="L1641" s="1"/>
    </row>
    <row r="1642" spans="7:12" ht="15">
      <c r="G1642" s="1"/>
      <c r="H1642" s="1"/>
      <c r="I1642" s="1"/>
      <c r="J1642" s="1"/>
      <c r="K1642" s="1"/>
      <c r="L1642" s="1"/>
    </row>
    <row r="1643" spans="7:12" ht="15">
      <c r="G1643" s="1"/>
      <c r="H1643" s="1"/>
      <c r="I1643" s="1"/>
      <c r="J1643" s="1"/>
      <c r="K1643" s="1"/>
      <c r="L1643" s="1"/>
    </row>
    <row r="1644" spans="7:12" ht="15">
      <c r="G1644" s="1"/>
      <c r="H1644" s="1"/>
      <c r="I1644" s="1"/>
      <c r="J1644" s="1"/>
      <c r="K1644" s="1"/>
      <c r="L1644" s="1"/>
    </row>
    <row r="1645" spans="7:12" ht="15">
      <c r="G1645" s="1"/>
      <c r="H1645" s="1"/>
      <c r="I1645" s="1"/>
      <c r="J1645" s="1"/>
      <c r="K1645" s="1"/>
      <c r="L1645" s="1"/>
    </row>
    <row r="1646" spans="7:12" ht="15">
      <c r="G1646" s="1"/>
      <c r="H1646" s="1"/>
      <c r="I1646" s="1"/>
      <c r="J1646" s="1"/>
      <c r="K1646" s="1"/>
      <c r="L1646" s="1"/>
    </row>
    <row r="1647" spans="7:12" ht="15">
      <c r="G1647" s="1"/>
      <c r="H1647" s="1"/>
      <c r="I1647" s="1"/>
      <c r="J1647" s="1"/>
      <c r="K1647" s="1"/>
      <c r="L1647" s="1"/>
    </row>
    <row r="1648" spans="7:12" ht="15">
      <c r="G1648" s="1"/>
      <c r="H1648" s="1"/>
      <c r="I1648" s="1"/>
      <c r="J1648" s="1"/>
      <c r="K1648" s="1"/>
      <c r="L1648" s="1"/>
    </row>
    <row r="1649" spans="7:12" ht="15">
      <c r="G1649" s="1"/>
      <c r="H1649" s="1"/>
      <c r="I1649" s="1"/>
      <c r="J1649" s="1"/>
      <c r="K1649" s="1"/>
      <c r="L1649" s="1"/>
    </row>
    <row r="1650" spans="7:12" ht="15">
      <c r="G1650" s="1"/>
      <c r="H1650" s="1"/>
      <c r="I1650" s="1"/>
      <c r="J1650" s="1"/>
      <c r="K1650" s="1"/>
      <c r="L1650" s="1"/>
    </row>
    <row r="1651" spans="7:12" ht="15">
      <c r="G1651" s="1"/>
      <c r="H1651" s="1"/>
      <c r="I1651" s="1"/>
      <c r="J1651" s="1"/>
      <c r="K1651" s="1"/>
      <c r="L1651" s="1"/>
    </row>
    <row r="1652" spans="7:12" ht="15">
      <c r="G1652" s="1"/>
      <c r="H1652" s="1"/>
      <c r="I1652" s="1"/>
      <c r="J1652" s="1"/>
      <c r="K1652" s="1"/>
      <c r="L1652" s="1"/>
    </row>
  </sheetData>
  <mergeCells count="229">
    <mergeCell ref="F85:H85"/>
    <mergeCell ref="F86:H86"/>
    <mergeCell ref="A79:C81"/>
    <mergeCell ref="N79:Y81"/>
    <mergeCell ref="C49:C52"/>
    <mergeCell ref="N49:N52"/>
    <mergeCell ref="O49:O52"/>
    <mergeCell ref="P49:P52"/>
    <mergeCell ref="Q49:Q52"/>
    <mergeCell ref="R49:R52"/>
    <mergeCell ref="A45:A78"/>
    <mergeCell ref="B45:B78"/>
    <mergeCell ref="C45:C48"/>
    <mergeCell ref="N45:N48"/>
    <mergeCell ref="C77:C78"/>
    <mergeCell ref="Y49:Y52"/>
    <mergeCell ref="Y45:Y48"/>
    <mergeCell ref="O45:O48"/>
    <mergeCell ref="Q45:Q48"/>
    <mergeCell ref="R45:R48"/>
    <mergeCell ref="P45:P48"/>
    <mergeCell ref="B85:E85"/>
    <mergeCell ref="B86:E86"/>
    <mergeCell ref="X65:X68"/>
    <mergeCell ref="E6:Y6"/>
    <mergeCell ref="A5:D5"/>
    <mergeCell ref="A6:D6"/>
    <mergeCell ref="E2:Y2"/>
    <mergeCell ref="E3:Y3"/>
    <mergeCell ref="S4:Y4"/>
    <mergeCell ref="E4:R4"/>
    <mergeCell ref="A2:D4"/>
    <mergeCell ref="E5:Y5"/>
    <mergeCell ref="F7:I7"/>
    <mergeCell ref="A9:A14"/>
    <mergeCell ref="B9:B14"/>
    <mergeCell ref="C9:C12"/>
    <mergeCell ref="C13:C14"/>
    <mergeCell ref="A7:A8"/>
    <mergeCell ref="B7:B8"/>
    <mergeCell ref="C7:C8"/>
    <mergeCell ref="D7:D8"/>
    <mergeCell ref="E7:E8"/>
    <mergeCell ref="J7:M7"/>
    <mergeCell ref="N7:R7"/>
    <mergeCell ref="S7:Y7"/>
    <mergeCell ref="C25:C26"/>
    <mergeCell ref="P21:P26"/>
    <mergeCell ref="Q21:Q26"/>
    <mergeCell ref="R21:R26"/>
    <mergeCell ref="A21:A26"/>
    <mergeCell ref="B21:B26"/>
    <mergeCell ref="C21:C24"/>
    <mergeCell ref="C19:C20"/>
    <mergeCell ref="P15:P20"/>
    <mergeCell ref="Q15:Q20"/>
    <mergeCell ref="R15:R20"/>
    <mergeCell ref="A15:A20"/>
    <mergeCell ref="B15:B20"/>
    <mergeCell ref="C15:C18"/>
    <mergeCell ref="V9:V14"/>
    <mergeCell ref="W9:W14"/>
    <mergeCell ref="X9:X14"/>
    <mergeCell ref="V15:V20"/>
    <mergeCell ref="W15:W20"/>
    <mergeCell ref="X15:X20"/>
    <mergeCell ref="V21:V26"/>
    <mergeCell ref="V27:V32"/>
    <mergeCell ref="W27:W32"/>
    <mergeCell ref="X27:X32"/>
    <mergeCell ref="Y27:Y32"/>
    <mergeCell ref="P27:P32"/>
    <mergeCell ref="Q27:Q32"/>
    <mergeCell ref="R27:R32"/>
    <mergeCell ref="S27:S32"/>
    <mergeCell ref="T27:T32"/>
    <mergeCell ref="U27:U32"/>
    <mergeCell ref="C31:C32"/>
    <mergeCell ref="A27:A32"/>
    <mergeCell ref="B27:B32"/>
    <mergeCell ref="C27:C30"/>
    <mergeCell ref="A33:A38"/>
    <mergeCell ref="B33:B38"/>
    <mergeCell ref="C33:C36"/>
    <mergeCell ref="N27:N32"/>
    <mergeCell ref="O27:O32"/>
    <mergeCell ref="N33:N38"/>
    <mergeCell ref="O33:O38"/>
    <mergeCell ref="C37:C38"/>
    <mergeCell ref="W73:W76"/>
    <mergeCell ref="X73:X76"/>
    <mergeCell ref="R65:R68"/>
    <mergeCell ref="A39:A44"/>
    <mergeCell ref="B39:B44"/>
    <mergeCell ref="C39:C42"/>
    <mergeCell ref="C43:C44"/>
    <mergeCell ref="T53:T56"/>
    <mergeCell ref="U53:U56"/>
    <mergeCell ref="S45:S48"/>
    <mergeCell ref="T45:T48"/>
    <mergeCell ref="S49:S52"/>
    <mergeCell ref="T49:T52"/>
    <mergeCell ref="V39:V44"/>
    <mergeCell ref="W39:W44"/>
    <mergeCell ref="X39:X44"/>
    <mergeCell ref="V45:V48"/>
    <mergeCell ref="W45:W48"/>
    <mergeCell ref="X45:X48"/>
    <mergeCell ref="V49:V52"/>
    <mergeCell ref="Y73:Y76"/>
    <mergeCell ref="C69:C72"/>
    <mergeCell ref="N69:N72"/>
    <mergeCell ref="O69:O72"/>
    <mergeCell ref="P69:P72"/>
    <mergeCell ref="Q69:Q72"/>
    <mergeCell ref="R69:R72"/>
    <mergeCell ref="Y69:Y72"/>
    <mergeCell ref="S69:S72"/>
    <mergeCell ref="T69:T72"/>
    <mergeCell ref="U69:U72"/>
    <mergeCell ref="S73:S76"/>
    <mergeCell ref="T73:T76"/>
    <mergeCell ref="U73:U76"/>
    <mergeCell ref="C73:C76"/>
    <mergeCell ref="N73:N76"/>
    <mergeCell ref="O73:O76"/>
    <mergeCell ref="P73:P76"/>
    <mergeCell ref="Q73:Q76"/>
    <mergeCell ref="R73:R76"/>
    <mergeCell ref="V69:V72"/>
    <mergeCell ref="W69:W72"/>
    <mergeCell ref="X69:X72"/>
    <mergeCell ref="V73:V76"/>
    <mergeCell ref="Y65:Y68"/>
    <mergeCell ref="C61:C64"/>
    <mergeCell ref="N61:N64"/>
    <mergeCell ref="O61:O64"/>
    <mergeCell ref="P61:P64"/>
    <mergeCell ref="Q61:Q64"/>
    <mergeCell ref="R61:R64"/>
    <mergeCell ref="Y61:Y64"/>
    <mergeCell ref="S61:S64"/>
    <mergeCell ref="T61:T64"/>
    <mergeCell ref="U61:U64"/>
    <mergeCell ref="S65:S68"/>
    <mergeCell ref="T65:T68"/>
    <mergeCell ref="U65:U68"/>
    <mergeCell ref="C65:C68"/>
    <mergeCell ref="N65:N68"/>
    <mergeCell ref="O65:O68"/>
    <mergeCell ref="P65:P68"/>
    <mergeCell ref="Q65:Q68"/>
    <mergeCell ref="V61:V64"/>
    <mergeCell ref="W61:W64"/>
    <mergeCell ref="X61:X64"/>
    <mergeCell ref="V65:V68"/>
    <mergeCell ref="W65:W68"/>
    <mergeCell ref="Y57:Y60"/>
    <mergeCell ref="C53:C56"/>
    <mergeCell ref="N53:N56"/>
    <mergeCell ref="O53:O56"/>
    <mergeCell ref="P53:P56"/>
    <mergeCell ref="Q53:Q56"/>
    <mergeCell ref="R53:R56"/>
    <mergeCell ref="S57:S60"/>
    <mergeCell ref="T57:T60"/>
    <mergeCell ref="U57:U60"/>
    <mergeCell ref="C57:C60"/>
    <mergeCell ref="N57:N60"/>
    <mergeCell ref="O57:O60"/>
    <mergeCell ref="P57:P60"/>
    <mergeCell ref="Q57:Q60"/>
    <mergeCell ref="R57:R60"/>
    <mergeCell ref="V53:V56"/>
    <mergeCell ref="W53:W56"/>
    <mergeCell ref="X53:X56"/>
    <mergeCell ref="V57:V60"/>
    <mergeCell ref="W57:W60"/>
    <mergeCell ref="X57:X60"/>
    <mergeCell ref="Y53:Y56"/>
    <mergeCell ref="S53:S56"/>
    <mergeCell ref="R9:R14"/>
    <mergeCell ref="N39:N44"/>
    <mergeCell ref="W49:W52"/>
    <mergeCell ref="X49:X52"/>
    <mergeCell ref="U39:U44"/>
    <mergeCell ref="U45:U48"/>
    <mergeCell ref="U49:U52"/>
    <mergeCell ref="O39:O44"/>
    <mergeCell ref="Y33:Y38"/>
    <mergeCell ref="P33:P38"/>
    <mergeCell ref="Q33:Q38"/>
    <mergeCell ref="R33:R38"/>
    <mergeCell ref="S33:S38"/>
    <mergeCell ref="T33:T38"/>
    <mergeCell ref="U33:U38"/>
    <mergeCell ref="V33:V38"/>
    <mergeCell ref="W33:W38"/>
    <mergeCell ref="X33:X38"/>
    <mergeCell ref="Y39:Y44"/>
    <mergeCell ref="P39:P44"/>
    <mergeCell ref="Q39:Q44"/>
    <mergeCell ref="R39:R44"/>
    <mergeCell ref="S39:S44"/>
    <mergeCell ref="T39:T44"/>
    <mergeCell ref="W21:W26"/>
    <mergeCell ref="X21:X26"/>
    <mergeCell ref="N77:X78"/>
    <mergeCell ref="Y77:Y78"/>
    <mergeCell ref="S9:S14"/>
    <mergeCell ref="T9:T14"/>
    <mergeCell ref="U9:U14"/>
    <mergeCell ref="Y9:Y14"/>
    <mergeCell ref="Y15:Y20"/>
    <mergeCell ref="Y21:Y26"/>
    <mergeCell ref="S15:S20"/>
    <mergeCell ref="T15:T20"/>
    <mergeCell ref="U15:U20"/>
    <mergeCell ref="S21:S26"/>
    <mergeCell ref="T21:T26"/>
    <mergeCell ref="U21:U26"/>
    <mergeCell ref="N9:N14"/>
    <mergeCell ref="O9:O14"/>
    <mergeCell ref="N15:N20"/>
    <mergeCell ref="O15:O20"/>
    <mergeCell ref="N21:N26"/>
    <mergeCell ref="O21:O26"/>
    <mergeCell ref="P9:P14"/>
    <mergeCell ref="Q9:Q14"/>
  </mergeCells>
  <dataValidations count="2" disablePrompts="1">
    <dataValidation type="list" allowBlank="1" showInputMessage="1" showErrorMessage="1" sqref="O9 O27 O15 O21 O33 N49:N77 O39">
      <formula1>#REF!</formula1>
    </dataValidation>
    <dataValidation type="list" allowBlank="1" showInputMessage="1" showErrorMessage="1" sqref="C45:C76">
      <formula1>$R$79:$R$81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27" r:id="rId5"/>
  <headerFooter>
    <oddFooter>&amp;C&amp;G</oddFoot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2020-01-31T04:19:34Z</cp:lastPrinted>
  <dcterms:created xsi:type="dcterms:W3CDTF">2010-03-25T16:40:43Z</dcterms:created>
  <dcterms:modified xsi:type="dcterms:W3CDTF">2021-06-18T03:57:55Z</dcterms:modified>
  <cp:category/>
  <cp:version/>
  <cp:contentType/>
  <cp:contentStatus/>
</cp:coreProperties>
</file>