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defaultThemeVersion="124226"/>
  <bookViews>
    <workbookView xWindow="0" yWindow="0" windowWidth="15345" windowHeight="3870" tabRatio="494" activeTab="3"/>
  </bookViews>
  <sheets>
    <sheet name="GESTIÓN" sheetId="5" r:id="rId1"/>
    <sheet name="INVERSIÓN" sheetId="6" r:id="rId2"/>
    <sheet name="ACTIVIDADES" sheetId="7" r:id="rId3"/>
    <sheet name="TERRITORIALIZACIÓN" sheetId="10" r:id="rId4"/>
  </sheets>
  <externalReferences>
    <externalReference r:id="rId7"/>
  </externalReferences>
  <definedNames>
    <definedName name="_xlnm.Print_Area" localSheetId="2">'ACTIVIDADES'!$A$2:$V$62</definedName>
    <definedName name="_xlnm.Print_Area" localSheetId="0">'GESTIÓN'!$A$1:$AW$22</definedName>
    <definedName name="_xlnm.Print_Area" localSheetId="1">'INVERSIÓN'!$A$2:$AU$60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PAOLA.MORENO</author>
  </authors>
  <commentList>
    <comment ref="V18" authorId="0">
      <text>
        <r>
          <rPr>
            <b/>
            <sz val="10"/>
            <rFont val="Tahoma"/>
            <family val="2"/>
          </rPr>
          <t>PAOLA.MORENO:</t>
        </r>
        <r>
          <rPr>
            <sz val="10"/>
            <rFont val="Tahoma"/>
            <family val="2"/>
          </rPr>
          <t xml:space="preserve">
Reducción por el pago de pasivo exigible $455.947</t>
        </r>
      </text>
    </comment>
    <comment ref="V20" authorId="0">
      <text>
        <r>
          <rPr>
            <b/>
            <sz val="10"/>
            <rFont val="Tahoma"/>
            <family val="2"/>
          </rPr>
          <t>PAOLA.MORENO:</t>
        </r>
        <r>
          <rPr>
            <sz val="10"/>
            <rFont val="Tahoma"/>
            <family val="2"/>
          </rPr>
          <t xml:space="preserve">
Se tramitó liberación de recursos por fallecimiento del contratista</t>
        </r>
      </text>
    </comment>
    <comment ref="V30" authorId="0">
      <text>
        <r>
          <rPr>
            <b/>
            <sz val="10"/>
            <rFont val="Tahoma"/>
            <family val="2"/>
          </rPr>
          <t>PAOLA.MORENO:</t>
        </r>
        <r>
          <rPr>
            <sz val="10"/>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V42" authorId="0">
      <text>
        <r>
          <rPr>
            <b/>
            <sz val="10"/>
            <rFont val="Tahoma"/>
            <family val="2"/>
          </rPr>
          <t>PAOLA.MORENO:</t>
        </r>
        <r>
          <rPr>
            <sz val="10"/>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List>
</comments>
</file>

<file path=xl/comments3.xml><?xml version="1.0" encoding="utf-8"?>
<comments xmlns="http://schemas.openxmlformats.org/spreadsheetml/2006/main">
  <authors>
    <author>YULIED.PENARANDA</author>
  </authors>
  <commentList>
    <comment ref="V9" authorId="0">
      <text>
        <r>
          <rPr>
            <b/>
            <sz val="9"/>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<sst xmlns="http://schemas.openxmlformats.org/spreadsheetml/2006/main" count="812" uniqueCount="338">
  <si>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</si>
  <si>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</si>
  <si>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</si>
  <si>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</si>
  <si>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</si>
  <si>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</si>
  <si>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</si>
  <si>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</si>
  <si>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</si>
  <si>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</si>
  <si>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</si>
  <si>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</si>
  <si>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</si>
  <si>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</si>
  <si>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</si>
  <si>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</si>
  <si>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</si>
  <si>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</si>
  <si>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</si>
  <si>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</si>
  <si>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</si>
  <si>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</si>
  <si>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</si>
  <si>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</si>
  <si>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</si>
  <si>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</si>
  <si>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</si>
  <si>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</si>
  <si>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</si>
  <si>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</si>
  <si>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</si>
  <si>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</si>
  <si>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</si>
  <si>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</si>
  <si>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</si>
  <si>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</si>
  <si>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</si>
  <si>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</si>
  <si>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</si>
  <si>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</si>
  <si>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</si>
  <si>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</si>
  <si>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</si>
  <si>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</si>
  <si>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</si>
  <si>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</si>
  <si>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</si>
  <si>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</si>
  <si>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</si>
  <si>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</si>
  <si>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</si>
  <si>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</si>
  <si>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</si>
  <si>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</si>
  <si>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1, LÍNEA DE ACCIÓN</t>
  </si>
  <si>
    <t>2, META DE PROYECTO</t>
  </si>
  <si>
    <t>3, ACTIVIDAD</t>
  </si>
  <si>
    <t>VARIABLES</t>
  </si>
  <si>
    <t xml:space="preserve">6,PONDERACIÓN VERTICAL </t>
  </si>
  <si>
    <t>6,1 META</t>
  </si>
  <si>
    <t>6,2 ACTIVIDAD</t>
  </si>
  <si>
    <t>TOTAL PRESUPUESTO</t>
  </si>
  <si>
    <t>TOTALES Rec. Reservas</t>
  </si>
  <si>
    <t>TOTALES Rec. Vigencia</t>
  </si>
  <si>
    <t>TOTAL RECURSOS VIGENCIA</t>
  </si>
  <si>
    <t>TOTAL MAGNITUD</t>
  </si>
  <si>
    <t>Usaquén</t>
  </si>
  <si>
    <t>Diciembre</t>
  </si>
  <si>
    <t>Septiembre</t>
  </si>
  <si>
    <t>Junio</t>
  </si>
  <si>
    <t>Marzo</t>
  </si>
  <si>
    <t xml:space="preserve">6, ACTUALIZACIÓN </t>
  </si>
  <si>
    <t>3, Nombre -Punto de inversión (Escala: Localidad, Especial, Distrital)
Breve descripción del punto de inversión.</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</si>
  <si>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</si>
  <si>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</si>
  <si>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</si>
  <si>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</si>
  <si>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</si>
  <si>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</si>
  <si>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</si>
  <si>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</si>
  <si>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</si>
  <si>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</si>
  <si>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</si>
  <si>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</si>
  <si>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</si>
  <si>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</si>
  <si>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</si>
  <si>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</si>
  <si>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</si>
  <si>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</si>
  <si>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</si>
  <si>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</si>
  <si>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1100 - DIRECCIONAMIENTO ESTRATÉGICO, COORDINACIÓN Y ORIENTACIÓN DE LA SDA</t>
  </si>
  <si>
    <t>Mantener 1 Sistema de Control Interno</t>
  </si>
  <si>
    <t>Implementar 1 Plan de Adecuación y Sostenibilidad SIG-MIPG en la SDA</t>
  </si>
  <si>
    <t>Seguimiento 100 % de la Ley 1712 y 1474</t>
  </si>
  <si>
    <t>Operar Un Proceso de Direccionamiento Estratégico</t>
  </si>
  <si>
    <t>Implementar Un Plan de Adecuación y Sostenibilidad SIG-MIPG en la SDA</t>
  </si>
  <si>
    <t>Incrementar 90 % la Sostenibilidad del SIG en la SDA</t>
  </si>
  <si>
    <t>Seguimiento 100%  PQR´s Asignadas Respondidas</t>
  </si>
  <si>
    <t>Mantener Mínimo 8 Puntos Habilitados de Atención al Ciudadano</t>
  </si>
  <si>
    <t xml:space="preserve">Distrital. 
Descripción: Procesos de la Entidad. Realizar evaluacion y seguimiento a la gestion y procesos institucionales de la SDA. </t>
  </si>
  <si>
    <t>Distrital. 
Descripción: Oportunidad y calidad de las respuestas de PQRS dadas por la entidad.</t>
  </si>
  <si>
    <t xml:space="preserve">Distrital. 
Descripción: Acciones para la implementacion y desarrollo del SIG en la Entidad. </t>
  </si>
  <si>
    <t xml:space="preserve">Distrital. 
Descripción: Acciones para la adecuación y sostenibilidad SIG-MIPG en la Entidad. </t>
  </si>
  <si>
    <t>Distrital
Descripción: Cumplimiento de requisitos establecidos en la Ley de Transparencia y del Plan Anticorrupcion y de Atencion al Ciudadano 2019 en la Entidad, competencia de la SGCD</t>
  </si>
  <si>
    <t>Distrital.
Descripción: Atender, gestionar, manejar y coordinar los procesos misionales y proyectos para la administracion del medio ambiente distrital.</t>
  </si>
  <si>
    <t>Distrito Capital - Chapinero
Descripción: Mantener mínimo 8 puntos habilitados de atención al ciudadano</t>
  </si>
  <si>
    <t>Punto de Inversión Bosa</t>
  </si>
  <si>
    <t>Punto de Inversión Kennedy</t>
  </si>
  <si>
    <t>Punto de Inversión Fontibón</t>
  </si>
  <si>
    <t>Punto de Inversión Suba</t>
  </si>
  <si>
    <t>Punto de Inversión Teusaquillo</t>
  </si>
  <si>
    <t>Punto de Inversión Engativa</t>
  </si>
  <si>
    <t>Punto de Inversión Usaquén</t>
  </si>
  <si>
    <t>7, SEGUIMIENTO</t>
  </si>
  <si>
    <t>Distrito Capital</t>
  </si>
  <si>
    <t>Chapinero</t>
  </si>
  <si>
    <t>Chapinero Central</t>
  </si>
  <si>
    <t xml:space="preserve">Avenida Caracas N° 54 - 38 </t>
  </si>
  <si>
    <t xml:space="preserve">Desde este punto de inversión no se hace identificación de genero </t>
  </si>
  <si>
    <t>Desde nuestra competencia no se hace distinción para los grupos Etareos</t>
  </si>
  <si>
    <t>Todos los Grupos</t>
  </si>
  <si>
    <t>No Identifica Grupos Etnicos</t>
  </si>
  <si>
    <t>Bosa</t>
  </si>
  <si>
    <t>Apogeo</t>
  </si>
  <si>
    <t>Olarte</t>
  </si>
  <si>
    <t>Avenida Calle 57 R SUR # 72 D - 12</t>
  </si>
  <si>
    <t>Kennedy</t>
  </si>
  <si>
    <t>Gran Britalia</t>
  </si>
  <si>
    <t>Tintalito</t>
  </si>
  <si>
    <t>Av Carrera 86 No. 43 - 55 Sur</t>
  </si>
  <si>
    <t>Fontibón</t>
  </si>
  <si>
    <t>Zona Franca</t>
  </si>
  <si>
    <t>Diagonal 16 No. 104 51</t>
  </si>
  <si>
    <t>Suba</t>
  </si>
  <si>
    <t>El Pino</t>
  </si>
  <si>
    <t>Calle 145 No. 103B 90</t>
  </si>
  <si>
    <t>Quinta Paredes</t>
  </si>
  <si>
    <t>Teusaquillo</t>
  </si>
  <si>
    <t>Carrera 30 No. 25-90 supercade CAD</t>
  </si>
  <si>
    <t>Villa Gladys</t>
  </si>
  <si>
    <t>Transversal 113b # 66-54</t>
  </si>
  <si>
    <t>Engativá</t>
  </si>
  <si>
    <t>Toberín</t>
  </si>
  <si>
    <t>El Toberín</t>
  </si>
  <si>
    <t>Carrera 21 # 169 - 62, Centro Comercial Stuttgart. Local 118</t>
  </si>
  <si>
    <t>TOTAL</t>
  </si>
  <si>
    <t xml:space="preserve">9,3NUMERO INTERSEXUAL </t>
  </si>
  <si>
    <t>9,4 GRUPO ETARIO</t>
  </si>
  <si>
    <t>9,5 CONDICION POBLACIONAL</t>
  </si>
  <si>
    <t>9,6 GRUPOS ETNICOS</t>
  </si>
  <si>
    <t>9,7 TOTAL POBLACIÓN
PERSONAS/CANTIDAD</t>
  </si>
  <si>
    <t>SUBSECRETARÍA GENERAL Y DE CONTROL DISCIPLINARIO</t>
  </si>
  <si>
    <t>5, PONDERACIÓN HORIZONTAL AÑO: 2019</t>
  </si>
  <si>
    <t>7, OBSERVACIONES AVANCE TRIMESTRE I  DE 2019</t>
  </si>
  <si>
    <t>Gobierno Abierto y Transparente</t>
  </si>
  <si>
    <t>Seguimiento al 100% de las PQR Asignadas Respondidas</t>
  </si>
  <si>
    <t>Seguimiento 100% de la Ley 1712 Y 1474</t>
  </si>
  <si>
    <t>Operar un Proceso de Direccionamiento Estratégico</t>
  </si>
  <si>
    <t>X</t>
  </si>
  <si>
    <t>15. FUENTE DE EVIDENCIAS</t>
  </si>
  <si>
    <t>14. BENEFICIOS</t>
  </si>
  <si>
    <t xml:space="preserve">13. SOLUCIONES PLANTEADAS </t>
  </si>
  <si>
    <t xml:space="preserve">12. RETRASOS 
</t>
  </si>
  <si>
    <t>11. DESCRIPCIÓN DE LOS AVANCES Y LOGROS ALCANZADOS</t>
  </si>
  <si>
    <t>10. % DE AVANCE CUATRIENIO</t>
  </si>
  <si>
    <t>9. % CUMPLIMIENTO ACUMULADO (Vigencia)</t>
  </si>
  <si>
    <t>8. EJECUCIÓN</t>
  </si>
  <si>
    <t>8.1 SEGUIMIENTO VIGENCIA ACTUAL</t>
  </si>
  <si>
    <t>7. PROGRAMACIÓN - ACTUALIZACIÓN</t>
  </si>
  <si>
    <t>6. MAGNITUD PD INCIAL CUATRIENIO</t>
  </si>
  <si>
    <t>5. VARIABLE REQUERIDA</t>
  </si>
  <si>
    <t>4. COD. META PROYECTO PRIORITARIO O ESTRATÉGICO</t>
  </si>
  <si>
    <t>3. COD. META PDD A QUE SE ASOCIA META PROY</t>
  </si>
  <si>
    <t>2.3 TIPOLOGÍA</t>
  </si>
  <si>
    <t>2.2 META</t>
  </si>
  <si>
    <t>2.1 COD.</t>
  </si>
  <si>
    <t>2.  META DE PROYECTO</t>
  </si>
  <si>
    <t>1. LÍNEA DE ACCIÓN</t>
  </si>
  <si>
    <t>4. SE EJECUTA CON RECURSOS DE:</t>
  </si>
  <si>
    <t>4.1 VIGENCIA</t>
  </si>
  <si>
    <t>4.2 RESERVA</t>
  </si>
  <si>
    <t xml:space="preserve">Gobierno Abierto y Transparente </t>
  </si>
  <si>
    <t>Incrementar 90 % la Sostenibilidad el SIG en la SDA</t>
  </si>
  <si>
    <t>Constante</t>
  </si>
  <si>
    <t>Creciente</t>
  </si>
  <si>
    <t>SÉPTIMO EJE TRANSVERSAL: GOBIERNO LEGÍTIMO, FORTALECIMIENTO LOCAL Y EFICIENCIA.</t>
  </si>
  <si>
    <t>42. TRANSPARENCIA, GESTIÓN PÚBLICA Y SERVICIO A LA CIUDADANÍA</t>
  </si>
  <si>
    <t>1.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</si>
  <si>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</si>
  <si>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</si>
  <si>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</si>
  <si>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</si>
  <si>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</si>
  <si>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</si>
  <si>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</si>
  <si>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</si>
  <si>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</si>
  <si>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3.7 SEGUIMIENTO VIGENCIA ACTUAL</t>
  </si>
  <si>
    <t>3.6 PROGRAMACIÓN - ACTUALIZACIÓN</t>
  </si>
  <si>
    <t>3.5 MAGNITUD PD</t>
  </si>
  <si>
    <t>3.4 TIPOLOGÍA</t>
  </si>
  <si>
    <t>3.3 UNIDAD DE MEDIDA</t>
  </si>
  <si>
    <t>3.2 INDICADOR</t>
  </si>
  <si>
    <t>3.1 COD.</t>
  </si>
  <si>
    <t>2.,2  META PLAN DE DESARROLLO</t>
  </si>
  <si>
    <t xml:space="preserve">1.2 PROYECTO </t>
  </si>
  <si>
    <t>1.1 COD.</t>
  </si>
  <si>
    <t>PROGRAMA</t>
  </si>
  <si>
    <t>Gestión Pública efectiva y eficiente para brindar un mejor servicio para todos</t>
  </si>
  <si>
    <t>Mejorar el Índice de Gobierno Abierto para la ciudad en diez puntos (Meta Resultado)</t>
  </si>
  <si>
    <t>Mejorar el Índice de Gobierno Abierto en 4 puntos</t>
  </si>
  <si>
    <t>Numérico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</si>
  <si>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</si>
  <si>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</si>
  <si>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</si>
  <si>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</si>
  <si>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</si>
  <si>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Incrementar a un 90% la sostenibilidad del SIG en el Gobierno Distrital</t>
  </si>
  <si>
    <t>% de sostenibilidad del Sistema Integrado de Gestión en el Gobierno Distrital</t>
  </si>
  <si>
    <t>Gestionar el 100% del Plan de Adecuación y Sostenibilidad SIGD-MIPG</t>
  </si>
  <si>
    <t>% de ejecución del plan de adecuación y sostenibilidad SIGD-MIPG en las entidades distritales</t>
  </si>
  <si>
    <t>FORMULACIÓN 2019</t>
  </si>
  <si>
    <t>FORMULACIÓN RESERVAS</t>
  </si>
  <si>
    <t>Distrito Capital - Chapinero</t>
  </si>
  <si>
    <t>SEGUIM. MARZO 2019</t>
  </si>
  <si>
    <t>SEGUIM. MARZO RESERVAS</t>
  </si>
  <si>
    <t>SEGUIM. JUNIO 2019</t>
  </si>
  <si>
    <t>SEGUIM. JUNIO RESERVAS</t>
  </si>
  <si>
    <t>SEGUIM. SEPT. 2019</t>
  </si>
  <si>
    <t>SEGUIM. SEPT. RESERVAS</t>
  </si>
  <si>
    <t>Durante el primer trimestre de 2019, se realizaron mesas de trabajo con el fin de documentar las acciones del plan de mejoramiento de los hallazgos dejados en las auditorías realizadas el pasado mes de diciembre de 2018, (seguimiento N° 1 a certificación bajo la Normas ISO 9001:2015, recertificación bajo la norma ISO 14001:2015 y certificación bajo la norma OHSAS 18001.
Se aprobó en Comité Institucional de Coordinación de Control Interno, la propuesta de la Política de Riesgos y Mapa de Riesgos de la Entidad.
Con el rediseño de la estructura del mapa de operación por procesos de la Entidad y cargue de información en el aplicativo ISOLUCION, se da cumplimiento a uno de los objetivos establecidos en el proceso SIG, que es el aprovechamiento y uso de esta herramienta en un 100%, donde se podrá realizar un seguimiento detallado de los avances de los planes de mejoramiento por cada proceso a nivel institucional e interno, administrar el sistema riesgos, entre otros.
Finalmente, se inició con el proceso de actualización de la Matriz DOFA dentro del contexto estratégico de cada proceso, alineándolo con el Mapa de Riesgos de la Entidad. Esto, con el fin de dar  cumplimiento a los lineamientos establecidos dentro del procedimiento de Administración de Riesgos y Oportunidades y a los requisitos normativos establecidos por el Departamento Administrativo de la Función  Pública.
Con respecto a los indicadores, se continuó con la  verificación de los existentes por cada proceso mediante el aplicativo ISOLUCION.</t>
  </si>
  <si>
    <t>La Secretaría Distrital de Ambiente - SDA se encuentra implementando el Plan de Adecuación y Sostenibilidad SIG-MIPG, el cual se viene trabajando desde la vigencia inmediatamente anterior, atiende el Decreto Nacional 1499 de 2017 “Por medio del cual se modifica el Decreto 1083 de 2015, Decreto Único Reglamentario del Sector Función Pública, en lo relacionado con el Sistema de Gestión establecido en el artículo 133 de la Ley 1753 de 2015” y el Decreto Distrital N° 591 del 16 de octubre de 2018 “Por medio del cual se adopta el Modelo Integrado de Planeación y Gestión Nacional y se dictan otras disposiciones”.
En la presente vigencia y específicamente durante el primer trimestre, se expidió Resolución 347 del 26-02-2019, “Por la cual se crea el Comité Institucional de Gestión y Desempeño de La Secretaría Distrital de Ambiente”, el cual a su vez aprobó el  Plan de Adecuación y Sostenibilidad del SIG-MIPG el 27-02-2019, dando inició al proceso de implementación del mismo en la Entidad.  
Durante este periodo, se han adelantado actividades tales como: actualización de la documentación en el herramienta ISOLUCION y las respectivas modificaciones del nuevo mapa de procesos, el mapa de riesgos, indicadores y planes de mejoramiento por procesos y el institucional, para así generar una mayor sinergia entre el Modelo Integrado de Planeación y Gestión y el Sistema Integrado de Gestión; socialización y sensibilización del MIPG y Ley 1712 de 2014  a servidores de la entidad; audiencia Pública de Rendición de Cuentas Institucional; y se remitió al Departamento Administrativo de la Función Pública, a través del aplicativo por ellos suministrado, el Formulario Único de Reporte de Avance a la Gestión - FURAG- debidamente diligenciado sirviendo de insumo para el monitoreo, evaluación y control de los resultados institucionales y sectoriales, en temas de: planeación institucional, presupuesto, talento humano, integridad, acceso a la información y lucha contra la corrupción, entre otros.</t>
  </si>
  <si>
    <t>No se presentaron retrasos en el seguimiento programado</t>
  </si>
  <si>
    <t>No se requirieron acciones, pues no se presentaron retrasos</t>
  </si>
  <si>
    <t xml:space="preserve">La implementación del Plan de Adecuación y Sostenibilidad SIG-MIPG, en cumplimiento a lo dispuesto en el Decreto Distrital 561 de 2018, beneficiará a la Secretaría Distrital de Ambiente aportando en la  optimización de su gestión, fortaleciendo el talento humano, agilizando la operación, fortaleciendo la cultura organizacional y la coordinación interinstitucional, así como, promoviendo la participación ciudadana en el mejoramiento en la  prestación del servicio, con mayor eficiencia, eficacia y economía, teniendo en cuenta todos los grupos de valor.   </t>
  </si>
  <si>
    <t>Se realizó verificación y seguimiento a subcategorías  de la “Matriz de Cumplimiento y Sostenibilidad de la Ley 1712 de 2014” - Decreto 103 de 2015 y Resolución MinTic 3564 de 2015, tales como: convocatorias, noticias y defensa judicial. 
Como consecuencia de lo anterior, con el seguimiento realizado se evidenció la necesidad de actualizar información relacionada con: Convocatorias dirigidas a ciudadanos, usuarios y grupos de interés, especificando objetivos, requisitos y ficha de participación en dichos espacios; las noticias que se publican en la página web; y pretensión o estado en que se encuentran las demandas contra la Entidad y riesgo de pérdida.</t>
  </si>
  <si>
    <t>Se llevó a cabo mesa de trabajo con el enlace de transparencia de la Dirección de Planeación y Sistemas de Información Ambiental de la Entidad, con el fin de iniciar el diligenciamiento del formulario del índice de transparencia por Bogotá (ITP) y realizar la asignación de responsables de las diferentes áreas para adelantar de manera más detallada y completa el respectivo diligenciamiento; cabe resaltar que todo lo anterior es vital para mejorar la calidad de información y agilizar el proceso de recopilación de la misma, en atención a los requerimientos realizados por los diferentes Entes.</t>
  </si>
  <si>
    <t>N/A</t>
  </si>
  <si>
    <t>Con la implementación de las Leyes 1712 de 2014 y 1474 de 2011, se  ha venido cumpliendo con los mandatos de ley, brindando un legal y transparente desarrollo en la Entidad. Igualmente, se proporciona a la ciudadanía herramientas para comunicarse permanentemente, facilitando la interacción y garantizando la transparencia en el actuar de la SDA; … 
El cumplimiento de estas leyes permite que las personas conozcan y hagan seguimiento a las acciones de la SDA, se fortalece la confianza entre la Entidad y la comunidad, contribuyendo a la veeduría que el ciudadano hace a su gestión y consecuencialmente, fomentando la participación ciudadana en la formulación de política pública.</t>
  </si>
  <si>
    <t>Durante el primer trimestre de la vigencia, se coadyuvó en la elaboración del Plan Anticorrupción y de Atención al Ciudadano año 2019 y se realizó seguimiento a actividades competencias de la Subsecretaría General y de Control Disciplinario, pactadas para el primer cuatrimestre de 2019, logrando evidenciar lo siguiente: se dio inicio a la actualización del mapa de riesgos de corrupción,  en trabajo conjunto con los diferentes procesos; se realizó priorización de trámites a racionalizar (2 trámites) y se llevaron a cabo 3 mesas de trabajo con diferentes áreas de la Entidad para priorizar los trámites a inscribir en el Sistema Único de Información de Trámites – SUIT (9 trámites); se hizo presencia en 4 ferias de servicio al ciudadano organizadas por la Alcaldía Mayor de Bogotá; se han realizado tres (3) flashes informativos disciplinarios de carácter preventivo; se realizaron 9 visitas de seguimiento a puntos de atención presenciales de la SDA; se implementaron acciones del Modelo del Servicio al Ciudadano relacionadas con mejoras en infraestructura tecnológica e indicadores; se adelantaron 11 entrenamientos a servidores del grupo de servicio al ciudadano; se midió la satisfacción del ciudadano con el servicio prestado, obteniendo el 98,7% de satisfacción; y se ha venido ejecutado el Plan de Acción de Integridad año 2019, con actividad desarrollada en el mes de enero que consistió en generar recordación de valores mediante stickers en los espejos de los baños de la Entidad.</t>
  </si>
  <si>
    <t>Se llevaron a cabo dos (2) reuniones con el grupo de Gestores de Integridad, con el fin de hacer una minuciosa revisión del Informe de Gestión de Integridad año 2018 y de esta manera poder hacer los ajustes pertinentes para la presentación formal al Comité de Integridad; adicionalmente, se definieron los responsables de las actividades mensuales para la promoción de valores y los expositores en los diferentes escenarios que se le brindan a los gestores. 
Se llevó a cabo la reunión del Comité de Integridad, en la cual se discutió y aprobó el informe de gestión de integridad vigencia 2018 y se aprobó el Plan de Acción de Integridad vigencia 2019, el cual contempla actividades motivacionales para el fomento de los valores de integridad, diseño y divulgación de campañas, planeación y desarrollo de Semana de la Integridad, entre otras.</t>
  </si>
  <si>
    <t>Durante el primer  trimestre de la vigencia en curso, se realizó seguimiento a “Matriz de Cumplimiento y Sostenibilidad de la Ley 1712 de 2014”; se evidenció la necesidad de actualización de información de  convocatorias dirigidas a ciudadanos, usuarios y grupos de interés, especificando objetivos, requisitos y ficha de participación en dichos espacios; las noticias que se publican en la página web de la Entidad; y con respecto a la defensa judicial,  pretensión o estado en que se encuentran las demandas contra la Entidad, y riesgo de pérdida.
Adicionalmente, se asistió a convocatoria realizada por Veeduría Distrital, Cámara de Comercio de Bogotá y Transparencia por Colombia, con el fin de realizar capacitación a enlaces de transparencia de todas las entidades distritales en Ley 1712 de 2014 y en el diligenciamiento del formulario de recolección de información del Índice de Transparencia por Bogotá.
Resultado del seguimiento al Plan Anticorrupción y de Atención al Ciudadano – PAAC 2019,  se participó activamente en la elaboración del mismo y tras realizar seguimiento a las actividades pactadas para el primer cuatrimestre de la vigencia, se dio inicio a la actualización del mapa de riesgos de corrupción, en trabajo conjunto con los diferentes procesos; se realizó priorización de trámites a racionalizar (2 trámites) y se llevaron a cabo 3 mesas de trabajo con diferentes áreas de la Entidad para priorizar los trámites a inscribir en el Sistema Único de Información de Trámites – SUIT (9 trámites); se hizo presencia en 4 ferias de servicio al ciudadano organizadas por la Alcaldía Mayor de Bogotá; se han realizado 3 flashes informativos disciplinarios de carácter preventivo; se realizaron 9 visitas de seguimiento a puntos de atención presenciales de la SDA; se implementaron acciones del Modelo del Servicio al Ciudadano relacionadas con mejoras en infraestructura tecnológica e indicadores; se adelantaron 11 entrenamientos a servidores del grupo de servicio al ciudadano; se midió la satisfacción del ciudadano con el servicio prestado, obteniendo un 98,7% de satisfacción; y se ha venido ejecutado el Plan de Acción de Integridad año 2019, con actividad desarrollada en el mes de enero que consistió en generar recordación de valores mediante stickers en los espejos de los baños de la Entidad.</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</si>
  <si>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Por lo anterior, durante la vigencia 2018, se actualizaron 16 ítems de la matriz anteriormente mencionada; en lo corrido de la vigencia 2019, al realizar el seguimiento correspondiente, se evidenció la necesidad de actualizar información de  convocatorias dirigidas a ciudadanos, usuarios y grupos de interés, especificando objetivos, requisitos y ficha de participación en dichos espacios; las noticias que se publican en la página web de la Entidad; y con respecto a la defensa judicial,  pretensión o estado en que se encuentran las demandas contra la Entidad, y riesgo de pérdida.
Por otra parte y teniendo en cuenta que asociado al cumplimiento de la Ley 1474 de 2011, se diseñó e implementó el Plan Anticorrupción y de Atención al Ciudadano – PAAC al 100% en las vigencias 2016, 2017 y 2018; durante el primer trimestre de la vigencia 2019, además de aportes en la construcción del mismo, se realizó seguimiento a las actividades pactadas para el primer cuatrimestre, competencia de la Subsecretaría General y de Control Disciplinario, dando inicio a la actualización del mapa de riesgos de corrupción; priorización de trámites a racionalizar (2 trámites) y a inscribir (9 trámites) en el Sistema Único de Información de Trámites – SUIT; presencia en 4 ferias de servicio al ciudadano organizadas por la Alcaldía Mayor de Bogotá; elaboración y socialización de 3 flashes informativos disciplinarios de carácter preventivo; 9 visitas de seguimiento a puntos de atención presenciales de la SDA; implementación de acciones del Modelo del Servicio al Ciudadano relacionadas con mejoras en infraestructura tecnológica e indicadores; 11 entrenamientos a servidores del grupo de servicio al ciudadano; medición y obtención del 98,7% de satisfacción ciudadana con el servicio prestado; y desarrollo de actividad en el marco del Plan de Acción de Integridad.
Finalmente, para las vigencias 2016, 2017 y 2018 se llevaron a cabo actividades de promoción de valores, en cumplimiento del sexto componente del PAAC: taller con coach certificado “Haz que Suceda” para 290 servidores, conferencia-taller “No vale hacer Trampa”, para más de 400 servidores, transición de política de ética a política de integridad y conferencia "El Camino a la Felicidad" para 550 servidores. Durante el primer trimestre de la vigencia en curso, además de la aprobación del Plan de Acción de Integridad 2019, se realizó socialización y aprobación de informe de gestión 2018 y se llevó a cabo una actividad de promoción de valores.</t>
  </si>
  <si>
    <t>Con la implementación de las Leyes 1712 de 2014 y 1474 de 2011, se  ha venido cumpliendo con los mandatos de ley, brindando un legal y transparente desarrollo en la Entidad. Igualmente, se proporciona a la ciudadanía herramientas para comunicarse permanentemente, facilitando la interacción y garantizando la transparencia en el actuar de la SDA.
El cumplimiento de estas leyes permite que las personas conozcan y hagan seguimiento a las acciones de la SDA, se fortalece la confianza entre la Entidad y la comunidad, contribuyendo a la veeduría que el ciudadano hace a su gestión y consecuencialmente, fomentando la participación ciudadana en la formulación de política pública.</t>
  </si>
  <si>
    <t>Se efectúo seguimiento a los riesgos de corrupción, cuyo informe se publicó en la página web de la Entidad. De dicho informe, se puede resaltar que no se evidenció la materialización de riesgos de corrupción.
Como resultado del trabajo realizado en la vigencia 2018, los mapas de riesgos de gestión (incluidos los de corrupción) fueron presentados en el Comité Institucional de Coordinación de Control Interno – CICCI del 29-01-2019 para su respectiva aprobación, junto con la actualización de la Política de Administración de Riesgos, la cual ya incluye los elementos necesarios de acuerdo con estándares de referencia del Departamento Administrativo de la Función Pública.</t>
  </si>
  <si>
    <t>No se presentaron retrasos</t>
  </si>
  <si>
    <t>La implementación del Plan de Adecuación y Sostenibilidad SIG-MIPG, en cumplimiento a lo dispuesto en el Decreto Distrital 561 de 2018, beneficiará a la Secretaría Distrital de Ambiente aportando en la  optimización de su gestión, fortaleciendo el talento humano, agilizando la operación, fortaleciendo la cultura organizacional y la coordinación interinstitucional, así como, promoviendo la participación ciudadana en el mejoramiento en la  prestación del servicio, con mayor eficiencia, eficacia y economía, teniendo en cuenta todos los grupos de valor.   
La Oficina de Control Interno funge como instancia asesora, consultora y evaluadora a través de la ejecución del Plan Anual de Auditoria que incluye actividades de fomento de la cultura del control, capacitaciones, evaluación, seguimiento y asesoramiento para facilitar el establecimiento del Modelo Integrado de Planeación y Gestión y de los estándares internacionales adoptados por la Secretaría Distrital de Ambiente.</t>
  </si>
  <si>
    <t>Durante el primer trimestre de 2019, se han llevado a cabo avances relacionados a las actividades planteadas para la vigencia correspondientes al Grupo de Servicio a la Ciudadanía en el Plan Anticorrupción (PAAC), logrando así dar cumplimiento al 100% de las actividades planteadas, mediante resultados como: desarrollo de 11 jornadas de entrenamiento al grupo de servidores de Servicio a la Ciudadanía, aplicación de 1405 encuestas de percepción y satisfacción ciudadana en los puntos de atención presencial manejados por la SDA, 9 visitas a los diferentes puntos habilitados por la SDA para la atención al ciudadano. Respecto al  Sistema Único de Información de Trámites – SUIT, se realizó priorización de los que serán registrados en la plataforma con las Subdirecciones de Calidad del Aire, de Control Ambiental al Sector Público, de Recurso Hídrico y del Suelo, y de Silvicultura, Flora y Fauna Silvestre, definiendo nueve (9) trámites; con relación a la racionalización de trámites, se priorizaron dos (2), para la presente vigencia.</t>
  </si>
  <si>
    <t>Durante el primer trimestre de 2019, en cuanto al Sistema Único de Información de Trámites, se realizaron 3 mesas de trabajo con las con las Subdirecciones de Calidad del Aire, de Control Ambiental al Sector Público, de Recurso Hídrico y del Suelo, y de Silvicultura, Flora y Fauna Silvestre, en las cuales se priorizaron los trámites que serán registrados en 2019 (Control de Minería, Plan Manejo de Recuperación Ambiental, Control de Vertimientos, Salvoconducto Único Nacional Para la Movilización de Especímenes de la Biodiversidad Biológica – Flora y Arbolado Urbano, Permiso para Aprovechamiento de Árboles - Acto Administrativo, Evaluación de permisos para Aprovechamiento de Fauna Silvestre, Ocupación de Cauce, Clasificación de Cauce Ambiental - Acto Administrativo y Programa de Auto regulación Ambiental para Fuentes Móviles), comenzando así, la revisión normativa y técnica de trámites por parte de dichas áreas. 
Respecto a la Guía de Trámites y  Servicios,  se ha venido realizando el análisis de las listas de chequeo y formularios de cada uno incluido en dicha Guía; así mismo se realizó reunión con el enlace SIG, con el fin de definir que los formularios actuales debes ser actualizados. Se expidieron certificados de confiabilidad de manera mensual, los cuales buscan garantizar que la información publicada se encuentre actualizada.
Adicional a esto, se identificó que el nombre del trámite Salvoconducto Único Nacional para la Movilización de Especímenes de la Diversidad Biológica debe actualizarse, en la Guía de Trámites y Servicios y el Sistema Único de Información de Trámites, debido a que en el procedimiento se especifica la diversidad de fauna y el nombre actual esta de manera general para flora y fauna.
Finalmente, se han seguido publicando las respuestas a las peticiones anónimas en la página web, con el fin de brindarle a la ciudadanía facilidad en su trámite; la misma se encuentra actualizada con respecto a los trámites y servicios ofrecidos por la SDA.</t>
  </si>
  <si>
    <t>Durante el primer trimestre de 2019, se radicaron 32.190 documentos distribuidos de la siguiente manera: 13.401 radicaciones en el canal presencial, 10 en el canal telefónico y 18.779 en el canal virtual.
Igualmente, se aplicaron 1.405 encuestas, de las cuales se obtuvo un 98.7% de satisfacción frente al servicio prestado por la Entidad.
Se llevaron a cabo 11 entrenamientos: Retroalimentación gestión del año 2018 (15 y 16 enero), Secop II (22 enero), Dirección Legal Ambiental (8 febrero), SDQS (20 febrero), IAAP (febrero). En el mes de Febrero se retomaron las jornadas de cualificación por parte de la Secretaría General , con las cuales se busca fortalecer las competencias laborales de los servidores del grupo de Servicio a la Ciudadanía; los temas de cualificación tratados durante el presente periodo fueron: Cualificación “Escuchando nuestro lenguaje” (1 marzo), Cualificación “Concepto de Servicio” (8 marzo), Cualificación “Resolución de Conflictos” (15 marzo), Cualificación “Ética y Transparencia” (22 marzo), Cualificación  “Énfasis en Coaching Organizacional” (29 marzo).
Adicionalmente, durante el presente periodo se asistió a: Feria Ciudad Bolívar (24,25 y 26 enero) -92 personas atendidas; feria Antonio Nariño (28 feb y 1 y 2 marzo)- 54 personas atendidas; feria Suba (14,15 y 16 marzo)  93 personas atendidas; feria Bosa - 60 personas atendidas. 
Así mismo, se realizaron 9  visitas de seguimiento a los a los puntos de Toberín (1), Suba (1), Engativá (1), Américas (2), Bosa (1), Fontibón (1) CAD 30 (2) , logrando evidenciar que los coordinadores se encuentran satisfechos con la labor desempeñada por la Entidad, se realizaron encuestas a ciudadanos con el fin de verificar una atención ágil, confiable y de calidad, verificando los tiempos de espera de la ciudadanía monitoreados por medio del sistema de asignación de turnos del punto y el cumplimiento del horario de atención.</t>
  </si>
  <si>
    <t xml:space="preserve">Durante el primer trimestre de 2019, se llevó a cabo seguimiento a 4.945 PQR´S registradas ante la Entidad, así: 1.351 en enero, 1.691 en febrero y 1.903 en marzo; adicionalmente, se llevó a cabo la clasificación en las siguientes tipologías: Derechos de petición de interés general o particular, quejas, reclamos, solicitudes de información, consultas y felicitaciones, asignándolas a las diferentes dependencias de la Secretaría Distrital de Ambiente, para su respectiva gestión y respuesta.
Por otra parte,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2019, el 56% recibió respuesta dentro de los términos de ley, el 18% restante fuera de términos y el 26% se encuentra en termino para dar respuesta en los meses de abril y mayo ; las áreas que sobresalen por su alto grado de cumplimiento a la hora de emitir respuestas dentro de los términos de ley fueron: Subdirección de Calidad de Aire, Auditiva y Visual y Subdirección de Silvicultura, Flora y Fauna Silvestre, quienes a su vez  registran el mayor número de peticiones recibidas, por temas de arbolado urbano y contaminación visual, auditiva y atmosférica. </t>
  </si>
  <si>
    <t xml:space="preserve">Se llevó a cabo seguimiento y socialización del informe de calidad de las respuestas y manejo de Bogotá Te Escucha – Sistema Distrital de Quejas y Soluciones, realizado por Secretaría General a través de la Dirección Distrital de Calidad del Servicio, el cual toma en cuenta los criterios coherencia, calidad, calidez y oportunidad; con lo anterior, la Secretaría Distrital de Ambiente remite a las áreas memorando interno para que informen los correctivos pertinentes y así brindarle al ciudadano una respuesta de calidad, eficaz  y oportuna. Dicho informe tiene periodicidad mes vencido. 
La metodología de la Secretaría General de la Alcaldía Mayor de Bogotá consiste en la evaluación a través de un muestreo del total de las peticiones, tomando una muestra aleatoria con un nivel de confianza del 95%, con el fin de realizar evaluación a las respuestas emitidas por las diferentes dependencias de la SDA, teniendo en cuenta los criterios establecidos.
Respecto a los resultados obtenidos en el primer trimestre del año 2019, se definió para el mes de enero una muestra de  37 PQR´S sobre la base de 1.908 peticiones recibidas, para el mes de febrero una muestra de 35 PQRSF sobre la base de 1.908 peticiones recibidas, y para el mes de marzo se realizará socialización y seguimiento a finales del mes siguiente, debido a que esto se reporta mes vencido. Es así que se concluye que la calidad de las respuestas es de un nivel aceptable, pues existen falencias en redacción y ortografía, así mismo se observó que para el criterio de claridad no se cuenta con las acciones tendientes a brindar una solución de fondo al requerimiento, por lo cual se solicitó a los Directores, Subdirectores y Jefes de Oficina dar cumplimiento prioritario a las recomendaciones derivadas de esta evaluación.
Es importante aclarar que el procedimiento fue actualizado y la metodología de la evaluación de las peticiones para la vigencia 2019 cambia de acuerdo a lo descrito. </t>
  </si>
  <si>
    <t>Durante el primer trimestre de 2019, se garantizó el funcionamiento de los puntos de atención, a través de 9 visitas de seguimiento, mediante las cuales se evidenció un servicio acorde a la Política Pública Distrital de Servicio a la Ciudadanía, en concordancia al seguimiento realizado en las vigencias anteriores.
Así mismo, se brindó atención a 32.143 ciudadanos de los cuales 10.182 fueron atendidos en canal presencial, 393 en canal telefónico y 21.568 en canal virtual; a dichos usuarios se les radicaron 13.401 documentos presenciales, 18.779 en canal virtual y 10 en canal telefónico; se crearon en el aplicativo 509 terceros, se modificaron 269 y unificaron 26. Adicionalmente, se enviaron 5.867 respuestas a la ciudadanía. 
Por otra parte, se ha dado cumplimiento al modelo de servicio, mediante la implementación y uso del Software Digiturno 5.0 en la Sede principal de la SDA, a través del cual se optimiza el ciclo de servicio. Así mismo, la implementación de indicadores de gestión de nivel de atención, nivel de abandono, calidad del servicio, nivel de servicio y nivel de gestión.
Finalmente, en el primer trimestre de la vigencia 2019, se recibieron e instalaron los equipos periféricos que se adquirieron mediante los procesos contractuales celebrados en el último trimestre de la vigencia 2018: un tótem interactivo para cartelera virtual de la Entidad, 15 impresoras térmicas, 24 lectores código de barras, 7 router inalámbricos, 1 escáner avanzado de alta capacidad y volumen, 5 escáner avanzados; implementando el módulo de encuestas en los CADES y SUPERCADES, actualizando el tipo de impresión de los radicados, permitiendo mayor eficiencia del escaneado mediante los escáneres avanzados y el escáner de alta capacidad y volumen, logrando una mejora de tecnología en la sala, la eficiencia de los procesos y el cumplimiento del modelo de servicio.</t>
  </si>
  <si>
    <t>El grupo de quejas y reclamos contó con un equipo de trabajo compuesto por (1) un profesional monitor de PQRSF, (1) un profesional  y (2) dos técnicos, los cuales realizaron radicación, evaluación, asignación y seguimiento a las PQR´S que ingresaron a la SDA, así como también la socialización de los informes de seguimiento mensual a la oportunidad de respuestas a PQRSF e informe de claridad, calidez, coherencia y oportunidad de las respuestas a PQR´S para el primer trimestre de 2019. Se concluyó, que la calidad de las respuestas durante este periodo se encuentra  en un nivel aceptable y se observó que para el criterio de claridad no se contó con las acciones tendientes a brindar una solución de fondo al requerimiento ciudadano; se solicitó a Directores, Subdirectores y Jefes de Oficina dar cumplimiento prioritario a recomendaciones derivadas de esta evaluación, ya que el objetivo es mejorar la calidad de las respuestas hacia el ciudadano, con el fin de ser ejemplo de gestión a nivel Distrital.
Durante el primer trimestre de 2019, se llevó a cabo seguimiento a 4.945 PQR´S registradas ante la Entidad, así: 1.351 en enero, 1.691 en febrero y 1.903 en marzo.</t>
  </si>
  <si>
    <t>Facilidad de acceso a servicios Institucionales, por medio de la atención prestada en 8 puntos de atención, canal telefónico y canal virtual; y a información oficial de trámites y servicios, a través del uso TICS.
Identificación de oportunidades de mejora en el servicio prestado, a través del seguimiento a canales de atención y evaluación de su gestión y de la percepción y/o satisfacción ciudadana.
Cumplimiento de política cero papel, con implementación de cartelera virtual. 
Automatización de turnos brindados en la sede principal de la SDA, permitiendo a usuarios direccionarse de manera ágil y fácil hacia el servicio requerido.
Fácil acceso al servicio e inclusión social en la sede principal de la SDA, con instalación de señalización o avisos de alto relieve, con apoyo gráfico y lenguaje braille.
Atención a la ciudadanía en territorio.
Mejora en tiempos de ejecución de procedimientos o actividades, mediante adquisición de infraestructura tecnológica suficiente y adecuada.</t>
  </si>
  <si>
    <t>* Matriz Cumplimiento y Sostenibilidad de Ley 1712/14, Decreto 103/15 y Resolución Mintic 3564/15. 
* Acta de reunión del 29 de marzo/2019 (iniciar el diligenciamiento del formulario del Índice de Transparencia por Bogotá - ITP).
* Página web de la Entidad (http://www.ambientebogota.gov.co/web/transparencia/inicio)
* Actas de reuniones con los gestores de Ética (Componente 6 del PAAC): 17 de enero/2019 (Revisión Informe año 2018) y 26 de marzo/2019 (definir los responsables de las actividades mensuales de promoción de valores). 
* Acta de reunión de mesas de trabajo convocada para de seguimiento PAAC del 22 de marzo/2019.</t>
  </si>
  <si>
    <t>*Boletín Legal Ambiental: Resolución 0347 de 2019.
*Plan de Adecuación y Sostenibilidad del SIG-MIP: 
http://www.ambientebogota.gov.co/web/transparencia/politicas-lineamientos-y-manuales1.
*Aplicativo ISOLUCION
*Proyectos de estudios previos para contratación de auditorías externas de seguimiento Normas ISO 9001:2015 y 14001:2015 y OHSDAS 18001:2007.
*Certificado de diligenciamiento y entrega del Formulario Único de Reporte de Avance a la Gestión - FURAG- archivo de gestión Subsecretaría General y de Control Disciplinario.
*Autodiagnósticos de las políticas del Modelo Integrado de Planeación y Gestión de la Entidad.
*Presentación y listados de asistencia actividad Fomento de la Cultura del Control</t>
  </si>
  <si>
    <t>* Mejora en tiempos de respuesta manejados por las dependencias de la Secretaría Distrital de Ambiente a PQR´S ingresadas; lo anterior por medio del seguimiento realizado a la oportunidad de respuestas mediante alarmas e informes.
* Facilidad de acceso a radicar PQR´S, por medio de la atención prestada en 8 puntos de atención presencial, canal telefónico y canal virtual.
*  La Entidad no se ve inmiscuida en procesos de tipo de sancionatorio.</t>
  </si>
  <si>
    <t>A través de las acciones de aseguramiento y consulta proveídas por la Oficina de Control Interno y como tercera línea de defensa, se obtienen beneficios como:
* Generar alertas a los procesos para la adopción de acciones enfocadas a la materialización de riesgos que pueden afectar el desempeño institucional.
* Facilitar a la Entidad el cumplimiento de los requisitos legales y normativos aplicables.
* Brindar servicios de asesoría y consulta, generando las respectivas recomendaciones para fortalecer y fomentar la cultura del control y la adopción de estrategias para mejorar el desempeño de los procesos.
* Contribuir al establecimiento de mecanismos de control a la gestión institucional y por procesos.
* Fortalecer la cultura del control en la entidad y el conocimiento de MIPG.
* Apoyar el cumplimiento de los objetivos y metas organizacionales a través de la presentación de resultados de las evaluaciones y seguimientos.</t>
  </si>
  <si>
    <t>* Plan Anual de Auditoria -  Comité CICCI 2019 -TRD Oficina de Control Interno
* Evaluación de los riesgos de corrupción, link: http://www.ambientebogota.gov.co/web/transparencia/plan-anticorrupcion-y-de-atencion-al-ciudadano/-/document_library_display/yTv5/view/7284147/25375?_110_INSTANCE_yTv5_redirect=http%3A%2F%2Fwww.ambientebogota.gov.co%2Fweb%2Ftransparencia%2Fplan-anticorrupcion-y-de-atencion-al-ciudadano%2F-%2Fdocument_library_display%2FyTv5%2Fview%2F7284147
* Plan de mejoramiento por procesos Rad. 2019IE71153, PMI Rad. 2019IE43823, Indicadores Rad. 2019IE72043 y Proceso 4405594
* Informes de Ley -Correo electrónico a Veeduría Distrital y DDC Acta de CICCI de 29 de enero de 2019- TRD Oficina de Control Interno; Radicados 2019IE42869, 2019IE49971, 2019IE70315,  2019IE24880, 2019IE12829, 2019IE67835, 2019IE35012, 2019ID26339 y 2019IE26219; página Web Secretaría General de la Alcaldía; página web SIVICOF,  FURAG Certificación de envío -TRD Oficina de Control Interno.</t>
  </si>
  <si>
    <t xml:space="preserve">* Informes de seguimiento a la gestión de los puntos de atención.
* Informes de percepción y satisfacción ciudadana mensual.
* Manual de Servicio a la Ciudadanía
* Modelo de Servicio de la SDA
* Proceso Servicio a la Ciudanía (procedimientos y formatos)
* Protocolos de Atención
* Actas de Recibo a Satisfaccion de los contratos SDA-SecopII-0097 (972018) - SDA-SI-SecopII-0098 (982018), OC 35058, SDA-MC-116-2018. </t>
  </si>
  <si>
    <t>* Proceso Servicio a la Ciudadanía (procedimientos y formatos).
* Seguimiento a reportes mensuales de seguimiento a las respuestas de PQRSF por parte de la Secretaría General,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</si>
  <si>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 Boletín Legal Ambiental: Resolución 0347 de 2019 creación del Comité Institucional de Gestión y Desempeño.
* Plan de Adecuación y Sostenibilidad del SIG-MIP: 
http://www.ambientebogota.gov.co/web/transparencia/politicas-lineamientos-y-manuales1.
* Aplicativo ISOLUCION: Documentación del SIG-MIPG, mapa de mejoramiento, mapa de riesgos, indicadores, mapa de procesos.
* Proyectos de estudios previos para contratación de auditorías externas de seguimiento Normas ISO 9001:2015 y 14001:2015 y OHSDAS 18001:2007.
* Certificado de diligenciamiento y entrega del Formulario Único de Reporte de Avance a la Gestión - FURAG- archivo de gestión de la Subsecretaría General y de Control Disciplinario.
* Quince autodiagnósticos de las políticas del Modelo Integrado de Planeación y Gestión de la Entidad.</t>
  </si>
  <si>
    <t>Durante el primer trimestre de 2019, la SDA garantizó la sostenibilidad de los puntos de atención a través del servicio a 32.143  ciudadanos, de los cuales 10.182  fueron atendidos en canal presencial, 393 en canal telefónico y 21.568  en canal virtual. 
* Canal presencial: Se brindó atención a 10.182 ciudadanos en los diferentes puntos de atención distribuidos de la siguiente manera: Súper CADE Carrera 30 CAD – 762; Súper CADE Suba – 251; Súper CADE Bosa - 182; Súper CADE Américas - 143; CADE Toberín -178; CADE Fontibón – 142; CADE Engativá - 77; Sede Principal – 8.148, consolidándose, así como el punto de atención con mayor servicio al registrar el 80% de los usuarios atendidos. Adicionalmente, se asistió a las ferias de servicio al ciudadano programas por Secretaría General, atendiendo allí a 299 ciudadanos.
* Canal virtual: atención a 21.568 ciudadanos, quienes realizaron procesos de liquidación al obtener recibo de pago de manera virtual y radicación de trámites parcialmente virtualizados en la página web Institucional, por medio del correo de atención al ciudadano y del defensor del ciudadano.
* Canal telefónico: atención a 393 ciudadanos, a través de las líneas 3778810 y 3778812.</t>
  </si>
  <si>
    <t xml:space="preserve">Durante el primer trimestre, se expide Resolución 347 del 26-02-2019, “Por la cual se crea el Comité Institucional de Gestión y Desempeño de La Secretaría Distrital de Ambiente”, el cual a su vez aprobó el  Plan de Adecuación y Sostenibilidad del SIG-MIPG el 27-02-2019, dando inició al proceso de implementación de dicho modelo en la Entidad. Para la construcción de este Plan, se tomó como fuente los resultados obtenidos en los autodiagnósticos de la aplicación de las políticas (realizados en octubre/2018) y sus planes de acción, y el resultado del Formulario Único de Reporte de Avance a la Gestión - FURAG presentado por la entidad en 2017 al Departamento Administrativo de la Función Pública; así, en atención a directriz impartida por la Dirección Distrital de Desarrollo Institucional de la Secretaría General de la Alcaldía Mayor, a través de la  Circular 002 del 30-01-2019, se realizó un trabajo conjunto entre las directivas de la Entidad y los enlaces de cada proceso, que dio como resultado el plan aprobado por el Comité.  
Del Plan de Adecuación se han adelantado las siguientes actividades:
* Socialización tanto de la Ley de Transparencia y Acceso a la Información  “Ley 1712 de 2014”,  a servidores de la entidad, como sensibilización de MIPG en charlas de inducción y del fomento de la cultura del control.
* Audiencia Pública de Rendición de Cuentas Institucional, con encuestas realizadas diálogo con los grupos de valor que participaron de la audiencia, para estudiar la posibilidad de incorporar acciones de mejora viables.
* Se remitió al Departamento Administrativo de la Función Pública, a través del aplicativo por ellos suministrado, el Formulario Único de Reporte de Avance a la Gestión - FURAG- debidamente diligenciado, en donde se pretende dar a conocer la gestión realizada durante la vigencia inmediatamente anterior; éste servirá de insumo para el monitoreo, evaluación y control de los resultados institucionales y sectoriales. </t>
  </si>
  <si>
    <t>En cumplimiento y sostenibilidad del Sistema Integrado de Gestión de la Secretaría Distrital de Ambiente, se inició con los trámites de solicitud de la cotización para las auditorias de:
* Seguimiento N° 2 a la certificación del Sistema de Gestión de Calidad bajo la Normas ISO 9001:2015.
* Seguimiento N° 1 a la certificación del Sistema de Gestión Ambiental bajo la norma ISO 14001:2015.
* Seguimiento N° 1 a la certificación del Subsistema de Seguridad y Salud en el Trabajo de acuerdo con los requisitos establecidos en la norma OHSAS 18001:2007.
Adicionalmente, se inició con la elaboración de los estudios previos para contratación de estas auditorías. Lo anterior, de acuerdo a programación realizada en la Plan Anual de Adquisiciones del proyecto en cuestión.</t>
  </si>
  <si>
    <t>Durante el primer trimestre del año en curso, se aprobaron los siguientes documentos (anexos, planillas, instructivos, manuales o formatos), conforme al nuevo Mapa de Procesos y Manual de Elaboración de Información Documentada, los cuales se encuentran en revisión por parte del responsable de cada proceso, así: 
* Actualización del Manual del SIG y del diagrama con el nuevo mapa de procesos
* Las 18 caracterizaciones de los procesos
* Proceso de Gestión Financiera, 48 documentos
* Proceso de Gestión Tecnológica, 34 documentos 
* Proceso de Gestión Administrativa, 21 documentos 
* Proceso de Gestión Contractual, 19 documentos 
* Proceso de Servicio a la Ciudadanía, 36 documentos
* Proceso de Direccionamiento Estratégico, 21 documentos
* Proceso de Comunicaciones, 5 documentos
* Proceso Sistema Integrado de Gestión, 21 documentos
Adicionalmente se desactivaron los documentos no vigentes producto de la aprobación de los anteriormente mencionados. 
Se realizó el cargue en la herramienta ISOLUCION de la información documental aprobada, a partir  del rediseño de la estructura del mapa de operación por procesos de la Entidad; dicha modificación se genera con base en la implementación del Modelo Institucional de Planeación y Gestión MIPG  generando una sinergia y mejora en la articulación con el sistema integrado de gestión de la Entidad; la modificación trae consigo la creación de cuatro procesos para un total de 18,  algunos de ellos cambiaron su origen y nombre, se actualizaron todas las caracterizaciones y la codificación de los procedimientos y documentos inherentes a cada uno, dando cumplimiento al plan de mejoramiento establecido por el SIG, como proceso nuevo en la Entidad.</t>
  </si>
  <si>
    <t>Código: PE01-PR02-F2</t>
  </si>
  <si>
    <t xml:space="preserve">Durante el primer trimestre de 2019, se realizó la matriz de priorización y se formuló el Plan Anual de Auditoria, el cual fue aprobado en Comité Institucional de Coordinación de Control Interno - CICCI el 29 de enero de 2019.
En dicho Plan, se priorizó realizar auditoria a 9 procesos: Direccionamiento Estratégico,  Evaluación Control y Seguimiento, Gestión Ambiental y Desarrollo Rural, Gestión Administrativa, Gestión Disciplinaria, Gestión Contractual, Gestión de Servicio a la Ciudadanía, certificación OHSAS 18001 (Decreto 1072 de 2015) y al Proceso de Control y Mejora, la cual será ejecutada por la Subsecretaría General y de Control Disciplinario. Lo anterior, en atención a la expedición del Decreto 591 del 16 de octubre de 2018 “Por medio del cual se adopta el Modelo Integrado de Planeación y Gestión Nacional y se dictan otras disposiciones”, el cual deroga el Decreto 176 de 2010 “Por el cual se definen los lineamientos para la conformación articulada de un Sistema Integrado de Gestión en las entidades del Distrito Capital y se asignan unas funciones", y al Decreto 1499 del 2017 “Por medio del cual se modifica el Decreto 1083 de 2015, Decreto Único Reglamentario del Sector Función Pública, en lo relacionado con el Sistema de Gestión establecido en el artículo 133 de la Ley 1753 de 2015”, estableciendo auditar los procesos que se prioricen luego de la aplicación de una matriz basada en el análisis de variables de riesgos para determinar los de mayor criticidad y por ende los que se deben auditar.  </t>
  </si>
  <si>
    <t>Para el primer  trimestre del 2019, se presentaron 13 informes de Ley:  
* Evaluación Sistema de Control Interno Contable: evaluación cuantitativa arrojó una calificación de 4,83 sobre 5. 
* Implementación del nuevo marco normativo de regulación contable pública según la Directiva 01 de 2017: se implementó en 2018 y se emitió estados financieros con corte a 31/12/18.
* Evaluación del Sistema de Control Interno Institucional: se debe dar cumplimiento a acciones del plan de implementación MIPG y fortalecer las actividades de autocontrol.  
* Evaluación Institucional a la Gestión por Dependencias: informe % de respuestas en términos de PQRS, cumplimiento Plan de Mejoramiento Contraloría y cumplimiento metas. 
* Seguimiento y Control de Acciones de Plan Anticorrupción y Atención al Ciudadano
* Seguimiento a Verificación, Recomendaciones y Resultados sobre Cumplimiento de normas en materia de Derechos de Autor: realizar revisiones periódicas a equipos asignados al perfil administradores y capacitación en derechos de autor.
* Seguimiento al Estado de Control Interno - Informe Pormenorizado. 
* Seguimiento a Austeridad del Gasto (cumplimiento de políticas de austeridad establecidas en la normatividad vigente): los compromisos presupuestales, asumidos  en 2018 y 2017, corresponden a gastos para el funcionamiento y desarrollo de la misión de la SDA. 
* Avance de la ejecución del Plan Anual de Auditoría.
* Informe de seguimiento y recomendaciones orientadas al cumplimiento de las metas Plan de Desarrollo a cargo de la entidad según Decreto Distrital 215 de 2017 Art 3: fortalecer la planeación operativa e implementar acciones de corrección necesarias.
* Seguimiento a la implementación y sostenibilidad del Sistema Integrado de Gestión - SIG.
* Seguimiento al Plan de Mejoramiento Contraloría de Bogotá para Informe Anual de Rendición de la Cuenta
* Informe de PQR, artículo 76, Ley 1474 semestral.</t>
  </si>
  <si>
    <t>Durante el primer trimestre DE 2019, se realizó la matriz de priorización y se formuló el Plan Anual de Auditoria, determinando la necesidad de auditar nueve (9) procesos en atención al Decreto 591 del 16 de octubre de 2018 “Por medio del cual se adopta el Modelo Integrado de Planeación y Gestión Nacional y se dictan otras disposiciones” y al Decreto 1499 del 2017 “Por medio del cual se modifica el Decreto 1083 de 2015, Decreto Único Reglamentario del Sector Función Pública, en lo relacionado con el Sistema de Gestión establecido en el artículo 133 de la Ley 1753 de 2015”, que establecen auditar los procesos que se prioricen luego de la aplicación de una matriz basada en el análisis de variables de riesgos para determinar los de mayor criticidad y por ende los que se deben auditar.
Se efectúo seguimiento a los riesgos de corrupción, evidenciando la NO materialización de los mismos. Los mapas de riesgos de gestión (incluidos los de corrupción) fueron presentados en el Comité Institucional de Coordinación de Control Interno – CICCI para su aprobación, junto con la actualización de la Política de Administración de Riesgos; se presentó el estado de las acciones del plan de mejoramiento por procesos de los 14 procesos, con 133 acciones registradas en ISOLUCION; y el estado de las acciones de mejora incorporadas en el plan de mejoramiento suscrito ante la Contraloría, con corte 31 de diciembre de 2018 con un total de 127 acciones, y con corte 14 de febrero de 2019 con un total de 113 acciones, más 14 acciones incumplidas vigencia 2017 reportadas por el ente de control; finalmente, se presentaron 17 informes de ley, logrando un porcentaje de avance para el período evaluado del 100% que representa el 16,87% del total de la vigencia 2019.</t>
  </si>
  <si>
    <r>
      <t>La SDA aportó a través de este proyecto a los siguientes cuatro (4) componentes:
1. Control Interno: Durante las vigencias 2016, 2017 y 2018 se dio cumplimiento al Programa Anual de Auditorías Internas, seguimientos a Planes de Mejoramiento por Procesos y Planes de Manejo de Riesgos y todos los informes normativos. Con respecto al primer trimestre de 2019, se  realizaron 17 informes de Ley, 2 seguimientos al plan de mejoramiento institucional y 1 al plan de mejoramiento por procesos, seguimiento a riesgos de corrupción, aprobación de mapa de riesgos de gestión y corrupción y de la actualización de Política de Administración de Riesgos, formulación del Plan Anual de Auditoria, determinando la necesidad de audita</t>
    </r>
    <r>
      <rPr>
        <sz val="11"/>
        <rFont val="Calibri"/>
        <family val="2"/>
        <scheme val="minor"/>
      </rPr>
      <t>r 9</t>
    </r>
    <r>
      <rPr>
        <sz val="11"/>
        <color indexed="8"/>
        <rFont val="Calibri"/>
        <family val="2"/>
        <scheme val="minor"/>
      </rPr>
      <t xml:space="preserve"> procesos y una  actividad de fortalecimiento de la cultura del control.
6. Gobierno en línea: Durante las vigencias 2016, 2017 y 2018 se llevó a cabo la inscripción de 15 trámites en el Sistema Único de Información y Trámites –SUIT, para un total de 26 trámites inscritos en dicha plataforma.  Durante el primer trimestre del 2019, se llevaron a cabo mesas de trabajo con áreas misionales de la SDA, para la priorización de trámites a inscribir durante la vigencia 2019, determinando un total de 9.
7. Rendición de Cuentas: Desde la culminación de la implementación de las Leyes 1712 de 2014 y 1474 de 2011 (vigencias 2016 y 2017), hasta la actualización y mantenimiento que se ha venido llevando a cabo desde finales de 2017 y durante 2018, se han utilizado mecanismos que permiten a la ciudadanía y a las organizaciones involucrarse en la formulación, ejecución, control y evaluación de la gestión pública; para el primer trimestre de 2019, se visualizó la necesidad de actualizar los ítems de  convocatorias dirigidas a ciudadanos, usuarios y grupos de interés, especificando objetivos, requisitos y ficha de participación en dichos espacios; las noticias que se publican en la página web;  número de demandas contra la Entidad, pretensión o estado en que se encuentran y riesgo de pérdida. Lo anterior, materializado en el Botón de Transparencia y Acceso a la Información.
 8. Atención al Ciudadano: Durante el segundo semestre de 2016 se brindó atención a 20.046 usuarios; en la vigencia 2017 se atendieron 119.808 usuarios y se llevó a cabo una acción de racionalización administrativa, con el cambio de punto de atención CADE Muzú por Súper CADE Engativá; en la vigencia 2018, se atendieron 121.193 ciudadanos; y durante el primer trimestre de la vigencia 2019, se atendieron 32.143 ciudadanos, de los cuales 10.182 fueron en canal presencial, 393 en canal telefónico y 21.568 en canal virtual.</t>
    </r>
  </si>
  <si>
    <t>Desde este punto se identificaron 3.847 hombres</t>
  </si>
  <si>
    <t>Desde este punto se identificaron 2.252 mujeres</t>
  </si>
  <si>
    <t>Desde este punto se identificaron 117 hombres</t>
  </si>
  <si>
    <t>Desde este punto se identificaron 115 mujeres</t>
  </si>
  <si>
    <t>Desde este punto se identificaron 53 hombres</t>
  </si>
  <si>
    <t>Desde este punto se identificaron 66 mujeres</t>
  </si>
  <si>
    <t>Desde este punto se identificaron 78 hombres</t>
  </si>
  <si>
    <t>Desde este punto se identificaron 44 mujeres</t>
  </si>
  <si>
    <t>Desde este punto se identificaron 127 hombres</t>
  </si>
  <si>
    <t>Desde este punto se identificaron 118 mujeres</t>
  </si>
  <si>
    <t>Desde este punto se identificaron 366 hombres</t>
  </si>
  <si>
    <t>Desde este punto se identificaron 219 mujeres</t>
  </si>
  <si>
    <t>Desde este punto se identificaron 28 hombres</t>
  </si>
  <si>
    <t>Desde este punto se identificaron 28 mujeres</t>
  </si>
  <si>
    <t>Desde este punto se identificaron 40 hombres</t>
  </si>
  <si>
    <t>Desde este punto se identificaron 40 mujeres</t>
  </si>
  <si>
    <t>Desde este punto se identificaron 6,025 adultos y 74 adultos de la tercera edad</t>
  </si>
  <si>
    <t>Desde este punto se identificaron 11 personas discapacitadas y 5 mujeres embarazadas</t>
  </si>
  <si>
    <t>Desde este punto se identificaron 228 adultos y 4 adultos de la tercera edad</t>
  </si>
  <si>
    <t>Desde este punto de inversión no se identificó condicion poblacional especial</t>
  </si>
  <si>
    <t>Desde este punto se identificaron 117 adultos y 2 adultos de la tercera edad</t>
  </si>
  <si>
    <t>Desde este punto se identificaron 121 adultos y 1 adulto de la tercera edad</t>
  </si>
  <si>
    <t>Desde este punto se identificaron 242 adultos y 3 adultos de la tercera edad</t>
  </si>
  <si>
    <t>Desde este punto se identificaron 579 adultos y 6 adultos de la tercera edad</t>
  </si>
  <si>
    <t>Desde este punto se identificaron 54 adultos y 2 adultos de la tercera edad</t>
  </si>
  <si>
    <t>Desde este punto se identificaron 77 adultos y 3 adultos de la tercera edad</t>
  </si>
  <si>
    <t>Identificación de debilidades en los controles implementados por la entidad, a partir de las cuales se han desarrollado mejoras para el fortalecimiento del Sistema de Control Interno, cumplimiento de objetivos y metas institucionales, que permiten a su vez mejorar la prestación de los servicios a la ciudadanía y demás partes interesadas.
Facilidad de acceder a servicios institucionales, por medio de los diferentes canales de atención.
Simplificación y estandarización de información institucional, a través de la información publicada en el Sistema Único de Información y Trámites (SUIT), facilitando el acceso a los mismos por parte de la ciudadanía.
La Rendición de cuentas y el control social tienen como beneficio incrementar la corresponsabilidad, la transparencia y la integridad en la gestión pública, orientada a  la construcción conjunta y propositiva entre autoridades y ciudadanos.</t>
  </si>
  <si>
    <t xml:space="preserve">* Programas Anuales de Auditoria
* http://www.ambientebogota.gov.co/web/transparencia/reportes-de-control-interno
* http://www.ambientebogota.gov.co/web/transparencia/planes-de-mejoramient
* http://www.ambientebogota.gov.co/web/transparencia/plan-anticorrupcion-y-de-atencion-al-ciudadano
* Proceso Servicio a la Ciudanía (procedimientos y formatos)
* SUIT: http://www.funcionpublica.gov.co/web/suit/buscadortramites?_com_liferay_iframe_web_portlet_IFramePortlet_INSTANCE_MLkB2d7OVwPr_iframe_query=secretaia+distrital+de+ambiente&amp;x=0&amp;y=0&amp;p_p_id=com_liferay_iframe_web_portlet_IFramePortlet_INSTANCE_MLkB2d7OVwPr&amp;_com_liferay_iframe_web_portlet_IFramePortlet_INSTANCE_MLkB2d7OVwPr_iframe_find=FindNext.
* Matriz Cumplimiento y Sostenibilidad de Ley 1712/14, Decreto 103/15 y Resolución Mintic 3564/15. 
* Página web de la Entidad (http://www.ambientebogota.gov.co/web/transparencia/inicio)
</t>
  </si>
  <si>
    <t>Durante el primer trimestre de 2019, se elaboraron y reportaron los flashes disciplinarios, mes a mes así: Enero - ¿Cómo inicia una acción disciplinaria Ley 734 de 2002?; febrero - Sujetos Disciplinables; y marzo - ¿Cuando entra en vigencia la Ley 1952 del 28 de enero de 2019?
Adicionalmente, procesalmente se adelantó durante el primer trimestre: 7 Inhibitorios, 3 indagaciones preliminares, 17 archivos, 2 Auto de Pruebas y 1 fallo en procedimiento verbal, para un total de 30 actuaciones procesales,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Se cierra el primer trimestre de 2019 con 109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</si>
  <si>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primer trimestre de la presente vigencia, se llevaron a cabo reuniones de evaluación de quejas N° 1 (23 de enero de 2019), N° 2 (22 de febrero de 2019) y N° 3 (27 de marzo de 2019), en las cuales se relacionan las quejas con presunta incidencia disciplinaria y se evalúa una a una, tomando una decisión que en derecho corresponde.
Igualmente, para la actualización de la plataforma del SIDD, se han realizado jornadas de creación de expedientes para un total de 190, correspondientes a indagaciones preliminares e inhibitorias una vez se efectúa el reparto derivado de las reuniones de evaluación de quejas y todos los demás, así como del archivo muerto de la oficina para los años 2011, 2012 y 2013 (44 para el 2011, 24 para 2012, 60 para el año 2013 y 62 inhibitorios). Es importante precisar que la información a cargar en la plataforma SIDD, está contenida y actualizada para los expedientes que se encuentran activos, en la base de datos de la Oficina de Control Interno Disciplinario, con el fin de tener la lista para subir a dicha plataforma.</t>
  </si>
  <si>
    <t>Durante el primer trimestre de 2019, se atendieron 131 derechos de petición, relacionados con: Publicidad Exterior Visual y Mogadores, tratamientos silviculturales, quebradas y zonas de riesgo, sanción del proyecto de acuerdo 422-441 de 2018, cultura ciudadana, gobierno en línea, sanción del proyecto de acuerdo 454,  marketing y publicidad institucional, quejas de ruido,  Reserva Thomas Van Der Hammen, calidad del aire, recicladores y problemáticas ambientales Mochuelo, talas de arbolado, incendios por retamo y control ambiental, quejas ciudadanas, vertimientos, uso de plásticos, solicitudes de conceptos técnicos, quejas de olores ofensivos, Estructura Ecológica Principal, Cerros Orientales y paramos,  Sendero de las Mariposas, humedales, aves nacionales migratorias, cambio climático y licencias ambientales.
Se dio respuesta a 37 proposiciones, así: Enfermedades zoonóticas, contratos de prestación de servicios, retamo espinoso, cambio climático, talas parque El Japón, Plan de Ordenamiento Territorial, planes maestros, calidad del aire, implementación de acuerdos, instalación antenas, incendios forestales, alerta amarilla por contaminación del aire, construcción Centro de Protección Animal, reciclaje, Relleno Sanitario Doña Juana, reservas y pasivos exigibles, humedales, senderos de los cerros, procesos sancionatorios, planes parciales, manejo sistema hídrico y la Política de Cero Papel.
En cuanto a proyectos de acuerdo y de ley, se analizaron  y conceptuaron 23, de la siguiente forma: Mogadores, bandera verde, movilidad eléctrica, conteo regresivo obras inconclusas, Reserva Thomas Van Der Hammen, Mercando y Educando, baños públicos, divulgación emergencias, restauración especies nativas, productos desechables, prohibición de fumar en parques del Distrito, registro animales, sociedad de economía mixta de aseo, cuerpo arbóreo del Distrito, síndrome del edificio enfermo y economía circular.</t>
  </si>
  <si>
    <t>Se asistió a 3 comités de seguimiento estratégico, realizados por la Secretaría Distrital de Gobierno, los días, 30 de enero, el 21 de febrero  y el 28 de marzo, en donde se discutieron temas relacionados con: trámites de proyectos de acuerdo que surjan como iniciativa de la administración, asistencia a debates de control político, contestación de derechos de petición y proposiciones del Concejo y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t>
  </si>
  <si>
    <t>Durante el primer trimestre de 2019, la Subsecretaría General y de Control Disciplinario apoyó los siguientes proyectos de interés de la administración:
* Centro Felicidad: Se participó de la presentación por parte del contratista que adelanta la valoración ambiental del predio Gibraltar realizada a la EAAB e IDRD, el día 17 de enero de 2019, para conocer los avances.   
* Metro y PTAR Salitre: Se participó en reunión con Codensa sobre los proyectos que se encuentran en jurisdicción de la SDA y que requieren trámite de licencia ambiental para funcionamiento de metro y PTAR Salitre. Se recomienda a la empresa que los mismos deben estar radicados a más tardar en junio de 2019 para que puedan surtir el trámite y que esta autoridad pueda pronunciarse antes de noviembre. 
* APP Bahía de la Av. Boyacá: Se consolidó respuesta al Departamento Administrativo de la Defensoría del Espacio Público, mediante oficio 2019EE16311 del 22 de enero de 2019. 
* Infraestructura SIPT: Se dio aval de 8 predios priorizados como patios permanentes para la infraestructura del SITP, mediante oficio 2019EE35365 del 12 de febrero de 2019.  
* Evento gestión del Mercurio. Se apoyó el desarrollo de la socialización de la gestión en mercurio del MinAmbiente y del Distrito, el día 15 de marzo de 2019. 
* Reunión con Alemania: Alemania y Colombia, entre sus acuerdos de cooperación internacional, vienen adelantando un proyecto de fortalecimiento al desarrollo de economía circular. De acuerdo al convenio, el proyecto se desarrollará en la ciudad de Cúcuta y Bogotá. Por parte de la SDA, se presentaron las líneas de residuo de materiales con programas de posconsumo, ecolecta y RCD.</t>
  </si>
  <si>
    <t>Apoyo de proyectos estratégicos para la administración distrital que conllevan beneficios para toda la ciudadanía, de tipo ambiental, de movilidad, entre otros.
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Garantía de control de la honestidad y transparencia del actuar de los servidores de la entidad, a través del cumplimiento de la normatividad vigente en lo relacionado con el control disciplinario.</t>
  </si>
  <si>
    <t>* Expedientes de procesos disciplinarios que incluyen actas de reparto, indagaciones preliminares, actos administrativos, autos, entre otros documentos relacionados.
* Evidencias de publicación de Flash Disciplinarios, registrados en el sistema ISOlución y enviados vía correo electrónico. 
* Base de datos de control de respuestas a Derechos de Petición de Concejales, Congresistas, Alcaldías Locales, solicitudes de proposiciones, y solicitudes de comentarios a Proyectos de Acuerdos y de Ley.
* Radicado N° 2019EE16311 del 22 de enero de 2019.</t>
  </si>
  <si>
    <t xml:space="preserve">Durante el primer trimestre de la vigencia, con base en la modificación al procedimiento "Notificación de Actos Administrativos" - versión 11 - código 126PM04PR49, del 18 de diciembre de 2018, una vez se realice la socialización del mismo se entregarán los actos administrativos originales, con todos los soportes de notificación, comunicación y ejecutoria, al grupo de expedientes para que se realice su respectiva incorporación y por ende se adelante su debida custodia.
Por lo anterior, se identificó la necesidad de adelantar un plan de trabajo mediante el cual se organicen, de acuerdo a norma archivística, los actos administrativos (resoluciones y autos originales notificados y ejecutoriados) que estuvieron en custodia de la Subsecretaría General y de Control Disciplinario, para su posterior entrega. </t>
  </si>
  <si>
    <t>Durante el primer trimestre de 2019, se apoyaron acciones en 6 proyectos estratégicos, tales como: Centro Felicidad, se participó de la presentación de valoración ambiental del predio Gibraltar; Metro y PTAR Salitre - proyectos en jurisdicción de la SDA y que requieren trámite de licencia ambiental para su funcionamiento; APP Bahía de la Av. Boyacá; Infraestructura SIPT con aval de 8 predios priorizados; Evento gestión del Mercurio - apoyó al desarrollo de socialización de la gestión en mercurio del MinAmbiente y del Distrito; y acuerdos de cooperación internacional Alemania – Colombia.
Como apoyo en relaciones con el Congreso de la República, los Organismos de Control, el Concejo de Bogotá y la Administración Distrital, se atendieron 131 derechos de petición, se dio respuesta a 37 proposiciones y se analizaron 23 proyectos de acuerdo.
Se elaboraron flashes disciplinarios relacionados con el cómo se inicia una acción disciplinaria, sujetos disciplinables y entrada en vigencia la Ley 1952 del 28 de enero de 2019. Se adelantaron 7 Inhibitorios, 3 indagaciones preliminares, 17 archivos, 2 Auto de Pruebas y 1 fallo en procedimiento verbal, para un total de 30 actuaciones procesales; se cierra el primer trimestre de 2019 con 109 expedientes activos.  
Finalmente, y con base en la modificación al procedimiento "Notificación de Actos Administrativos", una vez se realice la socialización del mismo se entregarán los actos administrativos originales, con todos los soportes de notificación, comunicación y ejecutoria, al grupo de expedientes para que se realice su respectiva incorporación y por ende se adelante su debida custodia. Por lo anterior, se identificó la necesidad de adelantar un plan de trabajo mediante el cual se organicen, de acuerdo a norma archivística, los actos administrativos (resoluciones y autos originales notificados y ejecutoriados) que estuvieron en custodia de la Subsecretaría General y de Control Disciplinario, para su posterior entrega.</t>
  </si>
  <si>
    <t>Durante el primer trimestre de 2019, se presentó el estado de las acciones del plan de mejoramiento por procesos, de los 14 procesos con 133 acciones registradas en ISOLUCION, de las cuales se tienen 13 acciones preventivas, 108 correctivas y 12 notas de mejora, el cual se comunicó mediante radicado No. 2019IE71153 del 29 de Marzo de 2019. 
La Oficina de Control Interno, comunicó a las dependencias de la Entidad el estado de las acciones de mejora incorporadas en el plan de mejoramiento suscrito ante la Contraloría, mediante radicado forest No. 2019IE29861 del 5 de febrero de 2019, con corte 31 de diciembre de 2018 el siguiente estado: 48 acciones como cumplidas, 57 acciones en ejecución, 8 acciones incumplidas vigencia 2018 y 14 incumplidas vigencia 2017, para un total de 127 acciones; mediante radicado forest No. 2019IE43823 del 21 de febrero de 2019, reportó con corte al 14 de febrero de 2019 el siguiente estado: 61 acciones cumplidas, 48 acciones en ejecución y 4 acciones incumplidas para un total de 113 acciones, más 14 acciones incumplidas vigencia 2017 reportadas por el ente de control. Adicionalmente se informó a las dependencias las acciones de mejora con fecha de terminación marzo de 2019 que se revisarían en el primer trimestre de la vigencia.</t>
  </si>
  <si>
    <t>Con la expedición del Decreto Nacional 1499 de 2017 y del Decreto Distrital N° 591 de 2018 “Por medio del cual se adopta el Modelo Integrado de Planeación y Gestión Nacional y se dictan otras disposiciones”, facultando allí a la Secretaría General de la Alcaldía Mayor de Bogotá para coordinar el proceso de implementación, la Entidad encaminará el desarrollo de sus acciones para implementar gradual y progresivamente el Plan de Adecuación SIG-MIPG, en el cual se integre el Sistema de Desarrollo Administrativo con el Sistema de Gestión de Calidad, y a su vez se articulen con el Sistema de Control Interno, con base en los autodiagnósticos, alineando los 7 subsistemas y 45 productos con las 7 dimensiones, 17 políticas y 1 componente, en el marco del Manual Operativo MIPG, contando con el Formulario Único de Reporte y Avance a la Gestión –FURAG, como instrumento de evaluación  o medición del  desempeño institucional, y garantizando el sostenimiento de las certificaciones en las normas técnicas NTC-ISO-9001:2015, NTC-ISO-14001:2015 y OHSAS 18001:2007.
La Secretaría Distrital de Ambiente se encuentra implementando el Plan de Adecuación y Sostenibilidad SIG-MIPG, el cual se viene trabajando desde la vigencia 2018; durante el primer trimestre, se expidió Resolución 347 del 26-02-2019, “Por la cual se crea el Comité Institucional de Gestión y Desempeño de la Secretaría Distrital de Ambiente”, el cual a su vez aprobó el  Plan de Adecuación y Sostenibilidad del SIG-MIPG el 27-02-2019, dando inició al proceso de implementación del mismo.  
Durante este periodo, se han adelantado actividades tales como: actualización de documentación en ISOLUCION y la modificación y actualización del nuevo mapa de procesos, del mapa de riesgos, seguimiento a indicadores y a planes de mejoramiento por procesos e institucional; socialización y sensibilización del MIPG y Ley 1712 de 2014  a servidores de la entidad; audiencia Pública de Rendición de Cuentas Institucional; y remisión al Departamento Administrativo de la Función Pública del Formulario Único de Reporte de Avance a la Gestión - FURAG- debidamente diligenciado, sirviendo de insumo para el monitoreo, evaluación y control de los resultados institucionales y sectoriales.
Adicionalmente, en el marco de la implementación SIG-MIPG, la oficina de Control Interno realizó actividades del fomento de la cultura del control, socialización de MIPG y diseño de dos metodologías para evaluar la efectividad de los controles implementados en los mapas de riesgos y las acciones formuladas para los hallazgos de los planes de mejoramiento. Desde el proceso de Servicio al Ciudadano, se contribuyó al diligenciamiento del FURAG y así mismo, la revisión de la Guía de Implementación de la Norma Técnica de Calidad del Distrito y MIPG. Finalmente, desde la operación del proceso de Direccionamiento Estratégico, se realizó acompañamiento en la consolidación de la información y diligenciamiento del Formato Único de Reporte a la Gestión.</t>
  </si>
  <si>
    <t>1. Ejecutar el Plan Anual de Auditorias aprobado para la vigencia</t>
  </si>
  <si>
    <t>2. Realizar evaluación de riesgos institucionales.</t>
  </si>
  <si>
    <t>3. Realizar seguimiento a los planes de mejoramiento por procesos de la Entidad.</t>
  </si>
  <si>
    <t>4. Elaborar y presentar informes normativos.</t>
  </si>
  <si>
    <t>5. Seguimiento a la sostenibilidad y gestión del servicio a la ciudadanía de la Secretaría Distrital de Ambiente.</t>
  </si>
  <si>
    <t xml:space="preserve">6. Realizar gestión, seguimiento y control a las metas establecidas para el  grupo Servicio al Ciudadano y Correspondencia, en el Plan Anticorrupción y de Atención al Ciudadano. </t>
  </si>
  <si>
    <t>7. Gestión, racionalización y actualización de:
*Guía de trámites y servicios
*Sistema Único de Información de Trámites - SUIT.
*Página Web institucional (grupo Servicio al Ciudadano y Correspondencia)</t>
  </si>
  <si>
    <t>8. Realizar control a gestión en puntos de atención presencial de la SDA, con seguimiento a satisfacción ciudadana, entrenamiento al recurso humano y demás variables relevantes.</t>
  </si>
  <si>
    <t>9.Realizar el seguimiento al trámite y cierre del 98% de las PQR´S allegadas a la SDA, en cumplimiento a los términos de ley establecidos por la normatividad legal vigente.</t>
  </si>
  <si>
    <t xml:space="preserve">10. Socialización y seguimiento a informes de claridad, calidez, coherencia y oportunidad, de respuestas a peticiones ciudadanas registradas en el aplicativo Bogotá te Escucha - SDQS </t>
  </si>
  <si>
    <t>11. Implementación del Plan de Adecuación y Sostenibilidad del SIG-MIPG</t>
  </si>
  <si>
    <t>12. Seguimiento al cumplimiento de los planes de mejoramiento, plan de manejo de riesgos e indicadores,  incluyendo su actualización.</t>
  </si>
  <si>
    <t>13.Preparación y atención de auditorías de seguimiento, en el marco del mantenimiento de las certificaciones de la SDA (9001:2015; 14001:2015 y OHSAS 18001:2017).</t>
  </si>
  <si>
    <t>14. Actualización o ajuste de la documentación del Sistema Integrado de Gestión de la SDA.</t>
  </si>
  <si>
    <t>15. Verificar que los 176 ítems que componen la "Matriz de Cumplimiento y Sostenibilidad de la Ley 1712 de 2014", estén dispuestos conforme a la normatividad vigente.</t>
  </si>
  <si>
    <t>16. Realizar las gestiones necesarias para garantizar que la información alusiva al "Botón de Transparencia y Acceso a la Información", se encuentre disponible, actualizada y accesible para la ciudadanía.</t>
  </si>
  <si>
    <t>17. Promocionar y/o afianzar los valores éticos institucionales y fortalecer la gestión ética</t>
  </si>
  <si>
    <t>18. Realizar  gestión para que se dé cumplimiento a los componentes del Plan Anticorrupción y de Atención al Ciudadano 2018, competentes a la Subsecretaría General y de Control Disciplinario.</t>
  </si>
  <si>
    <t>19. Gestionar los actos administrativos corporativos, en custodia de la Subsecretaría General y de Control Disciplinario.</t>
  </si>
  <si>
    <t>20. Adelantar acciones preventivas disciplinarias.</t>
  </si>
  <si>
    <t>21.Actualizar y mantener en la plataforma del SIDD, el 100% de los expedientes físicos de la oficina de Control Interno Disciplinario.</t>
  </si>
  <si>
    <t>22.Coordinar procesos misionales y proyectos estratégicos para la Administración Distrital.</t>
  </si>
  <si>
    <t>23.Atender el 100% de derechos de petición, proposiciones y comentarios a proyectos de acuerdo y de ley, radicados en la SDA por parte de la administración nacional, departamental, municipal y distrital.</t>
  </si>
  <si>
    <t>24. .Asistir al 100% de los comités de seguimiento estratégico, realizados por la Secretaría Distrital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</si>
</sst>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quot;$&quot;\ * #,##0_);_(&quot;$&quot;\ * \(#,##0\);_(&quot;$&quot;\ * &quot;-&quot;??_);_(@_)"/>
    <numFmt numFmtId="176" formatCode="_(&quot;$&quot;* #,##0_);_(&quot;$&quot;* \(#,##0\);_(&quot;$&quot;* &quot;-&quot;??_);_(@_)"/>
  </numFmts>
  <fonts count="38">
    <font>
      <sz val="11"/>
      <color theme="1"/>
      <name val="Calibri"/>
      <family val="2"/>
      <scheme val="minor"/>
    </font>
    <font>
      <sz val="10"/>
      <name val="Arial"/>
      <family val="2"/>
    </font>
    <font>
      <sz val="11"/>
      <color indexed="8"/>
      <name val="Calibri"/>
      <family val="2"/>
    </font>
    <font>
      <sz val="8"/>
      <name val="Calibri"/>
      <family val="2"/>
    </font>
    <font>
      <sz val="8"/>
      <name val="Arial"/>
      <family val="2"/>
    </font>
    <font>
      <b/>
      <sz val="9"/>
      <name val="Tahoma"/>
      <family val="2"/>
    </font>
    <font>
      <b/>
      <sz val="8"/>
      <name val="Arial"/>
      <family val="2"/>
    </font>
    <font>
      <b/>
      <sz val="9"/>
      <color indexed="8"/>
      <name val="Arial"/>
      <family val="2"/>
    </font>
    <font>
      <sz val="10"/>
      <color theme="1"/>
      <name val="Calibri"/>
      <family val="2"/>
      <scheme val="minor"/>
    </font>
    <font>
      <sz val="7"/>
      <name val="Calibri"/>
      <family val="2"/>
      <scheme val="minor"/>
    </font>
    <font>
      <b/>
      <sz val="11"/>
      <color theme="1"/>
      <name val="Calibri"/>
      <family val="2"/>
      <scheme val="minor"/>
    </font>
    <font>
      <sz val="14"/>
      <name val="Tahoma"/>
      <family val="2"/>
    </font>
    <font>
      <b/>
      <sz val="14"/>
      <name val="Tahoma"/>
      <family val="2"/>
    </font>
    <font>
      <sz val="14"/>
      <name val="Arial"/>
      <family val="2"/>
    </font>
    <font>
      <sz val="11"/>
      <name val="Calibri"/>
      <family val="2"/>
      <scheme val="minor"/>
    </font>
    <font>
      <sz val="20"/>
      <color theme="1"/>
      <name val="Calibri"/>
      <family val="2"/>
      <scheme val="minor"/>
    </font>
    <font>
      <sz val="24"/>
      <color theme="1"/>
      <name val="Calibri"/>
      <family val="2"/>
      <scheme val="minor"/>
    </font>
    <font>
      <b/>
      <sz val="7"/>
      <name val="Calibri"/>
      <family val="2"/>
      <scheme val="minor"/>
    </font>
    <font>
      <b/>
      <sz val="10"/>
      <color theme="1"/>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8"/>
      <name val="Calibri"/>
      <family val="2"/>
      <scheme val="minor"/>
    </font>
    <font>
      <b/>
      <sz val="10"/>
      <name val="Calibri"/>
      <family val="2"/>
      <scheme val="minor"/>
    </font>
    <font>
      <b/>
      <sz val="10"/>
      <color indexed="8"/>
      <name val="Calibri"/>
      <family val="2"/>
      <scheme val="minor"/>
    </font>
    <font>
      <b/>
      <sz val="8"/>
      <name val="Calibri"/>
      <family val="2"/>
      <scheme val="minor"/>
    </font>
    <font>
      <b/>
      <sz val="11"/>
      <name val="Calibri"/>
      <family val="2"/>
      <scheme val="minor"/>
    </font>
    <font>
      <b/>
      <sz val="14"/>
      <color indexed="8"/>
      <name val="Calibri"/>
      <family val="2"/>
      <scheme val="minor"/>
    </font>
    <font>
      <b/>
      <sz val="12"/>
      <color indexed="8"/>
      <name val="Calibri"/>
      <family val="2"/>
      <scheme val="minor"/>
    </font>
    <font>
      <b/>
      <sz val="24"/>
      <name val="Calibri"/>
      <family val="2"/>
      <scheme val="minor"/>
    </font>
    <font>
      <sz val="24"/>
      <name val="Calibri"/>
      <family val="2"/>
      <scheme val="minor"/>
    </font>
    <font>
      <b/>
      <sz val="20"/>
      <name val="Calibri"/>
      <family val="2"/>
      <scheme val="minor"/>
    </font>
    <font>
      <b/>
      <sz val="14"/>
      <name val="Calibri"/>
      <family val="2"/>
      <scheme val="minor"/>
    </font>
    <font>
      <sz val="12"/>
      <name val="Calibri"/>
      <family val="2"/>
      <scheme val="minor"/>
    </font>
    <font>
      <sz val="12"/>
      <color indexed="8"/>
      <name val="Calibri"/>
      <family val="2"/>
      <scheme val="minor"/>
    </font>
    <font>
      <b/>
      <sz val="10"/>
      <name val="Tahoma"/>
      <family val="2"/>
    </font>
    <font>
      <sz val="10"/>
      <name val="Tahoma"/>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rgb="FF75DBFF"/>
        <bgColor indexed="64"/>
      </patternFill>
    </fill>
    <fill>
      <patternFill patternType="solid">
        <fgColor indexed="65"/>
        <bgColor indexed="64"/>
      </patternFill>
    </fill>
    <fill>
      <patternFill patternType="solid">
        <fgColor theme="0" tint="-0.24997000396251678"/>
        <bgColor indexed="64"/>
      </patternFill>
    </fill>
  </fills>
  <borders count="67">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bottom style="medium"/>
    </border>
    <border>
      <left style="thin"/>
      <right style="thin"/>
      <top style="thin"/>
      <bottom/>
    </border>
    <border>
      <left style="thin"/>
      <right style="thin"/>
      <top/>
      <bottom style="medium"/>
    </border>
    <border>
      <left style="thin"/>
      <right style="medium"/>
      <top style="thin"/>
      <bottom style="medium"/>
    </border>
    <border>
      <left style="thin"/>
      <right style="thin"/>
      <top/>
      <bottom style="thin"/>
    </border>
    <border>
      <left/>
      <right style="medium"/>
      <top/>
      <bottom/>
    </border>
    <border>
      <left style="medium"/>
      <right style="thin"/>
      <top style="thin"/>
      <bottom style="medium"/>
    </border>
    <border>
      <left/>
      <right style="thin"/>
      <top style="thin"/>
      <bottom style="medium"/>
    </border>
    <border>
      <left style="medium"/>
      <right style="thin"/>
      <top style="medium"/>
      <bottom style="thin"/>
    </border>
    <border>
      <left/>
      <right style="thin"/>
      <top style="medium"/>
      <bottom style="thin"/>
    </border>
    <border>
      <left style="medium"/>
      <right style="thin"/>
      <top style="thin"/>
      <bottom style="thin"/>
    </border>
    <border>
      <left style="thin"/>
      <right style="thin"/>
      <top/>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bottom style="thin"/>
    </border>
    <border>
      <left style="medium"/>
      <right/>
      <top style="thin"/>
      <bottom style="medium"/>
    </border>
    <border>
      <left/>
      <right style="medium"/>
      <top/>
      <bottom style="thin"/>
    </border>
    <border>
      <left style="thin"/>
      <right style="medium"/>
      <top style="thin"/>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right style="medium"/>
      <top style="thin"/>
      <bottom/>
    </border>
    <border>
      <left style="thin"/>
      <right style="medium"/>
      <top style="medium"/>
      <bottom/>
    </border>
    <border>
      <left style="medium"/>
      <right style="thin"/>
      <top/>
      <bottom style="medium"/>
    </border>
    <border>
      <left style="thin"/>
      <right/>
      <top/>
      <bottom style="thin"/>
    </border>
    <border>
      <left style="thin"/>
      <right style="medium"/>
      <top/>
      <bottom style="thin"/>
    </border>
    <border>
      <left style="medium"/>
      <right style="medium"/>
      <top style="thin"/>
      <bottom style="medium"/>
    </border>
    <border>
      <left style="medium"/>
      <right style="medium"/>
      <top style="thin"/>
      <bottom style="thin"/>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73" fontId="1" fillId="0" borderId="0" applyFont="0" applyFill="0" applyBorder="0" applyAlignment="0" applyProtection="0"/>
  </cellStyleXfs>
  <cellXfs count="532">
    <xf numFmtId="0" fontId="0" fillId="0" borderId="0" xfId="0"/>
    <xf numFmtId="0" fontId="0" fillId="2" borderId="0" xfId="0" applyFill="1"/>
    <xf numFmtId="0" fontId="8" fillId="0" borderId="0" xfId="0" applyFont="1" applyFill="1"/>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4" fillId="3" borderId="0" xfId="35" applyFont="1" applyFill="1" applyAlignment="1">
      <alignment vertical="center"/>
      <protection/>
    </xf>
    <xf numFmtId="0" fontId="4" fillId="0" borderId="0" xfId="35" applyFont="1" applyAlignment="1">
      <alignment vertical="center"/>
      <protection/>
    </xf>
    <xf numFmtId="10" fontId="1" fillId="3" borderId="0" xfId="35" applyNumberFormat="1" applyFill="1" applyAlignment="1">
      <alignment vertical="center"/>
      <protection/>
    </xf>
    <xf numFmtId="0" fontId="1" fillId="3" borderId="0" xfId="35" applyFill="1" applyAlignment="1">
      <alignment horizontal="left" vertical="center"/>
      <protection/>
    </xf>
    <xf numFmtId="0" fontId="1" fillId="0" borderId="0" xfId="35" applyAlignment="1">
      <alignment horizontal="left" vertical="center"/>
      <protection/>
    </xf>
    <xf numFmtId="0" fontId="1" fillId="2" borderId="0" xfId="35" applyFill="1" applyAlignment="1">
      <alignment vertical="center"/>
      <protection/>
    </xf>
    <xf numFmtId="0" fontId="15" fillId="0" borderId="0" xfId="0" applyFont="1" applyFill="1"/>
    <xf numFmtId="0" fontId="16" fillId="0" borderId="0" xfId="0" applyFont="1" applyFill="1"/>
    <xf numFmtId="0" fontId="10" fillId="0" borderId="0" xfId="0" applyFont="1" applyFill="1"/>
    <xf numFmtId="0" fontId="0" fillId="0" borderId="1" xfId="0" applyFill="1" applyBorder="1" applyAlignment="1">
      <alignment horizontal="center" vertical="center"/>
    </xf>
    <xf numFmtId="0" fontId="10"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2" borderId="0" xfId="0" applyFont="1" applyFill="1"/>
    <xf numFmtId="0" fontId="18" fillId="4" borderId="1" xfId="0" applyFont="1" applyFill="1" applyBorder="1" applyAlignment="1">
      <alignment horizontal="center" vertical="center"/>
    </xf>
    <xf numFmtId="0" fontId="10" fillId="4" borderId="1" xfId="0" applyFont="1" applyFill="1" applyBorder="1" applyAlignment="1">
      <alignment horizontal="center" vertical="center"/>
    </xf>
    <xf numFmtId="171" fontId="14" fillId="5" borderId="2" xfId="0" applyNumberFormat="1" applyFont="1" applyFill="1" applyBorder="1" applyAlignment="1">
      <alignment vertical="center"/>
    </xf>
    <xf numFmtId="10" fontId="0" fillId="2" borderId="2" xfId="35" applyNumberFormat="1" applyFont="1" applyFill="1" applyBorder="1" applyAlignment="1">
      <alignment horizontal="center" vertical="center" wrapText="1"/>
      <protection/>
    </xf>
    <xf numFmtId="171" fontId="14" fillId="6" borderId="1" xfId="0" applyNumberFormat="1" applyFont="1" applyFill="1" applyBorder="1" applyAlignment="1">
      <alignment vertical="center"/>
    </xf>
    <xf numFmtId="10" fontId="0" fillId="2" borderId="1" xfId="35" applyNumberFormat="1" applyFont="1" applyFill="1" applyBorder="1" applyAlignment="1">
      <alignment horizontal="center" vertical="center" wrapText="1"/>
      <protection/>
    </xf>
    <xf numFmtId="171" fontId="14" fillId="6" borderId="3" xfId="0" applyNumberFormat="1" applyFont="1" applyFill="1" applyBorder="1" applyAlignment="1">
      <alignment vertical="center"/>
    </xf>
    <xf numFmtId="0" fontId="26" fillId="5" borderId="4" xfId="35" applyFont="1" applyFill="1" applyBorder="1" applyAlignment="1">
      <alignment horizontal="center" vertical="center" wrapText="1"/>
      <protection/>
    </xf>
    <xf numFmtId="171" fontId="14" fillId="6" borderId="5" xfId="0" applyNumberFormat="1" applyFont="1" applyFill="1" applyBorder="1" applyAlignment="1">
      <alignment vertical="center"/>
    </xf>
    <xf numFmtId="10" fontId="0" fillId="2" borderId="5" xfId="35" applyNumberFormat="1" applyFont="1" applyFill="1" applyBorder="1" applyAlignment="1">
      <alignment horizontal="center" vertical="center" wrapText="1"/>
      <protection/>
    </xf>
    <xf numFmtId="10" fontId="0" fillId="2" borderId="3" xfId="35" applyNumberFormat="1" applyFont="1" applyFill="1" applyBorder="1" applyAlignment="1">
      <alignment horizontal="center" vertical="center" wrapText="1"/>
      <protection/>
    </xf>
    <xf numFmtId="171" fontId="14" fillId="5" borderId="2" xfId="0" applyNumberFormat="1" applyFont="1" applyFill="1" applyBorder="1" applyAlignment="1">
      <alignment horizontal="center" vertical="center"/>
    </xf>
    <xf numFmtId="171" fontId="14" fillId="6" borderId="1" xfId="0" applyNumberFormat="1" applyFont="1" applyFill="1" applyBorder="1" applyAlignment="1">
      <alignment horizontal="center" vertical="center"/>
    </xf>
    <xf numFmtId="9" fontId="26" fillId="5" borderId="6" xfId="35" applyNumberFormat="1" applyFont="1" applyFill="1" applyBorder="1" applyAlignment="1">
      <alignment horizontal="center" vertical="center" wrapText="1"/>
      <protection/>
    </xf>
    <xf numFmtId="0" fontId="31" fillId="2" borderId="7" xfId="0" applyFont="1" applyFill="1" applyBorder="1" applyAlignment="1">
      <alignment horizontal="center" vertical="center" wrapText="1"/>
    </xf>
    <xf numFmtId="0" fontId="25" fillId="5" borderId="3" xfId="35" applyFont="1" applyFill="1" applyBorder="1" applyAlignment="1">
      <alignment horizontal="center" vertical="center" textRotation="90" wrapText="1"/>
      <protection/>
    </xf>
    <xf numFmtId="0" fontId="23" fillId="5" borderId="3" xfId="35" applyFont="1" applyFill="1" applyBorder="1" applyAlignment="1">
      <alignment horizontal="center" vertical="center" wrapText="1"/>
      <protection/>
    </xf>
    <xf numFmtId="10" fontId="23" fillId="5" borderId="3" xfId="35" applyNumberFormat="1" applyFont="1" applyFill="1" applyBorder="1" applyAlignment="1">
      <alignment horizontal="center" vertical="center" wrapText="1"/>
      <protection/>
    </xf>
    <xf numFmtId="0" fontId="14" fillId="0" borderId="0" xfId="35" applyFont="1" applyBorder="1" applyAlignment="1">
      <alignment vertical="center"/>
      <protection/>
    </xf>
    <xf numFmtId="0" fontId="0" fillId="0" borderId="0" xfId="0" applyFont="1" applyFill="1"/>
    <xf numFmtId="0" fontId="0" fillId="2" borderId="0" xfId="0" applyFont="1" applyFill="1"/>
    <xf numFmtId="0" fontId="20" fillId="2" borderId="0" xfId="0" applyFont="1" applyFill="1"/>
    <xf numFmtId="0" fontId="22" fillId="2" borderId="0" xfId="0" applyFont="1" applyFill="1"/>
    <xf numFmtId="0" fontId="33" fillId="2" borderId="0" xfId="0" applyFont="1" applyFill="1" applyAlignment="1">
      <alignment horizontal="center"/>
    </xf>
    <xf numFmtId="0" fontId="0" fillId="2" borderId="0" xfId="0" applyFont="1" applyFill="1" applyAlignment="1">
      <alignment horizontal="center"/>
    </xf>
    <xf numFmtId="174" fontId="0" fillId="2" borderId="0" xfId="0" applyNumberFormat="1" applyFont="1" applyFill="1" applyAlignment="1">
      <alignment horizontal="center"/>
    </xf>
    <xf numFmtId="0" fontId="0" fillId="0" borderId="0" xfId="0" applyFont="1" applyFill="1" applyAlignment="1">
      <alignment horizontal="center" vertical="center"/>
    </xf>
    <xf numFmtId="0" fontId="20" fillId="0" borderId="0" xfId="0" applyFont="1" applyFill="1"/>
    <xf numFmtId="0" fontId="33" fillId="0" borderId="0" xfId="0" applyFont="1" applyFill="1" applyAlignment="1">
      <alignment horizontal="center"/>
    </xf>
    <xf numFmtId="0" fontId="0" fillId="0" borderId="0" xfId="0" applyFont="1" applyFill="1" applyAlignment="1">
      <alignment horizontal="center"/>
    </xf>
    <xf numFmtId="0" fontId="0" fillId="0" borderId="1" xfId="0" applyFont="1" applyFill="1" applyBorder="1" applyAlignment="1">
      <alignment horizontal="center" vertical="center"/>
    </xf>
    <xf numFmtId="0" fontId="22" fillId="0" borderId="0" xfId="0" applyFont="1" applyFill="1"/>
    <xf numFmtId="37" fontId="21" fillId="2" borderId="1" xfId="28" applyNumberFormat="1" applyFont="1" applyFill="1" applyBorder="1" applyAlignment="1">
      <alignment horizontal="center" vertical="center"/>
    </xf>
    <xf numFmtId="174" fontId="8" fillId="2" borderId="1" xfId="22" applyNumberFormat="1" applyFont="1" applyFill="1" applyBorder="1" applyAlignment="1">
      <alignment horizontal="center" vertical="center"/>
    </xf>
    <xf numFmtId="10" fontId="8" fillId="2" borderId="1" xfId="40" applyNumberFormat="1" applyFont="1" applyFill="1" applyBorder="1" applyAlignment="1">
      <alignment horizontal="center" vertical="center"/>
    </xf>
    <xf numFmtId="0" fontId="8" fillId="2" borderId="1" xfId="0" applyFont="1" applyFill="1" applyBorder="1" applyAlignment="1">
      <alignment horizontal="center" vertical="center"/>
    </xf>
    <xf numFmtId="174" fontId="8" fillId="2" borderId="1" xfId="0" applyNumberFormat="1" applyFont="1" applyFill="1" applyBorder="1" applyAlignment="1">
      <alignment horizontal="center" vertical="center"/>
    </xf>
    <xf numFmtId="3" fontId="20" fillId="2" borderId="1" xfId="29"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174" fontId="8" fillId="2" borderId="2" xfId="22" applyNumberFormat="1" applyFont="1" applyFill="1" applyBorder="1" applyAlignment="1">
      <alignment horizontal="center" vertical="center"/>
    </xf>
    <xf numFmtId="37" fontId="24" fillId="2" borderId="3" xfId="28" applyNumberFormat="1" applyFont="1" applyFill="1" applyBorder="1" applyAlignment="1">
      <alignment horizontal="center" vertical="center"/>
    </xf>
    <xf numFmtId="174" fontId="18" fillId="2" borderId="3" xfId="22" applyNumberFormat="1" applyFont="1" applyFill="1" applyBorder="1" applyAlignment="1">
      <alignment horizontal="center" vertical="center"/>
    </xf>
    <xf numFmtId="174" fontId="8" fillId="2" borderId="8" xfId="0" applyNumberFormat="1" applyFont="1" applyFill="1" applyBorder="1" applyAlignment="1">
      <alignment horizontal="center"/>
    </xf>
    <xf numFmtId="174" fontId="8" fillId="2" borderId="1" xfId="0" applyNumberFormat="1" applyFont="1" applyFill="1" applyBorder="1" applyAlignment="1">
      <alignment horizontal="center"/>
    </xf>
    <xf numFmtId="3" fontId="23" fillId="7" borderId="3" xfId="0" applyNumberFormat="1" applyFont="1" applyFill="1" applyBorder="1" applyAlignment="1">
      <alignment horizontal="center" vertical="center" wrapText="1"/>
    </xf>
    <xf numFmtId="174" fontId="8" fillId="2" borderId="3" xfId="0" applyNumberFormat="1" applyFont="1" applyFill="1" applyBorder="1" applyAlignment="1">
      <alignment horizontal="center"/>
    </xf>
    <xf numFmtId="0" fontId="23" fillId="5" borderId="8"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0" fontId="23" fillId="5" borderId="2"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37" fontId="21" fillId="2" borderId="3" xfId="28" applyNumberFormat="1" applyFont="1" applyFill="1" applyBorder="1" applyAlignment="1">
      <alignment horizontal="center" vertical="center"/>
    </xf>
    <xf numFmtId="174" fontId="18" fillId="2" borderId="3" xfId="0" applyNumberFormat="1" applyFont="1" applyFill="1" applyBorder="1" applyAlignment="1">
      <alignment horizontal="center" vertical="center"/>
    </xf>
    <xf numFmtId="9" fontId="20" fillId="2" borderId="2"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3" fontId="23" fillId="2" borderId="8" xfId="29" applyNumberFormat="1" applyFont="1" applyFill="1" applyBorder="1" applyAlignment="1">
      <alignment horizontal="center" vertical="center" wrapText="1"/>
    </xf>
    <xf numFmtId="37" fontId="21" fillId="2" borderId="5" xfId="28" applyNumberFormat="1" applyFont="1" applyFill="1" applyBorder="1" applyAlignment="1">
      <alignment horizontal="center" vertical="center"/>
    </xf>
    <xf numFmtId="0" fontId="33" fillId="0" borderId="0" xfId="35" applyFont="1" applyBorder="1" applyAlignment="1">
      <alignment vertical="center"/>
      <protection/>
    </xf>
    <xf numFmtId="0" fontId="34" fillId="0" borderId="0" xfId="0" applyFont="1"/>
    <xf numFmtId="0" fontId="34" fillId="0" borderId="0" xfId="0" applyFont="1" applyAlignment="1">
      <alignment vertical="center"/>
    </xf>
    <xf numFmtId="0" fontId="14" fillId="2" borderId="0" xfId="0" applyFont="1" applyFill="1" applyBorder="1" applyAlignment="1">
      <alignment horizontal="center" vertical="center" wrapText="1"/>
    </xf>
    <xf numFmtId="0" fontId="0" fillId="2" borderId="0" xfId="0" applyFont="1" applyFill="1" applyBorder="1"/>
    <xf numFmtId="0" fontId="0" fillId="2" borderId="9" xfId="0" applyFont="1" applyFill="1" applyBorder="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26" fillId="5" borderId="3"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74" fontId="19" fillId="0" borderId="2" xfId="22" applyNumberFormat="1" applyFont="1" applyBorder="1" applyAlignment="1">
      <alignment vertical="center"/>
    </xf>
    <xf numFmtId="174" fontId="19" fillId="0" borderId="2" xfId="22"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74" fontId="19" fillId="0" borderId="1" xfId="22" applyNumberFormat="1" applyFont="1" applyBorder="1" applyAlignment="1">
      <alignment vertical="center"/>
    </xf>
    <xf numFmtId="174" fontId="19" fillId="0" borderId="1" xfId="22" applyNumberFormat="1" applyFont="1" applyBorder="1" applyAlignment="1">
      <alignment horizontal="left" vertical="center"/>
    </xf>
    <xf numFmtId="9" fontId="19" fillId="0" borderId="1" xfId="0" applyNumberFormat="1" applyFont="1" applyBorder="1" applyAlignment="1">
      <alignment horizontal="center" vertical="center"/>
    </xf>
    <xf numFmtId="9" fontId="19" fillId="0" borderId="3"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vertical="center"/>
    </xf>
    <xf numFmtId="10" fontId="8" fillId="2" borderId="1" xfId="43" applyNumberFormat="1" applyFont="1" applyFill="1" applyBorder="1" applyAlignment="1">
      <alignment horizontal="center" vertical="center"/>
    </xf>
    <xf numFmtId="0" fontId="0" fillId="2" borderId="0" xfId="0" applyFont="1" applyFill="1" applyBorder="1" applyAlignment="1">
      <alignment horizontal="center"/>
    </xf>
    <xf numFmtId="0" fontId="19" fillId="0" borderId="15" xfId="0" applyFont="1" applyFill="1" applyBorder="1" applyAlignment="1">
      <alignment horizontal="justify" vertical="top" wrapText="1"/>
    </xf>
    <xf numFmtId="0" fontId="19" fillId="0" borderId="16" xfId="0" applyFont="1" applyFill="1" applyBorder="1" applyAlignment="1">
      <alignment horizontal="justify" vertical="top" wrapText="1"/>
    </xf>
    <xf numFmtId="0" fontId="26" fillId="5" borderId="1"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8"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 xfId="0"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5" borderId="20" xfId="0" applyFont="1" applyFill="1" applyBorder="1" applyAlignment="1" applyProtection="1">
      <alignment horizontal="center" vertical="center" wrapText="1"/>
      <protection locked="0"/>
    </xf>
    <xf numFmtId="0" fontId="26" fillId="5" borderId="21"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26" fillId="5" borderId="1"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4" xfId="0" applyFont="1" applyFill="1" applyBorder="1" applyAlignment="1">
      <alignment horizontal="right" vertical="center" wrapText="1"/>
    </xf>
    <xf numFmtId="0" fontId="26" fillId="5" borderId="1" xfId="0" applyFont="1" applyFill="1" applyBorder="1" applyAlignment="1">
      <alignment horizontal="right"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1" fillId="2" borderId="27"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26" fillId="5" borderId="29" xfId="0" applyFont="1" applyFill="1" applyBorder="1" applyAlignment="1">
      <alignment horizontal="right" vertical="center" wrapText="1"/>
    </xf>
    <xf numFmtId="0" fontId="26" fillId="5" borderId="23" xfId="0" applyFont="1" applyFill="1" applyBorder="1" applyAlignment="1">
      <alignment horizontal="right" vertical="center" wrapText="1"/>
    </xf>
    <xf numFmtId="0" fontId="26" fillId="5" borderId="13" xfId="0" applyFont="1" applyFill="1" applyBorder="1" applyAlignment="1">
      <alignment horizontal="right" vertical="center" wrapText="1"/>
    </xf>
    <xf numFmtId="0" fontId="26" fillId="5" borderId="30" xfId="0" applyFont="1" applyFill="1" applyBorder="1" applyAlignment="1">
      <alignment horizontal="right" vertical="center" wrapText="1"/>
    </xf>
    <xf numFmtId="0" fontId="26" fillId="5" borderId="18" xfId="0" applyFont="1" applyFill="1" applyBorder="1" applyAlignment="1">
      <alignment horizontal="right" vertical="center" wrapText="1"/>
    </xf>
    <xf numFmtId="0" fontId="26" fillId="5" borderId="19" xfId="0" applyFont="1" applyFill="1" applyBorder="1" applyAlignment="1">
      <alignment horizontal="right" vertical="center" wrapText="1"/>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0"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6" fillId="0" borderId="38" xfId="0" applyFont="1" applyFill="1" applyBorder="1" applyAlignment="1">
      <alignment horizontal="center"/>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8" fillId="0" borderId="1" xfId="0" applyFont="1" applyFill="1" applyBorder="1" applyAlignment="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26" fillId="5" borderId="14"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18" fillId="4"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0" xfId="0" applyFont="1" applyFill="1" applyBorder="1" applyAlignment="1">
      <alignment horizontal="justify" vertical="top" wrapText="1"/>
    </xf>
    <xf numFmtId="0" fontId="8" fillId="0" borderId="21" xfId="0" applyFont="1" applyFill="1" applyBorder="1" applyAlignment="1">
      <alignment horizontal="justify" vertical="top" wrapText="1"/>
    </xf>
    <xf numFmtId="0" fontId="8" fillId="0" borderId="7" xfId="0" applyFont="1" applyFill="1" applyBorder="1" applyAlignment="1">
      <alignment horizontal="justify" vertical="top" wrapText="1"/>
    </xf>
    <xf numFmtId="0" fontId="10" fillId="0" borderId="39" xfId="0" applyFont="1" applyFill="1" applyBorder="1" applyAlignment="1">
      <alignment horizont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13"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1" xfId="0" applyFont="1" applyFill="1" applyBorder="1" applyAlignment="1">
      <alignment horizontal="justify" vertical="top"/>
    </xf>
    <xf numFmtId="0" fontId="8" fillId="0" borderId="3" xfId="0" applyFont="1" applyFill="1" applyBorder="1" applyAlignment="1">
      <alignment horizontal="justify" vertical="top"/>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7"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5"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32" fillId="5" borderId="29" xfId="0" applyFont="1" applyFill="1" applyBorder="1" applyAlignment="1">
      <alignment horizontal="right" vertical="center" wrapText="1"/>
    </xf>
    <xf numFmtId="0" fontId="32" fillId="5" borderId="23" xfId="0" applyFont="1" applyFill="1" applyBorder="1" applyAlignment="1">
      <alignment horizontal="right" vertical="center" wrapText="1"/>
    </xf>
    <xf numFmtId="0" fontId="32" fillId="5" borderId="24" xfId="0" applyFont="1" applyFill="1" applyBorder="1" applyAlignment="1">
      <alignment horizontal="right" vertical="center" wrapText="1"/>
    </xf>
    <xf numFmtId="0" fontId="32" fillId="5" borderId="40" xfId="0" applyFont="1" applyFill="1" applyBorder="1" applyAlignment="1">
      <alignment horizontal="right" vertical="center" wrapText="1"/>
    </xf>
    <xf numFmtId="0" fontId="32" fillId="5" borderId="27" xfId="0" applyFont="1" applyFill="1" applyBorder="1" applyAlignment="1">
      <alignment horizontal="right" vertical="center" wrapText="1"/>
    </xf>
    <xf numFmtId="0" fontId="32" fillId="5" borderId="28" xfId="0" applyFont="1" applyFill="1" applyBorder="1" applyAlignment="1">
      <alignment horizontal="right" vertical="center" wrapText="1"/>
    </xf>
    <xf numFmtId="0" fontId="29" fillId="0" borderId="29" xfId="0" applyFont="1" applyFill="1" applyBorder="1" applyAlignment="1">
      <alignment horizontal="center" vertical="center" wrapText="1"/>
    </xf>
    <xf numFmtId="0" fontId="31" fillId="2" borderId="40"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2" fillId="2" borderId="27" xfId="0" applyFont="1" applyFill="1" applyBorder="1" applyAlignment="1">
      <alignment horizontal="left" vertical="center" wrapText="1"/>
    </xf>
    <xf numFmtId="0" fontId="32" fillId="2" borderId="28" xfId="0" applyFont="1" applyFill="1" applyBorder="1" applyAlignment="1">
      <alignment horizontal="left" vertical="center" wrapText="1"/>
    </xf>
    <xf numFmtId="0" fontId="30" fillId="2" borderId="30"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1" xfId="0" applyFont="1" applyFill="1" applyBorder="1" applyAlignment="1">
      <alignment horizontal="center" vertical="center"/>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xf>
    <xf numFmtId="0" fontId="8" fillId="0" borderId="3" xfId="0" applyFont="1" applyFill="1" applyBorder="1" applyAlignment="1">
      <alignment horizontal="center" vertical="top"/>
    </xf>
    <xf numFmtId="0" fontId="23" fillId="5" borderId="34"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35" xfId="0" applyFont="1" applyFill="1" applyBorder="1" applyAlignment="1" applyProtection="1">
      <alignment horizontal="center" vertical="center" wrapText="1"/>
      <protection locked="0"/>
    </xf>
    <xf numFmtId="0" fontId="23" fillId="5" borderId="36" xfId="0" applyFont="1" applyFill="1" applyBorder="1" applyAlignment="1" applyProtection="1">
      <alignment horizontal="center" vertical="center" wrapText="1"/>
      <protection locked="0"/>
    </xf>
    <xf numFmtId="0" fontId="23" fillId="5" borderId="37" xfId="0" applyFont="1" applyFill="1" applyBorder="1" applyAlignment="1" applyProtection="1">
      <alignment horizontal="center" vertical="center" wrapText="1"/>
      <protection locked="0"/>
    </xf>
    <xf numFmtId="0" fontId="23" fillId="5" borderId="38" xfId="0" applyFont="1" applyFill="1" applyBorder="1" applyAlignment="1" applyProtection="1">
      <alignment horizontal="center" vertical="center" wrapText="1"/>
      <protection locked="0"/>
    </xf>
    <xf numFmtId="174" fontId="8" fillId="2" borderId="43" xfId="0" applyNumberFormat="1" applyFont="1" applyFill="1" applyBorder="1" applyAlignment="1">
      <alignment horizontal="center"/>
    </xf>
    <xf numFmtId="174" fontId="8" fillId="2" borderId="32" xfId="0" applyNumberFormat="1" applyFont="1" applyFill="1" applyBorder="1" applyAlignment="1">
      <alignment horizontal="center"/>
    </xf>
    <xf numFmtId="174" fontId="8" fillId="2" borderId="44" xfId="0" applyNumberFormat="1" applyFont="1" applyFill="1" applyBorder="1" applyAlignment="1">
      <alignment horizontal="center"/>
    </xf>
    <xf numFmtId="174" fontId="8" fillId="2" borderId="45" xfId="0" applyNumberFormat="1" applyFont="1" applyFill="1" applyBorder="1" applyAlignment="1">
      <alignment horizontal="center"/>
    </xf>
    <xf numFmtId="174" fontId="8" fillId="2" borderId="0" xfId="0" applyNumberFormat="1" applyFont="1" applyFill="1" applyBorder="1" applyAlignment="1">
      <alignment horizontal="center"/>
    </xf>
    <xf numFmtId="174" fontId="8" fillId="2" borderId="9" xfId="0" applyNumberFormat="1" applyFont="1" applyFill="1" applyBorder="1" applyAlignment="1">
      <alignment horizontal="center"/>
    </xf>
    <xf numFmtId="174" fontId="8" fillId="2" borderId="46" xfId="0" applyNumberFormat="1" applyFont="1" applyFill="1" applyBorder="1" applyAlignment="1">
      <alignment horizontal="center"/>
    </xf>
    <xf numFmtId="174" fontId="8" fillId="2" borderId="37" xfId="0" applyNumberFormat="1" applyFont="1" applyFill="1" applyBorder="1" applyAlignment="1">
      <alignment horizontal="center"/>
    </xf>
    <xf numFmtId="174" fontId="8" fillId="2" borderId="47" xfId="0" applyNumberFormat="1" applyFont="1" applyFill="1" applyBorder="1" applyAlignment="1">
      <alignment horizontal="center"/>
    </xf>
    <xf numFmtId="0" fontId="26" fillId="0" borderId="5"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14" fillId="2" borderId="2" xfId="35" applyFont="1" applyFill="1" applyBorder="1" applyAlignment="1">
      <alignment horizontal="center" vertical="center" wrapText="1"/>
      <protection/>
    </xf>
    <xf numFmtId="0" fontId="14" fillId="2" borderId="1" xfId="35" applyFont="1" applyFill="1" applyBorder="1" applyAlignment="1">
      <alignment horizontal="center" vertical="center" wrapText="1"/>
      <protection/>
    </xf>
    <xf numFmtId="0" fontId="14" fillId="2" borderId="3" xfId="35" applyFont="1" applyFill="1" applyBorder="1" applyAlignment="1">
      <alignment horizontal="center" vertical="center" wrapText="1"/>
      <protection/>
    </xf>
    <xf numFmtId="0" fontId="26" fillId="0" borderId="48"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10" fontId="26" fillId="0" borderId="2" xfId="0" applyNumberFormat="1" applyFont="1" applyFill="1" applyBorder="1" applyAlignment="1" applyProtection="1">
      <alignment horizontal="center" vertical="center" wrapText="1"/>
      <protection locked="0"/>
    </xf>
    <xf numFmtId="10" fontId="26" fillId="0" borderId="1" xfId="0" applyNumberFormat="1"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10" fontId="14" fillId="2" borderId="3" xfId="0" applyNumberFormat="1" applyFont="1" applyFill="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26" fillId="0" borderId="5" xfId="0" applyNumberFormat="1" applyFont="1" applyFill="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3" fillId="5" borderId="2" xfId="35" applyFont="1" applyFill="1" applyBorder="1" applyAlignment="1">
      <alignment horizontal="center" vertical="center" wrapText="1"/>
      <protection/>
    </xf>
    <xf numFmtId="0" fontId="23" fillId="5" borderId="20" xfId="35" applyFont="1" applyFill="1" applyBorder="1" applyAlignment="1">
      <alignment horizontal="center" vertical="center" wrapText="1"/>
      <protection/>
    </xf>
    <xf numFmtId="0" fontId="23" fillId="5" borderId="7" xfId="35" applyFont="1" applyFill="1" applyBorder="1" applyAlignment="1">
      <alignment horizontal="center" vertical="center" wrapText="1"/>
      <protection/>
    </xf>
    <xf numFmtId="0" fontId="0" fillId="0" borderId="31" xfId="0" applyFill="1" applyBorder="1" applyAlignment="1">
      <alignment horizontal="center"/>
    </xf>
    <xf numFmtId="0" fontId="0" fillId="0" borderId="32" xfId="0" applyFill="1" applyBorder="1" applyAlignment="1">
      <alignment horizontal="center"/>
    </xf>
    <xf numFmtId="0" fontId="0" fillId="0" borderId="34" xfId="0" applyFill="1" applyBorder="1" applyAlignment="1">
      <alignment horizontal="center"/>
    </xf>
    <xf numFmtId="0" fontId="0" fillId="0" borderId="0"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29" fillId="0" borderId="1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23" fillId="5" borderId="48" xfId="35" applyFont="1" applyFill="1" applyBorder="1" applyAlignment="1">
      <alignment horizontal="center" vertical="center" wrapText="1"/>
      <protection/>
    </xf>
    <xf numFmtId="0" fontId="23" fillId="5" borderId="6" xfId="35" applyFont="1" applyFill="1" applyBorder="1" applyAlignment="1">
      <alignment horizontal="center" vertical="center" wrapText="1"/>
      <protection/>
    </xf>
    <xf numFmtId="0" fontId="25" fillId="5" borderId="22" xfId="35" applyFont="1" applyFill="1" applyBorder="1" applyAlignment="1">
      <alignment horizontal="center" vertical="center" wrapText="1"/>
      <protection/>
    </xf>
    <xf numFmtId="0" fontId="25" fillId="5" borderId="13" xfId="35" applyFont="1" applyFill="1" applyBorder="1" applyAlignment="1">
      <alignment horizontal="center" vertical="center" wrapText="1"/>
      <protection/>
    </xf>
    <xf numFmtId="0" fontId="32" fillId="2" borderId="31" xfId="0" applyFont="1" applyFill="1" applyBorder="1" applyAlignment="1">
      <alignment horizontal="left" vertical="center" wrapText="1"/>
    </xf>
    <xf numFmtId="0" fontId="32" fillId="2" borderId="32" xfId="0" applyFont="1" applyFill="1" applyBorder="1" applyAlignment="1">
      <alignment horizontal="left" vertical="center" wrapText="1"/>
    </xf>
    <xf numFmtId="0" fontId="32" fillId="2" borderId="44"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horizontal="left" vertical="center" wrapText="1"/>
    </xf>
    <xf numFmtId="0" fontId="23" fillId="5" borderId="31" xfId="35" applyFont="1" applyFill="1" applyBorder="1" applyAlignment="1">
      <alignment horizontal="center" vertical="center" wrapText="1"/>
      <protection/>
    </xf>
    <xf numFmtId="0" fontId="23" fillId="5" borderId="36" xfId="35" applyFont="1" applyFill="1" applyBorder="1" applyAlignment="1">
      <alignment horizontal="center" vertical="center" wrapText="1"/>
      <protection/>
    </xf>
    <xf numFmtId="0" fontId="23" fillId="5" borderId="3" xfId="35" applyFont="1" applyFill="1" applyBorder="1" applyAlignment="1">
      <alignment horizontal="center" vertical="center" wrapText="1"/>
      <protection/>
    </xf>
    <xf numFmtId="10" fontId="14" fillId="0" borderId="5" xfId="0" applyNumberFormat="1" applyFont="1" applyFill="1" applyBorder="1" applyAlignment="1" applyProtection="1">
      <alignment horizontal="center" vertical="center" wrapText="1"/>
      <protection locked="0"/>
    </xf>
    <xf numFmtId="0" fontId="14" fillId="0" borderId="2" xfId="35" applyFont="1" applyFill="1" applyBorder="1" applyAlignment="1">
      <alignment horizontal="center" vertical="center" wrapText="1"/>
      <protection/>
    </xf>
    <xf numFmtId="0" fontId="14" fillId="0" borderId="1" xfId="35" applyFont="1" applyFill="1" applyBorder="1" applyAlignment="1">
      <alignment horizontal="center" vertical="center" wrapText="1"/>
      <protection/>
    </xf>
    <xf numFmtId="0" fontId="14" fillId="0" borderId="5" xfId="35" applyFont="1" applyFill="1" applyBorder="1" applyAlignment="1">
      <alignment horizontal="center" vertical="center" wrapText="1"/>
      <protection/>
    </xf>
    <xf numFmtId="0" fontId="14" fillId="0" borderId="52" xfId="35" applyFont="1" applyFill="1" applyBorder="1" applyAlignment="1">
      <alignment horizontal="center" vertical="center" wrapText="1"/>
      <protection/>
    </xf>
    <xf numFmtId="0" fontId="14" fillId="0" borderId="53" xfId="35" applyFont="1" applyFill="1" applyBorder="1" applyAlignment="1">
      <alignment horizontal="center" vertical="center" wrapText="1"/>
      <protection/>
    </xf>
    <xf numFmtId="0" fontId="0" fillId="0" borderId="1" xfId="0" applyFill="1" applyBorder="1" applyAlignment="1">
      <alignment horizontal="left" vertical="center"/>
    </xf>
    <xf numFmtId="0" fontId="10" fillId="4" borderId="1" xfId="0" applyFont="1" applyFill="1" applyBorder="1" applyAlignment="1">
      <alignment horizontal="center" vertical="center"/>
    </xf>
    <xf numFmtId="0" fontId="26" fillId="5" borderId="54" xfId="35" applyFont="1" applyFill="1" applyBorder="1" applyAlignment="1">
      <alignment horizontal="center" vertical="center" wrapText="1"/>
      <protection/>
    </xf>
    <xf numFmtId="0" fontId="26" fillId="5" borderId="55" xfId="35" applyFont="1" applyFill="1" applyBorder="1" applyAlignment="1">
      <alignment horizontal="center" vertical="center" wrapText="1"/>
      <protection/>
    </xf>
    <xf numFmtId="0" fontId="26" fillId="5" borderId="56" xfId="35" applyFont="1" applyFill="1" applyBorder="1" applyAlignment="1">
      <alignment horizontal="center" vertical="center" wrapText="1"/>
      <protection/>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4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3" fontId="23" fillId="0" borderId="60" xfId="0" applyNumberFormat="1" applyFont="1" applyBorder="1" applyAlignment="1">
      <alignment horizontal="center" vertical="center"/>
    </xf>
    <xf numFmtId="3" fontId="23" fillId="0" borderId="47" xfId="0" applyNumberFormat="1" applyFont="1" applyBorder="1" applyAlignment="1">
      <alignment horizontal="center" vertical="center"/>
    </xf>
    <xf numFmtId="0" fontId="8" fillId="0" borderId="4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3" fontId="8" fillId="0" borderId="61"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20" fillId="0" borderId="21" xfId="0" applyNumberFormat="1" applyFont="1" applyBorder="1" applyAlignment="1">
      <alignment horizontal="center" vertical="center"/>
    </xf>
    <xf numFmtId="0" fontId="8" fillId="0" borderId="1" xfId="0" applyFont="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53" xfId="0" applyFont="1" applyBorder="1" applyAlignment="1">
      <alignment horizontal="center" vertical="center"/>
    </xf>
    <xf numFmtId="0" fontId="8" fillId="0" borderId="62" xfId="0" applyFont="1" applyBorder="1" applyAlignment="1">
      <alignment horizontal="center" vertical="center"/>
    </xf>
    <xf numFmtId="0" fontId="21" fillId="0" borderId="8"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1" fillId="0" borderId="3" xfId="0" applyFont="1" applyFill="1" applyBorder="1" applyAlignment="1">
      <alignment vertical="center" wrapText="1"/>
    </xf>
    <xf numFmtId="0" fontId="20" fillId="0" borderId="8" xfId="0" applyFont="1" applyFill="1" applyBorder="1" applyAlignment="1">
      <alignment horizontal="center" vertical="center" wrapText="1"/>
    </xf>
    <xf numFmtId="0" fontId="21" fillId="2" borderId="5" xfId="38" applyFont="1" applyFill="1" applyBorder="1" applyAlignment="1">
      <alignment horizontal="center" vertical="center" wrapText="1"/>
      <protection/>
    </xf>
    <xf numFmtId="0" fontId="21" fillId="2" borderId="6" xfId="38" applyFont="1" applyFill="1" applyBorder="1" applyAlignment="1">
      <alignment horizontal="center" vertical="center" wrapText="1"/>
      <protection/>
    </xf>
    <xf numFmtId="0" fontId="0" fillId="0" borderId="1" xfId="0" applyFill="1" applyBorder="1" applyAlignment="1">
      <alignment horizontal="center" vertical="center"/>
    </xf>
    <xf numFmtId="0" fontId="28" fillId="2" borderId="26" xfId="38" applyFont="1" applyFill="1" applyBorder="1" applyAlignment="1">
      <alignment horizontal="left" vertical="center" wrapText="1"/>
      <protection/>
    </xf>
    <xf numFmtId="0" fontId="28" fillId="2" borderId="27" xfId="38" applyFont="1" applyFill="1" applyBorder="1" applyAlignment="1">
      <alignment horizontal="left" vertical="center" wrapText="1"/>
      <protection/>
    </xf>
    <xf numFmtId="0" fontId="28" fillId="2" borderId="28" xfId="38" applyFont="1" applyFill="1" applyBorder="1" applyAlignment="1">
      <alignment horizontal="left" vertical="center" wrapText="1"/>
      <protection/>
    </xf>
    <xf numFmtId="0" fontId="27" fillId="5" borderId="29" xfId="38" applyFont="1" applyFill="1" applyBorder="1" applyAlignment="1">
      <alignment horizontal="right" vertical="center" wrapText="1"/>
      <protection/>
    </xf>
    <xf numFmtId="0" fontId="27" fillId="5" borderId="23" xfId="38" applyFont="1" applyFill="1" applyBorder="1" applyAlignment="1">
      <alignment horizontal="right" vertical="center" wrapText="1"/>
      <protection/>
    </xf>
    <xf numFmtId="0" fontId="27" fillId="5" borderId="13" xfId="38" applyFont="1" applyFill="1" applyBorder="1" applyAlignment="1">
      <alignment horizontal="right" vertical="center" wrapText="1"/>
      <protection/>
    </xf>
    <xf numFmtId="0" fontId="27" fillId="5" borderId="40" xfId="38" applyFont="1" applyFill="1" applyBorder="1" applyAlignment="1">
      <alignment horizontal="right" vertical="center" wrapText="1"/>
      <protection/>
    </xf>
    <xf numFmtId="0" fontId="27" fillId="5" borderId="27" xfId="38" applyFont="1" applyFill="1" applyBorder="1" applyAlignment="1">
      <alignment horizontal="right" vertical="center" wrapText="1"/>
      <protection/>
    </xf>
    <xf numFmtId="0" fontId="27" fillId="5" borderId="11" xfId="38" applyFont="1" applyFill="1" applyBorder="1" applyAlignment="1">
      <alignment horizontal="right" vertical="center" wrapText="1"/>
      <protection/>
    </xf>
    <xf numFmtId="0" fontId="31" fillId="2" borderId="3"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10"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28" fillId="2" borderId="63" xfId="38" applyFont="1" applyFill="1" applyBorder="1" applyAlignment="1">
      <alignment vertical="center" wrapText="1"/>
      <protection/>
    </xf>
    <xf numFmtId="0" fontId="28" fillId="2" borderId="39" xfId="38" applyFont="1" applyFill="1" applyBorder="1" applyAlignment="1">
      <alignment vertical="center" wrapText="1"/>
      <protection/>
    </xf>
    <xf numFmtId="0" fontId="28" fillId="2" borderId="41" xfId="38" applyFont="1" applyFill="1" applyBorder="1" applyAlignment="1">
      <alignment vertical="center" wrapText="1"/>
      <protection/>
    </xf>
    <xf numFmtId="0" fontId="25" fillId="5" borderId="22" xfId="38" applyFont="1" applyFill="1" applyBorder="1" applyAlignment="1">
      <alignment horizontal="center" vertical="center" wrapText="1"/>
      <protection/>
    </xf>
    <xf numFmtId="0" fontId="25" fillId="5" borderId="23" xfId="38" applyFont="1" applyFill="1" applyBorder="1" applyAlignment="1">
      <alignment horizontal="center" vertical="center" wrapText="1"/>
      <protection/>
    </xf>
    <xf numFmtId="0" fontId="25" fillId="5" borderId="12" xfId="38" applyFont="1" applyFill="1" applyBorder="1" applyAlignment="1">
      <alignment horizontal="center" vertical="center" wrapText="1"/>
      <protection/>
    </xf>
    <xf numFmtId="0" fontId="25" fillId="5" borderId="10" xfId="38" applyFont="1" applyFill="1" applyBorder="1" applyAlignment="1">
      <alignment horizontal="center" vertical="center" wrapText="1"/>
      <protection/>
    </xf>
    <xf numFmtId="0" fontId="25" fillId="5" borderId="2" xfId="38" applyFont="1" applyFill="1" applyBorder="1" applyAlignment="1">
      <alignment horizontal="center" vertical="center" wrapText="1"/>
      <protection/>
    </xf>
    <xf numFmtId="0" fontId="25" fillId="5" borderId="3" xfId="38" applyFont="1" applyFill="1" applyBorder="1" applyAlignment="1">
      <alignment horizontal="center" vertical="center" wrapText="1"/>
      <protection/>
    </xf>
    <xf numFmtId="0" fontId="25" fillId="5" borderId="20" xfId="38" applyFont="1" applyFill="1" applyBorder="1" applyAlignment="1">
      <alignment horizontal="center" vertical="center" wrapText="1"/>
      <protection/>
    </xf>
    <xf numFmtId="0" fontId="6" fillId="5" borderId="12" xfId="38" applyFont="1" applyFill="1" applyBorder="1" applyAlignment="1">
      <alignment horizontal="center" vertical="center" wrapText="1"/>
      <protection/>
    </xf>
    <xf numFmtId="0" fontId="6" fillId="5" borderId="2" xfId="38" applyFont="1" applyFill="1" applyBorder="1" applyAlignment="1">
      <alignment horizontal="center" vertical="center" wrapText="1"/>
      <protection/>
    </xf>
    <xf numFmtId="0" fontId="6" fillId="5" borderId="20" xfId="38" applyFont="1" applyFill="1" applyBorder="1" applyAlignment="1">
      <alignment horizontal="center" vertical="center" wrapText="1"/>
      <protection/>
    </xf>
    <xf numFmtId="0" fontId="6" fillId="5" borderId="14" xfId="38" applyFont="1" applyFill="1" applyBorder="1" applyAlignment="1">
      <alignment horizontal="center" vertical="center" wrapText="1"/>
      <protection/>
    </xf>
    <xf numFmtId="0" fontId="6" fillId="5" borderId="1" xfId="38" applyFont="1" applyFill="1" applyBorder="1" applyAlignment="1">
      <alignment horizontal="center" vertical="center" wrapText="1"/>
      <protection/>
    </xf>
    <xf numFmtId="0" fontId="6" fillId="5" borderId="21" xfId="38" applyFont="1" applyFill="1" applyBorder="1" applyAlignment="1">
      <alignment horizontal="center" vertical="center" wrapText="1"/>
      <protection/>
    </xf>
    <xf numFmtId="0" fontId="6" fillId="5" borderId="10" xfId="38" applyFont="1" applyFill="1" applyBorder="1" applyAlignment="1">
      <alignment horizontal="center" vertical="center" wrapText="1"/>
      <protection/>
    </xf>
    <xf numFmtId="0" fontId="6" fillId="5" borderId="3" xfId="38" applyFont="1" applyFill="1" applyBorder="1" applyAlignment="1">
      <alignment horizontal="center" vertical="center" wrapText="1"/>
      <protection/>
    </xf>
    <xf numFmtId="0" fontId="6" fillId="5" borderId="7" xfId="38" applyFont="1" applyFill="1" applyBorder="1" applyAlignment="1">
      <alignment horizontal="center" vertical="center" wrapText="1"/>
      <protection/>
    </xf>
    <xf numFmtId="0" fontId="23" fillId="5" borderId="43"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37"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15" xfId="0" applyFont="1" applyFill="1" applyBorder="1" applyAlignment="1">
      <alignment horizontal="center" vertical="center" wrapText="1"/>
    </xf>
    <xf numFmtId="3" fontId="20" fillId="0" borderId="61"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20" fillId="0" borderId="64" xfId="0" applyNumberFormat="1"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19" fillId="0" borderId="2" xfId="0" applyFont="1" applyFill="1" applyBorder="1" applyAlignment="1">
      <alignment horizontal="center" vertical="center"/>
    </xf>
    <xf numFmtId="9" fontId="19" fillId="0" borderId="2" xfId="40" applyNumberFormat="1" applyFont="1" applyFill="1" applyBorder="1" applyAlignment="1">
      <alignment horizontal="center" vertical="center"/>
    </xf>
    <xf numFmtId="171" fontId="19" fillId="0" borderId="1" xfId="43" applyNumberFormat="1" applyFont="1" applyFill="1" applyBorder="1" applyAlignment="1">
      <alignment horizontal="center" vertical="center"/>
    </xf>
    <xf numFmtId="0" fontId="19" fillId="0" borderId="15" xfId="0" applyFont="1" applyFill="1" applyBorder="1" applyAlignment="1">
      <alignment horizontal="center" vertical="center" wrapText="1"/>
    </xf>
    <xf numFmtId="171" fontId="19" fillId="0" borderId="1"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xf>
    <xf numFmtId="0" fontId="19" fillId="0" borderId="1" xfId="0" applyFont="1" applyFill="1" applyBorder="1" applyAlignment="1">
      <alignment horizontal="justify" vertical="top" wrapText="1"/>
    </xf>
    <xf numFmtId="0" fontId="19" fillId="0" borderId="1" xfId="0" applyFont="1" applyFill="1" applyBorder="1" applyAlignment="1">
      <alignment horizontal="center" vertical="center" wrapText="1"/>
    </xf>
    <xf numFmtId="0" fontId="19" fillId="0" borderId="21" xfId="0" applyFont="1" applyFill="1" applyBorder="1" applyAlignment="1">
      <alignment horizontal="justify" vertical="top" wrapText="1"/>
    </xf>
    <xf numFmtId="9" fontId="19" fillId="0" borderId="1" xfId="40" applyNumberFormat="1" applyFont="1" applyFill="1" applyBorder="1" applyAlignment="1">
      <alignment horizontal="center" vertical="center"/>
    </xf>
    <xf numFmtId="0" fontId="19" fillId="0" borderId="21" xfId="0" applyFont="1" applyFill="1" applyBorder="1" applyAlignment="1">
      <alignment horizontal="center" vertical="center" wrapText="1"/>
    </xf>
    <xf numFmtId="9" fontId="19" fillId="0" borderId="3" xfId="0" applyNumberFormat="1" applyFont="1" applyFill="1" applyBorder="1" applyAlignment="1">
      <alignment horizontal="center" vertical="center"/>
    </xf>
    <xf numFmtId="171" fontId="19" fillId="0" borderId="3" xfId="43" applyNumberFormat="1" applyFont="1" applyFill="1" applyBorder="1" applyAlignment="1">
      <alignment horizontal="center" vertical="center"/>
    </xf>
    <xf numFmtId="0" fontId="0" fillId="0" borderId="3" xfId="0" applyFont="1" applyFill="1" applyBorder="1" applyAlignment="1">
      <alignment horizontal="justify" vertical="top"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justify" vertical="top" wrapText="1"/>
    </xf>
    <xf numFmtId="0" fontId="19" fillId="0" borderId="7" xfId="0" applyFont="1" applyFill="1" applyBorder="1" applyAlignment="1">
      <alignment horizontal="justify" vertical="top" wrapText="1"/>
    </xf>
    <xf numFmtId="10" fontId="19" fillId="0" borderId="1" xfId="43" applyNumberFormat="1" applyFont="1" applyFill="1" applyBorder="1" applyAlignment="1">
      <alignment horizontal="center" vertical="center"/>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37" fontId="21" fillId="0" borderId="1" xfId="28" applyNumberFormat="1" applyFont="1" applyFill="1" applyBorder="1" applyAlignment="1">
      <alignment horizontal="center" vertical="center"/>
    </xf>
    <xf numFmtId="3" fontId="20" fillId="0" borderId="1" xfId="29" applyNumberFormat="1" applyFont="1" applyFill="1" applyBorder="1" applyAlignment="1">
      <alignment horizontal="center" vertical="center" wrapText="1"/>
    </xf>
    <xf numFmtId="37" fontId="21" fillId="0" borderId="3" xfId="28" applyNumberFormat="1" applyFont="1" applyFill="1" applyBorder="1" applyAlignment="1">
      <alignment horizontal="center" vertical="center"/>
    </xf>
    <xf numFmtId="9" fontId="20" fillId="0" borderId="2" xfId="0" applyNumberFormat="1" applyFont="1" applyFill="1" applyBorder="1" applyAlignment="1">
      <alignment horizontal="center" vertical="center" wrapText="1"/>
    </xf>
    <xf numFmtId="37" fontId="21" fillId="8" borderId="1" xfId="28" applyNumberFormat="1" applyFont="1" applyFill="1" applyBorder="1" applyAlignment="1">
      <alignment horizontal="center" vertical="center"/>
    </xf>
    <xf numFmtId="0" fontId="21" fillId="8" borderId="1" xfId="0" applyFont="1" applyFill="1" applyBorder="1" applyAlignment="1">
      <alignment horizontal="center" vertical="center"/>
    </xf>
    <xf numFmtId="0" fontId="21" fillId="8" borderId="1" xfId="0" applyFont="1" applyFill="1" applyBorder="1" applyAlignment="1">
      <alignment horizontal="right" vertical="center"/>
    </xf>
    <xf numFmtId="0" fontId="8" fillId="8" borderId="1" xfId="0" applyFont="1" applyFill="1" applyBorder="1" applyAlignment="1">
      <alignment horizontal="center" vertical="center"/>
    </xf>
    <xf numFmtId="174" fontId="8" fillId="8" borderId="1" xfId="22" applyNumberFormat="1" applyFont="1" applyFill="1" applyBorder="1" applyAlignment="1">
      <alignment horizontal="center" vertical="center"/>
    </xf>
    <xf numFmtId="174" fontId="8" fillId="8" borderId="1" xfId="0" applyNumberFormat="1" applyFont="1" applyFill="1" applyBorder="1" applyAlignment="1">
      <alignment horizontal="center" vertical="center"/>
    </xf>
    <xf numFmtId="10" fontId="8" fillId="0" borderId="1" xfId="43" applyNumberFormat="1" applyFont="1" applyFill="1" applyBorder="1" applyAlignment="1">
      <alignment horizontal="center" vertical="center"/>
    </xf>
    <xf numFmtId="37" fontId="21" fillId="0" borderId="5" xfId="28"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3" fontId="20" fillId="8" borderId="2" xfId="0" applyNumberFormat="1" applyFont="1" applyFill="1" applyBorder="1" applyAlignment="1">
      <alignment horizontal="center" vertical="center" wrapText="1"/>
    </xf>
    <xf numFmtId="3" fontId="20" fillId="8" borderId="1" xfId="29" applyNumberFormat="1" applyFont="1" applyFill="1" applyBorder="1" applyAlignment="1">
      <alignment horizontal="center" vertical="center" wrapText="1"/>
    </xf>
    <xf numFmtId="37" fontId="21" fillId="8" borderId="3" xfId="28" applyNumberFormat="1" applyFont="1" applyFill="1" applyBorder="1" applyAlignment="1">
      <alignment horizontal="center" vertical="center"/>
    </xf>
    <xf numFmtId="0" fontId="14" fillId="0" borderId="61" xfId="35" applyFont="1" applyFill="1" applyBorder="1" applyAlignment="1">
      <alignment horizontal="justify" vertical="top" wrapText="1"/>
      <protection/>
    </xf>
    <xf numFmtId="0" fontId="14" fillId="0" borderId="64" xfId="35" applyFont="1" applyFill="1" applyBorder="1" applyAlignment="1">
      <alignment horizontal="justify" vertical="top" wrapText="1"/>
      <protection/>
    </xf>
    <xf numFmtId="0" fontId="0" fillId="0" borderId="42" xfId="35" applyFont="1" applyFill="1" applyBorder="1" applyAlignment="1">
      <alignment horizontal="justify" vertical="top" wrapText="1"/>
      <protection/>
    </xf>
    <xf numFmtId="0" fontId="0" fillId="0" borderId="64" xfId="35" applyFont="1" applyFill="1" applyBorder="1" applyAlignment="1">
      <alignment horizontal="justify" vertical="top" wrapText="1"/>
      <protection/>
    </xf>
    <xf numFmtId="0" fontId="0" fillId="0" borderId="16" xfId="35" applyFont="1" applyFill="1" applyBorder="1" applyAlignment="1">
      <alignment horizontal="justify" vertical="top"/>
      <protection/>
    </xf>
    <xf numFmtId="0" fontId="0" fillId="0" borderId="61" xfId="35" applyFont="1" applyFill="1" applyBorder="1" applyAlignment="1">
      <alignment horizontal="justify" vertical="top" wrapText="1"/>
      <protection/>
    </xf>
    <xf numFmtId="0" fontId="0" fillId="0" borderId="21" xfId="35" applyFont="1" applyFill="1" applyBorder="1" applyAlignment="1">
      <alignment horizontal="justify" vertical="top" wrapText="1"/>
      <protection/>
    </xf>
    <xf numFmtId="0" fontId="0" fillId="0" borderId="21" xfId="35" applyFont="1" applyFill="1" applyBorder="1" applyAlignment="1">
      <alignment horizontal="justify" vertical="top"/>
      <protection/>
    </xf>
    <xf numFmtId="0" fontId="0" fillId="0" borderId="7" xfId="35" applyFont="1" applyFill="1" applyBorder="1" applyAlignment="1">
      <alignment horizontal="justify" vertical="top"/>
      <protection/>
    </xf>
    <xf numFmtId="0" fontId="0" fillId="0" borderId="20" xfId="35" applyFont="1" applyFill="1" applyBorder="1" applyAlignment="1">
      <alignment horizontal="justify" vertical="top" wrapText="1"/>
      <protection/>
    </xf>
    <xf numFmtId="0" fontId="0" fillId="0" borderId="42" xfId="35" applyFont="1" applyFill="1" applyBorder="1" applyAlignment="1">
      <alignment horizontal="left" vertical="top" wrapText="1"/>
      <protection/>
    </xf>
    <xf numFmtId="0" fontId="0" fillId="0" borderId="64" xfId="35" applyFont="1" applyFill="1" applyBorder="1" applyAlignment="1">
      <alignment horizontal="left" vertical="top" wrapText="1"/>
      <protection/>
    </xf>
    <xf numFmtId="0" fontId="14" fillId="0" borderId="2" xfId="35" applyFont="1" applyFill="1" applyBorder="1" applyAlignment="1">
      <alignment horizontal="justify" vertical="center" wrapText="1"/>
      <protection/>
    </xf>
    <xf numFmtId="0" fontId="14" fillId="0" borderId="1" xfId="35" applyFont="1" applyFill="1" applyBorder="1" applyAlignment="1">
      <alignment horizontal="justify" vertical="center" wrapText="1"/>
      <protection/>
    </xf>
    <xf numFmtId="0" fontId="14" fillId="0" borderId="5" xfId="35" applyFont="1" applyFill="1" applyBorder="1" applyAlignment="1">
      <alignment horizontal="justify" vertical="center" wrapText="1"/>
      <protection/>
    </xf>
    <xf numFmtId="0" fontId="14" fillId="0" borderId="3" xfId="35" applyFont="1" applyFill="1" applyBorder="1" applyAlignment="1">
      <alignment horizontal="justify" vertical="center" wrapText="1"/>
      <protection/>
    </xf>
    <xf numFmtId="10" fontId="0" fillId="0" borderId="1" xfId="35" applyNumberFormat="1" applyFont="1" applyFill="1" applyBorder="1" applyAlignment="1">
      <alignment horizontal="center" vertical="center" wrapText="1"/>
      <protection/>
    </xf>
    <xf numFmtId="10" fontId="0" fillId="0" borderId="5" xfId="35" applyNumberFormat="1" applyFont="1" applyFill="1" applyBorder="1" applyAlignment="1">
      <alignment horizontal="center" vertical="center" wrapText="1"/>
      <protection/>
    </xf>
    <xf numFmtId="10" fontId="0" fillId="0" borderId="2" xfId="35" applyNumberFormat="1" applyFont="1" applyFill="1" applyBorder="1" applyAlignment="1">
      <alignment horizontal="center" vertical="center" wrapText="1"/>
      <protection/>
    </xf>
    <xf numFmtId="10" fontId="0" fillId="0" borderId="3" xfId="35" applyNumberFormat="1" applyFont="1" applyFill="1" applyBorder="1" applyAlignment="1">
      <alignment horizontal="center" vertical="center" wrapText="1"/>
      <protection/>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2" xfId="0" applyFont="1" applyFill="1" applyBorder="1" applyAlignment="1">
      <alignment horizontal="center" vertical="center"/>
    </xf>
    <xf numFmtId="0" fontId="0" fillId="0" borderId="0" xfId="0"/>
    <xf numFmtId="0" fontId="0" fillId="0" borderId="0" xfId="0" applyFill="1"/>
    <xf numFmtId="0" fontId="0" fillId="2" borderId="0" xfId="0" applyFill="1"/>
    <xf numFmtId="0" fontId="11" fillId="2" borderId="0" xfId="35" applyFont="1" applyFill="1" applyBorder="1" applyProtection="1">
      <alignment/>
      <protection locked="0"/>
    </xf>
    <xf numFmtId="0" fontId="0" fillId="2" borderId="0" xfId="0" applyFill="1" applyBorder="1"/>
    <xf numFmtId="0" fontId="12" fillId="2" borderId="0" xfId="35" applyFont="1" applyFill="1" applyBorder="1" applyAlignment="1" applyProtection="1">
      <alignment horizontal="center"/>
      <protection locked="0"/>
    </xf>
    <xf numFmtId="0" fontId="13" fillId="2" borderId="0" xfId="35" applyFont="1" applyFill="1" applyBorder="1" applyProtection="1">
      <alignment/>
      <protection locked="0"/>
    </xf>
    <xf numFmtId="171" fontId="9" fillId="5" borderId="8" xfId="0" applyNumberFormat="1" applyFont="1" applyFill="1" applyBorder="1" applyAlignment="1">
      <alignment vertical="center"/>
    </xf>
    <xf numFmtId="171" fontId="9" fillId="5" borderId="2" xfId="0" applyNumberFormat="1" applyFont="1" applyFill="1" applyBorder="1" applyAlignment="1">
      <alignment vertical="center"/>
    </xf>
    <xf numFmtId="171" fontId="9" fillId="6" borderId="1" xfId="0" applyNumberFormat="1" applyFont="1" applyFill="1" applyBorder="1" applyAlignment="1">
      <alignment vertical="center"/>
    </xf>
    <xf numFmtId="171" fontId="17" fillId="5" borderId="2" xfId="0" applyNumberFormat="1" applyFont="1" applyFill="1" applyBorder="1" applyAlignment="1">
      <alignment vertical="center"/>
    </xf>
    <xf numFmtId="0" fontId="7" fillId="5" borderId="65" xfId="38" applyFont="1" applyFill="1" applyBorder="1" applyAlignment="1">
      <alignment horizontal="left" vertical="center" wrapText="1"/>
      <protection/>
    </xf>
    <xf numFmtId="0" fontId="7" fillId="6" borderId="66" xfId="38" applyFont="1" applyFill="1" applyBorder="1" applyAlignment="1">
      <alignment horizontal="left" vertical="center" wrapText="1"/>
      <protection/>
    </xf>
    <xf numFmtId="171" fontId="17" fillId="6" borderId="5" xfId="0" applyNumberFormat="1" applyFont="1" applyFill="1" applyBorder="1" applyAlignment="1">
      <alignment vertical="center" wrapText="1"/>
    </xf>
    <xf numFmtId="0" fontId="0" fillId="0" borderId="1" xfId="0" applyFill="1" applyBorder="1" applyAlignment="1">
      <alignment horizontal="center" vertical="center"/>
    </xf>
    <xf numFmtId="0" fontId="10" fillId="4" borderId="1" xfId="0" applyFont="1" applyFill="1" applyBorder="1" applyAlignment="1">
      <alignment horizontal="center" vertical="center"/>
    </xf>
    <xf numFmtId="0" fontId="10" fillId="2" borderId="0" xfId="0" applyFont="1" applyFill="1"/>
    <xf numFmtId="1" fontId="8" fillId="0" borderId="8"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3" fontId="18" fillId="0" borderId="3" xfId="0" applyNumberFormat="1" applyFont="1" applyBorder="1" applyAlignment="1">
      <alignment horizontal="center" vertical="center"/>
    </xf>
    <xf numFmtId="3" fontId="18" fillId="0" borderId="3" xfId="0" applyNumberFormat="1" applyFont="1" applyFill="1" applyBorder="1" applyAlignment="1">
      <alignment horizontal="center" vertical="center"/>
    </xf>
    <xf numFmtId="3" fontId="21" fillId="0" borderId="8" xfId="0" applyNumberFormat="1" applyFont="1" applyFill="1" applyBorder="1" applyAlignment="1">
      <alignment horizontal="center" vertical="center" wrapText="1"/>
    </xf>
    <xf numFmtId="1" fontId="21" fillId="0" borderId="8" xfId="0" applyNumberFormat="1" applyFont="1" applyFill="1" applyBorder="1" applyAlignment="1">
      <alignment horizontal="center" vertical="center" wrapText="1"/>
    </xf>
    <xf numFmtId="170" fontId="20"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170" fontId="20" fillId="0" borderId="5" xfId="0" applyNumberFormat="1" applyFont="1" applyFill="1" applyBorder="1" applyAlignment="1">
      <alignment horizontal="center" vertical="center" wrapText="1"/>
    </xf>
    <xf numFmtId="170" fontId="20" fillId="0" borderId="3" xfId="0" applyNumberFormat="1" applyFont="1" applyFill="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170" fontId="21" fillId="0" borderId="5" xfId="0" applyNumberFormat="1" applyFont="1" applyFill="1" applyBorder="1" applyAlignment="1">
      <alignment horizontal="center" vertical="center"/>
    </xf>
    <xf numFmtId="0" fontId="25" fillId="5" borderId="6" xfId="38" applyFont="1" applyFill="1" applyBorder="1" applyAlignment="1">
      <alignment horizontal="center" vertical="center" wrapText="1"/>
      <protection/>
    </xf>
    <xf numFmtId="0" fontId="25" fillId="5" borderId="3"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171" fontId="9" fillId="5" borderId="1" xfId="0" applyNumberFormat="1" applyFont="1" applyFill="1" applyBorder="1" applyAlignment="1">
      <alignment vertical="center"/>
    </xf>
    <xf numFmtId="171" fontId="17" fillId="5" borderId="1" xfId="0" applyNumberFormat="1" applyFont="1" applyFill="1" applyBorder="1" applyAlignment="1">
      <alignment vertical="center"/>
    </xf>
    <xf numFmtId="3" fontId="8" fillId="0" borderId="8"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4" fillId="0" borderId="1" xfId="38" applyFont="1" applyBorder="1">
      <alignment/>
      <protection/>
    </xf>
    <xf numFmtId="0" fontId="26" fillId="0" borderId="1" xfId="35" applyFont="1" applyBorder="1" applyAlignment="1">
      <alignment horizontal="center" vertical="center" wrapText="1"/>
      <protection/>
    </xf>
    <xf numFmtId="175" fontId="14" fillId="0" borderId="1" xfId="32" applyNumberFormat="1" applyFont="1" applyBorder="1" applyAlignment="1">
      <alignment horizontal="center"/>
    </xf>
    <xf numFmtId="9" fontId="14" fillId="0" borderId="1" xfId="41" applyFont="1" applyBorder="1" applyAlignment="1">
      <alignment/>
    </xf>
    <xf numFmtId="176" fontId="14" fillId="0" borderId="0" xfId="38" applyNumberFormat="1" applyFont="1">
      <alignment/>
      <protection/>
    </xf>
    <xf numFmtId="0" fontId="14" fillId="0" borderId="1" xfId="35" applyFont="1" applyBorder="1" applyAlignment="1">
      <alignment horizontal="center"/>
      <protection/>
    </xf>
    <xf numFmtId="0" fontId="14" fillId="0" borderId="1" xfId="35" applyFont="1" applyBorder="1" applyAlignment="1">
      <alignment horizontal="left"/>
      <protection/>
    </xf>
    <xf numFmtId="9" fontId="14" fillId="0" borderId="1" xfId="41" applyFont="1" applyBorder="1" applyAlignment="1">
      <alignment horizontal="center"/>
    </xf>
    <xf numFmtId="175" fontId="14" fillId="0" borderId="1" xfId="35" applyNumberFormat="1" applyFont="1" applyBorder="1" applyAlignment="1">
      <alignment/>
      <protection/>
    </xf>
    <xf numFmtId="0" fontId="14" fillId="2" borderId="1" xfId="35" applyFont="1" applyFill="1" applyBorder="1" applyAlignment="1">
      <alignment horizontal="center"/>
      <protection/>
    </xf>
    <xf numFmtId="9" fontId="14" fillId="2" borderId="1" xfId="35" applyNumberFormat="1" applyFont="1" applyFill="1" applyBorder="1" applyAlignment="1">
      <alignment horizontal="center"/>
      <protection/>
    </xf>
    <xf numFmtId="175" fontId="14" fillId="2" borderId="1" xfId="35" applyNumberFormat="1" applyFont="1" applyFill="1" applyBorder="1" applyAlignment="1" applyProtection="1">
      <alignment/>
      <protection locked="0"/>
    </xf>
    <xf numFmtId="0" fontId="14" fillId="0" borderId="0" xfId="38" applyFont="1">
      <alignment/>
      <protection/>
    </xf>
    <xf numFmtId="175" fontId="14" fillId="0" borderId="0" xfId="32" applyNumberFormat="1" applyFont="1" applyAlignment="1">
      <alignment horizontal="center"/>
    </xf>
    <xf numFmtId="0" fontId="14" fillId="0" borderId="1" xfId="38" applyFont="1" applyFill="1" applyBorder="1" applyAlignment="1">
      <alignment horizontal="center"/>
      <protection/>
    </xf>
    <xf numFmtId="0" fontId="26" fillId="0" borderId="1" xfId="38" applyFont="1" applyBorder="1" applyAlignment="1">
      <alignment horizontal="center" vertical="center" wrapText="1"/>
      <protection/>
    </xf>
    <xf numFmtId="175" fontId="14" fillId="0" borderId="0" xfId="35" applyNumberFormat="1" applyFont="1" applyAlignment="1">
      <alignment horizontal="center"/>
      <protection/>
    </xf>
    <xf numFmtId="0" fontId="14" fillId="0" borderId="1" xfId="38" applyFont="1" applyBorder="1" applyAlignment="1">
      <alignment horizontal="left"/>
      <protection/>
    </xf>
    <xf numFmtId="175" fontId="14" fillId="0" borderId="1" xfId="38" applyNumberFormat="1" applyFont="1" applyBorder="1">
      <alignment/>
      <protection/>
    </xf>
    <xf numFmtId="9" fontId="14" fillId="2" borderId="0" xfId="35" applyNumberFormat="1" applyFont="1" applyFill="1" applyBorder="1" applyAlignment="1" applyProtection="1">
      <alignment horizontal="center"/>
      <protection locked="0"/>
    </xf>
    <xf numFmtId="0" fontId="14" fillId="0" borderId="0" xfId="38" applyFont="1" applyAlignment="1">
      <alignment/>
      <protection/>
    </xf>
    <xf numFmtId="0" fontId="14" fillId="0" borderId="0" xfId="38" applyFont="1" applyAlignment="1">
      <alignment horizontal="center"/>
      <protection/>
    </xf>
    <xf numFmtId="0" fontId="14" fillId="0" borderId="0" xfId="38" applyFont="1" applyFill="1" applyAlignment="1">
      <alignment horizontal="center"/>
      <protection/>
    </xf>
    <xf numFmtId="3" fontId="24" fillId="5" borderId="11" xfId="38" applyNumberFormat="1" applyFont="1" applyFill="1" applyBorder="1" applyAlignment="1">
      <alignment horizontal="center" vertical="center" wrapText="1"/>
      <protection/>
    </xf>
    <xf numFmtId="3" fontId="24" fillId="6" borderId="19" xfId="38" applyNumberFormat="1" applyFont="1" applyFill="1" applyBorder="1" applyAlignment="1">
      <alignment horizontal="center" vertical="center" wrapText="1"/>
      <protection/>
    </xf>
    <xf numFmtId="0" fontId="7" fillId="5" borderId="29" xfId="38" applyFont="1" applyFill="1" applyBorder="1" applyAlignment="1">
      <alignment horizontal="left" vertical="center" wrapText="1"/>
      <protection/>
    </xf>
    <xf numFmtId="3" fontId="8" fillId="0" borderId="15" xfId="0" applyNumberFormat="1" applyFont="1" applyFill="1" applyBorder="1" applyAlignment="1">
      <alignment horizontal="center" vertical="center" wrapText="1"/>
    </xf>
    <xf numFmtId="3" fontId="18" fillId="0" borderId="5" xfId="0" applyNumberFormat="1" applyFont="1" applyBorder="1" applyAlignment="1">
      <alignment horizontal="center" vertical="center"/>
    </xf>
    <xf numFmtId="3" fontId="18" fillId="2" borderId="5"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3" fontId="24" fillId="5" borderId="2" xfId="38" applyNumberFormat="1" applyFont="1" applyFill="1" applyBorder="1" applyAlignment="1">
      <alignment horizontal="center" vertical="center" wrapText="1"/>
      <protection/>
    </xf>
    <xf numFmtId="37" fontId="21" fillId="0" borderId="1" xfId="29" applyNumberFormat="1" applyFont="1" applyFill="1" applyBorder="1" applyAlignment="1">
      <alignment horizontal="center" vertical="center"/>
    </xf>
    <xf numFmtId="0" fontId="21"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Millares 2 3" xfId="46"/>
    <cellStyle name="Millares 3 3" xfId="47"/>
    <cellStyle name="Moneda 3 2"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xdr:row>
      <xdr:rowOff>342900</xdr:rowOff>
    </xdr:from>
    <xdr:to>
      <xdr:col>6</xdr:col>
      <xdr:colOff>447675</xdr:colOff>
      <xdr:row>3</xdr:row>
      <xdr:rowOff>381000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85825" y="609600"/>
          <a:ext cx="638175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104775</xdr:rowOff>
    </xdr:from>
    <xdr:to>
      <xdr:col>4</xdr:col>
      <xdr:colOff>581025</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314325"/>
          <a:ext cx="387667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247650</xdr:rowOff>
    </xdr:from>
    <xdr:to>
      <xdr:col>2</xdr:col>
      <xdr:colOff>828675</xdr:colOff>
      <xdr:row>3</xdr:row>
      <xdr:rowOff>447675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04800" y="419100"/>
          <a:ext cx="21336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2</xdr:col>
      <xdr:colOff>485775</xdr:colOff>
      <xdr:row>3</xdr:row>
      <xdr:rowOff>123825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61950"/>
          <a:ext cx="2009775"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zoomScale="48" zoomScaleNormal="48" zoomScaleSheetLayoutView="70" workbookViewId="0" topLeftCell="A11">
      <selection activeCell="G15" sqref="G15"/>
    </sheetView>
  </sheetViews>
  <sheetFormatPr defaultColWidth="11.421875" defaultRowHeight="15"/>
  <cols>
    <col min="1" max="1" width="17.8515625" style="40" customWidth="1"/>
    <col min="2" max="2" width="11.8515625" style="40" bestFit="1" customWidth="1"/>
    <col min="3" max="3" width="20.8515625" style="40" customWidth="1"/>
    <col min="4" max="4" width="12.28125" style="40" bestFit="1" customWidth="1"/>
    <col min="5" max="5" width="27.140625" style="40" customWidth="1"/>
    <col min="6" max="6" width="12.28125" style="40" bestFit="1" customWidth="1"/>
    <col min="7" max="7" width="21.28125" style="40" bestFit="1" customWidth="1"/>
    <col min="8" max="8" width="20.8515625" style="40" bestFit="1" customWidth="1"/>
    <col min="9" max="9" width="16.140625" style="40" bestFit="1" customWidth="1"/>
    <col min="10" max="10" width="20.57421875" style="50" bestFit="1" customWidth="1"/>
    <col min="11" max="11" width="34.7109375" style="50" hidden="1" customWidth="1"/>
    <col min="12" max="12" width="20.8515625" style="50" hidden="1" customWidth="1"/>
    <col min="13" max="13" width="16.7109375" style="50" customWidth="1"/>
    <col min="14" max="14" width="19.00390625" style="50" bestFit="1" customWidth="1"/>
    <col min="15" max="15" width="28.00390625" style="50" hidden="1" customWidth="1"/>
    <col min="16" max="16" width="20.8515625" style="50" hidden="1" customWidth="1"/>
    <col min="17" max="17" width="22.00390625" style="50" hidden="1" customWidth="1"/>
    <col min="18" max="18" width="20.8515625" style="50" hidden="1" customWidth="1"/>
    <col min="19" max="19" width="15.140625" style="50" customWidth="1"/>
    <col min="20" max="20" width="17.7109375" style="50" bestFit="1" customWidth="1"/>
    <col min="21" max="21" width="19.421875" style="50" hidden="1" customWidth="1"/>
    <col min="22" max="22" width="12.28125" style="50" hidden="1" customWidth="1"/>
    <col min="23" max="24" width="20.8515625" style="50" hidden="1" customWidth="1"/>
    <col min="25" max="25" width="17.8515625" style="50" customWidth="1"/>
    <col min="26" max="26" width="17.7109375" style="50" bestFit="1" customWidth="1"/>
    <col min="27" max="27" width="19.421875" style="50" bestFit="1" customWidth="1"/>
    <col min="28" max="28" width="20.8515625" style="50" bestFit="1" customWidth="1"/>
    <col min="29" max="31" width="20.8515625" style="50" hidden="1" customWidth="1"/>
    <col min="32" max="32" width="17.7109375" style="50" hidden="1" customWidth="1"/>
    <col min="33" max="33" width="19.421875" style="50" customWidth="1"/>
    <col min="34" max="36" width="20.8515625" style="50" hidden="1" customWidth="1"/>
    <col min="37" max="37" width="15.421875" style="50" hidden="1" customWidth="1"/>
    <col min="38" max="38" width="15.7109375" style="50" hidden="1" customWidth="1"/>
    <col min="39" max="39" width="12.8515625" style="40" customWidth="1"/>
    <col min="40" max="40" width="16.57421875" style="40" hidden="1" customWidth="1"/>
    <col min="41" max="41" width="12.8515625" style="40" hidden="1" customWidth="1"/>
    <col min="42" max="42" width="14.28125" style="40" hidden="1" customWidth="1"/>
    <col min="43" max="43" width="12.28125" style="40" customWidth="1"/>
    <col min="44" max="44" width="13.140625" style="40" customWidth="1"/>
    <col min="45" max="45" width="96.8515625" style="40" customWidth="1"/>
    <col min="46" max="47" width="24.140625" style="50" customWidth="1"/>
    <col min="48" max="49" width="76.7109375" style="40" customWidth="1"/>
    <col min="50" max="52" width="12.140625" style="40" customWidth="1"/>
    <col min="53" max="16384" width="11.421875" style="40" customWidth="1"/>
  </cols>
  <sheetData>
    <row r="1" spans="2:49" ht="21" customHeight="1" thickBot="1">
      <c r="B1" s="41"/>
      <c r="C1" s="41"/>
      <c r="D1" s="41"/>
      <c r="E1" s="41"/>
      <c r="F1" s="41"/>
      <c r="G1" s="41"/>
      <c r="H1" s="41"/>
      <c r="I1" s="41"/>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1"/>
      <c r="AN1" s="41"/>
      <c r="AO1" s="41"/>
      <c r="AP1" s="41"/>
      <c r="AQ1" s="41"/>
      <c r="AR1" s="41"/>
      <c r="AS1" s="41"/>
      <c r="AT1" s="45"/>
      <c r="AU1" s="45"/>
      <c r="AV1" s="41"/>
      <c r="AW1" s="41"/>
    </row>
    <row r="2" spans="1:49" s="15" customFormat="1" ht="56.25" customHeight="1">
      <c r="A2" s="145"/>
      <c r="B2" s="146"/>
      <c r="C2" s="146"/>
      <c r="D2" s="146"/>
      <c r="E2" s="146"/>
      <c r="F2" s="146"/>
      <c r="G2" s="147"/>
      <c r="H2" s="126" t="s">
        <v>92</v>
      </c>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8"/>
    </row>
    <row r="3" spans="1:49" s="15" customFormat="1" ht="84.75" customHeight="1">
      <c r="A3" s="148"/>
      <c r="B3" s="149"/>
      <c r="C3" s="149"/>
      <c r="D3" s="149"/>
      <c r="E3" s="149"/>
      <c r="F3" s="149"/>
      <c r="G3" s="150"/>
      <c r="H3" s="154" t="s">
        <v>87</v>
      </c>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6"/>
    </row>
    <row r="4" spans="1:49" s="14" customFormat="1" ht="63" customHeight="1" thickBot="1">
      <c r="A4" s="151"/>
      <c r="B4" s="152"/>
      <c r="C4" s="152"/>
      <c r="D4" s="152"/>
      <c r="E4" s="152"/>
      <c r="F4" s="152"/>
      <c r="G4" s="153"/>
      <c r="H4" s="135" t="s">
        <v>270</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7"/>
      <c r="AM4" s="135" t="s">
        <v>81</v>
      </c>
      <c r="AN4" s="136"/>
      <c r="AO4" s="136"/>
      <c r="AP4" s="136"/>
      <c r="AQ4" s="136"/>
      <c r="AR4" s="136"/>
      <c r="AS4" s="136"/>
      <c r="AT4" s="136"/>
      <c r="AU4" s="136"/>
      <c r="AV4" s="136"/>
      <c r="AW4" s="138"/>
    </row>
    <row r="5" spans="1:49" ht="41.25" customHeight="1">
      <c r="A5" s="139" t="s">
        <v>0</v>
      </c>
      <c r="B5" s="140"/>
      <c r="C5" s="140"/>
      <c r="D5" s="140"/>
      <c r="E5" s="140"/>
      <c r="F5" s="140"/>
      <c r="G5" s="140"/>
      <c r="H5" s="140"/>
      <c r="I5" s="140"/>
      <c r="J5" s="140"/>
      <c r="K5" s="140"/>
      <c r="L5" s="140"/>
      <c r="M5" s="140"/>
      <c r="N5" s="140"/>
      <c r="O5" s="140"/>
      <c r="P5" s="140"/>
      <c r="Q5" s="140"/>
      <c r="R5" s="141"/>
      <c r="S5" s="129" t="s">
        <v>154</v>
      </c>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1"/>
    </row>
    <row r="6" spans="1:49" ht="26.25" customHeight="1">
      <c r="A6" s="142" t="s">
        <v>2</v>
      </c>
      <c r="B6" s="143"/>
      <c r="C6" s="143"/>
      <c r="D6" s="143"/>
      <c r="E6" s="143"/>
      <c r="F6" s="143"/>
      <c r="G6" s="143"/>
      <c r="H6" s="143"/>
      <c r="I6" s="143"/>
      <c r="J6" s="143"/>
      <c r="K6" s="143"/>
      <c r="L6" s="143"/>
      <c r="M6" s="143"/>
      <c r="N6" s="143"/>
      <c r="O6" s="143"/>
      <c r="P6" s="143"/>
      <c r="Q6" s="143"/>
      <c r="R6" s="144"/>
      <c r="S6" s="132" t="s">
        <v>93</v>
      </c>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4"/>
    </row>
    <row r="7" spans="1:49" ht="30" customHeight="1">
      <c r="A7" s="124" t="s">
        <v>3</v>
      </c>
      <c r="B7" s="125"/>
      <c r="C7" s="125"/>
      <c r="D7" s="125"/>
      <c r="E7" s="125"/>
      <c r="F7" s="125"/>
      <c r="G7" s="125"/>
      <c r="H7" s="125"/>
      <c r="I7" s="125"/>
      <c r="J7" s="125"/>
      <c r="K7" s="125"/>
      <c r="L7" s="125"/>
      <c r="M7" s="125"/>
      <c r="N7" s="125"/>
      <c r="O7" s="125"/>
      <c r="P7" s="125"/>
      <c r="Q7" s="125"/>
      <c r="R7" s="125"/>
      <c r="S7" s="132" t="s">
        <v>188</v>
      </c>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4"/>
    </row>
    <row r="8" spans="1:49" ht="30" customHeight="1">
      <c r="A8" s="124" t="s">
        <v>1</v>
      </c>
      <c r="B8" s="125"/>
      <c r="C8" s="125"/>
      <c r="D8" s="125"/>
      <c r="E8" s="125"/>
      <c r="F8" s="125"/>
      <c r="G8" s="125"/>
      <c r="H8" s="125"/>
      <c r="I8" s="125"/>
      <c r="J8" s="125"/>
      <c r="K8" s="125"/>
      <c r="L8" s="125"/>
      <c r="M8" s="125"/>
      <c r="N8" s="125"/>
      <c r="O8" s="125"/>
      <c r="P8" s="125"/>
      <c r="Q8" s="125"/>
      <c r="R8" s="125"/>
      <c r="S8" s="132" t="s">
        <v>189</v>
      </c>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4"/>
    </row>
    <row r="9" spans="1:49" ht="36" customHeight="1" thickBot="1">
      <c r="A9" s="159"/>
      <c r="B9" s="160"/>
      <c r="C9" s="160"/>
      <c r="D9" s="160"/>
      <c r="E9" s="160"/>
      <c r="F9" s="160"/>
      <c r="G9" s="160"/>
      <c r="H9" s="160"/>
      <c r="I9" s="160"/>
      <c r="J9" s="160"/>
      <c r="K9" s="160"/>
      <c r="L9" s="160"/>
      <c r="M9" s="160"/>
      <c r="N9" s="160"/>
      <c r="O9" s="160"/>
      <c r="P9" s="160"/>
      <c r="Q9" s="160"/>
      <c r="R9" s="85"/>
      <c r="S9" s="85"/>
      <c r="T9" s="85"/>
      <c r="U9" s="85"/>
      <c r="V9" s="85"/>
      <c r="W9" s="85"/>
      <c r="X9" s="85"/>
      <c r="Y9" s="85"/>
      <c r="Z9" s="85"/>
      <c r="AA9" s="85"/>
      <c r="AB9" s="85"/>
      <c r="AC9" s="85"/>
      <c r="AD9" s="85"/>
      <c r="AE9" s="85"/>
      <c r="AF9" s="85"/>
      <c r="AG9" s="85"/>
      <c r="AH9" s="85"/>
      <c r="AI9" s="85"/>
      <c r="AJ9" s="85"/>
      <c r="AK9" s="85"/>
      <c r="AL9" s="85"/>
      <c r="AM9" s="86"/>
      <c r="AN9" s="86"/>
      <c r="AO9" s="86"/>
      <c r="AP9" s="86"/>
      <c r="AQ9" s="86"/>
      <c r="AR9" s="86"/>
      <c r="AS9" s="86"/>
      <c r="AT9" s="108"/>
      <c r="AU9" s="108"/>
      <c r="AV9" s="86"/>
      <c r="AW9" s="87"/>
    </row>
    <row r="10" spans="1:49" s="82" customFormat="1" ht="70.5" customHeight="1">
      <c r="A10" s="163" t="s">
        <v>190</v>
      </c>
      <c r="B10" s="123"/>
      <c r="C10" s="123"/>
      <c r="D10" s="123" t="s">
        <v>191</v>
      </c>
      <c r="E10" s="123"/>
      <c r="F10" s="123" t="s">
        <v>192</v>
      </c>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t="s">
        <v>193</v>
      </c>
      <c r="AR10" s="123" t="s">
        <v>194</v>
      </c>
      <c r="AS10" s="115" t="s">
        <v>195</v>
      </c>
      <c r="AT10" s="115" t="s">
        <v>196</v>
      </c>
      <c r="AU10" s="115" t="s">
        <v>197</v>
      </c>
      <c r="AV10" s="115" t="s">
        <v>198</v>
      </c>
      <c r="AW10" s="118" t="s">
        <v>199</v>
      </c>
    </row>
    <row r="11" spans="1:49" s="83" customFormat="1" ht="45.75" customHeight="1">
      <c r="A11" s="161" t="s">
        <v>210</v>
      </c>
      <c r="B11" s="164" t="s">
        <v>209</v>
      </c>
      <c r="C11" s="121" t="s">
        <v>208</v>
      </c>
      <c r="D11" s="121" t="s">
        <v>178</v>
      </c>
      <c r="E11" s="121" t="s">
        <v>207</v>
      </c>
      <c r="F11" s="121" t="s">
        <v>206</v>
      </c>
      <c r="G11" s="121" t="s">
        <v>205</v>
      </c>
      <c r="H11" s="121" t="s">
        <v>204</v>
      </c>
      <c r="I11" s="121" t="s">
        <v>203</v>
      </c>
      <c r="J11" s="121" t="s">
        <v>202</v>
      </c>
      <c r="K11" s="112" t="s">
        <v>201</v>
      </c>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4"/>
      <c r="AM11" s="111" t="s">
        <v>200</v>
      </c>
      <c r="AN11" s="111"/>
      <c r="AO11" s="111"/>
      <c r="AP11" s="111"/>
      <c r="AQ11" s="121"/>
      <c r="AR11" s="121"/>
      <c r="AS11" s="116"/>
      <c r="AT11" s="116"/>
      <c r="AU11" s="116"/>
      <c r="AV11" s="116"/>
      <c r="AW11" s="119"/>
    </row>
    <row r="12" spans="1:49" s="83" customFormat="1" ht="51" customHeight="1">
      <c r="A12" s="161"/>
      <c r="B12" s="164"/>
      <c r="C12" s="121"/>
      <c r="D12" s="121"/>
      <c r="E12" s="121"/>
      <c r="F12" s="121"/>
      <c r="G12" s="121"/>
      <c r="H12" s="121"/>
      <c r="I12" s="121"/>
      <c r="J12" s="121"/>
      <c r="K12" s="112">
        <v>2016</v>
      </c>
      <c r="L12" s="113"/>
      <c r="M12" s="113"/>
      <c r="N12" s="114"/>
      <c r="O12" s="112">
        <v>2017</v>
      </c>
      <c r="P12" s="113"/>
      <c r="Q12" s="113"/>
      <c r="R12" s="113"/>
      <c r="S12" s="113"/>
      <c r="T12" s="114"/>
      <c r="U12" s="112">
        <v>2018</v>
      </c>
      <c r="V12" s="113"/>
      <c r="W12" s="113"/>
      <c r="X12" s="113"/>
      <c r="Y12" s="113"/>
      <c r="Z12" s="114"/>
      <c r="AA12" s="111">
        <v>2019</v>
      </c>
      <c r="AB12" s="111"/>
      <c r="AC12" s="111"/>
      <c r="AD12" s="111"/>
      <c r="AE12" s="111"/>
      <c r="AF12" s="111"/>
      <c r="AG12" s="111">
        <v>2020</v>
      </c>
      <c r="AH12" s="111"/>
      <c r="AI12" s="111"/>
      <c r="AJ12" s="111"/>
      <c r="AK12" s="111"/>
      <c r="AL12" s="111"/>
      <c r="AM12" s="121" t="s">
        <v>4</v>
      </c>
      <c r="AN12" s="121" t="s">
        <v>5</v>
      </c>
      <c r="AO12" s="121" t="s">
        <v>6</v>
      </c>
      <c r="AP12" s="121" t="s">
        <v>7</v>
      </c>
      <c r="AQ12" s="121"/>
      <c r="AR12" s="121"/>
      <c r="AS12" s="116"/>
      <c r="AT12" s="116"/>
      <c r="AU12" s="116"/>
      <c r="AV12" s="116"/>
      <c r="AW12" s="119"/>
    </row>
    <row r="13" spans="1:49" s="83" customFormat="1" ht="69.75" customHeight="1" thickBot="1">
      <c r="A13" s="162"/>
      <c r="B13" s="165"/>
      <c r="C13" s="122"/>
      <c r="D13" s="122"/>
      <c r="E13" s="122"/>
      <c r="F13" s="122"/>
      <c r="G13" s="122"/>
      <c r="H13" s="122"/>
      <c r="I13" s="122"/>
      <c r="J13" s="122"/>
      <c r="K13" s="92" t="s">
        <v>73</v>
      </c>
      <c r="L13" s="92" t="s">
        <v>76</v>
      </c>
      <c r="M13" s="92" t="s">
        <v>80</v>
      </c>
      <c r="N13" s="92" t="s">
        <v>31</v>
      </c>
      <c r="O13" s="92" t="s">
        <v>75</v>
      </c>
      <c r="P13" s="92" t="s">
        <v>78</v>
      </c>
      <c r="Q13" s="92" t="s">
        <v>79</v>
      </c>
      <c r="R13" s="92" t="s">
        <v>76</v>
      </c>
      <c r="S13" s="92" t="s">
        <v>80</v>
      </c>
      <c r="T13" s="92" t="s">
        <v>31</v>
      </c>
      <c r="U13" s="92" t="s">
        <v>75</v>
      </c>
      <c r="V13" s="92" t="s">
        <v>78</v>
      </c>
      <c r="W13" s="92" t="s">
        <v>79</v>
      </c>
      <c r="X13" s="92" t="s">
        <v>76</v>
      </c>
      <c r="Y13" s="92" t="s">
        <v>80</v>
      </c>
      <c r="Z13" s="92" t="s">
        <v>31</v>
      </c>
      <c r="AA13" s="92" t="s">
        <v>75</v>
      </c>
      <c r="AB13" s="92" t="s">
        <v>78</v>
      </c>
      <c r="AC13" s="92" t="s">
        <v>79</v>
      </c>
      <c r="AD13" s="92" t="s">
        <v>76</v>
      </c>
      <c r="AE13" s="92" t="s">
        <v>80</v>
      </c>
      <c r="AF13" s="92" t="s">
        <v>31</v>
      </c>
      <c r="AG13" s="92" t="s">
        <v>75</v>
      </c>
      <c r="AH13" s="92" t="s">
        <v>78</v>
      </c>
      <c r="AI13" s="92" t="s">
        <v>79</v>
      </c>
      <c r="AJ13" s="92" t="s">
        <v>76</v>
      </c>
      <c r="AK13" s="92" t="s">
        <v>80</v>
      </c>
      <c r="AL13" s="92" t="s">
        <v>31</v>
      </c>
      <c r="AM13" s="122"/>
      <c r="AN13" s="122"/>
      <c r="AO13" s="122"/>
      <c r="AP13" s="122"/>
      <c r="AQ13" s="122"/>
      <c r="AR13" s="122"/>
      <c r="AS13" s="117"/>
      <c r="AT13" s="117"/>
      <c r="AU13" s="117"/>
      <c r="AV13" s="117"/>
      <c r="AW13" s="120"/>
    </row>
    <row r="14" spans="1:52" s="83" customFormat="1" ht="148.5" customHeight="1">
      <c r="A14" s="93">
        <v>44</v>
      </c>
      <c r="B14" s="94">
        <v>185</v>
      </c>
      <c r="C14" s="95" t="s">
        <v>211</v>
      </c>
      <c r="D14" s="96"/>
      <c r="E14" s="95" t="s">
        <v>212</v>
      </c>
      <c r="F14" s="96"/>
      <c r="G14" s="95" t="s">
        <v>213</v>
      </c>
      <c r="H14" s="96" t="s">
        <v>214</v>
      </c>
      <c r="I14" s="96" t="s">
        <v>186</v>
      </c>
      <c r="J14" s="96">
        <v>4</v>
      </c>
      <c r="K14" s="96">
        <v>4</v>
      </c>
      <c r="L14" s="96">
        <v>4</v>
      </c>
      <c r="M14" s="96">
        <v>4</v>
      </c>
      <c r="N14" s="96">
        <v>4</v>
      </c>
      <c r="O14" s="96">
        <v>4</v>
      </c>
      <c r="P14" s="96">
        <v>4</v>
      </c>
      <c r="Q14" s="96">
        <v>4</v>
      </c>
      <c r="R14" s="96">
        <v>4</v>
      </c>
      <c r="S14" s="96">
        <v>4</v>
      </c>
      <c r="T14" s="96">
        <v>4</v>
      </c>
      <c r="U14" s="96">
        <v>4</v>
      </c>
      <c r="V14" s="96">
        <v>4</v>
      </c>
      <c r="W14" s="96">
        <v>4</v>
      </c>
      <c r="X14" s="96">
        <v>4</v>
      </c>
      <c r="Y14" s="96">
        <v>4</v>
      </c>
      <c r="Z14" s="96">
        <v>4</v>
      </c>
      <c r="AA14" s="96">
        <v>4</v>
      </c>
      <c r="AB14" s="96">
        <v>4</v>
      </c>
      <c r="AC14" s="98"/>
      <c r="AD14" s="98"/>
      <c r="AE14" s="97"/>
      <c r="AF14" s="97"/>
      <c r="AG14" s="96">
        <v>4</v>
      </c>
      <c r="AH14" s="98"/>
      <c r="AI14" s="98"/>
      <c r="AJ14" s="98"/>
      <c r="AK14" s="97"/>
      <c r="AL14" s="97"/>
      <c r="AM14" s="393">
        <v>4</v>
      </c>
      <c r="AN14" s="393"/>
      <c r="AO14" s="393"/>
      <c r="AP14" s="393"/>
      <c r="AQ14" s="394">
        <f>+AM14/AB14</f>
        <v>1</v>
      </c>
      <c r="AR14" s="395">
        <f>(N14+T14+Z14+AM14+AF14+AL14)/(M14+S14+Y14+AA14+AG14)</f>
        <v>0.8</v>
      </c>
      <c r="AS14" s="109" t="s">
        <v>274</v>
      </c>
      <c r="AT14" s="396" t="s">
        <v>248</v>
      </c>
      <c r="AU14" s="396" t="s">
        <v>236</v>
      </c>
      <c r="AV14" s="109" t="s">
        <v>301</v>
      </c>
      <c r="AW14" s="110" t="s">
        <v>302</v>
      </c>
      <c r="AX14" s="106">
        <f>LEN(AS14)</f>
        <v>2625</v>
      </c>
      <c r="AY14" s="106">
        <f aca="true" t="shared" si="0" ref="AY14:AZ17">LEN(AV14)</f>
        <v>896</v>
      </c>
      <c r="AZ14" s="106">
        <f t="shared" si="0"/>
        <v>889</v>
      </c>
    </row>
    <row r="15" spans="1:52" s="83" customFormat="1" ht="409.5">
      <c r="A15" s="105">
        <v>42</v>
      </c>
      <c r="B15" s="99">
        <v>185</v>
      </c>
      <c r="C15" s="100" t="s">
        <v>215</v>
      </c>
      <c r="D15" s="454">
        <v>70</v>
      </c>
      <c r="E15" s="100" t="s">
        <v>216</v>
      </c>
      <c r="F15" s="99">
        <v>390</v>
      </c>
      <c r="G15" s="100" t="s">
        <v>217</v>
      </c>
      <c r="H15" s="99" t="s">
        <v>218</v>
      </c>
      <c r="I15" s="99" t="s">
        <v>219</v>
      </c>
      <c r="J15" s="103">
        <v>1</v>
      </c>
      <c r="K15" s="103">
        <v>0.04</v>
      </c>
      <c r="L15" s="103">
        <v>0.04</v>
      </c>
      <c r="M15" s="103">
        <v>0.04</v>
      </c>
      <c r="N15" s="103">
        <v>0.04</v>
      </c>
      <c r="O15" s="103">
        <v>0.28</v>
      </c>
      <c r="P15" s="103">
        <v>0.28</v>
      </c>
      <c r="Q15" s="103">
        <v>0.28</v>
      </c>
      <c r="R15" s="103">
        <v>0.28</v>
      </c>
      <c r="S15" s="103">
        <v>0.28</v>
      </c>
      <c r="T15" s="103">
        <v>0.28</v>
      </c>
      <c r="U15" s="103">
        <v>0.28</v>
      </c>
      <c r="V15" s="103">
        <v>0.28</v>
      </c>
      <c r="W15" s="103">
        <v>0.28</v>
      </c>
      <c r="X15" s="103">
        <v>0.28</v>
      </c>
      <c r="Y15" s="103">
        <v>0.28</v>
      </c>
      <c r="Z15" s="103">
        <v>0.28</v>
      </c>
      <c r="AA15" s="103">
        <v>0.3</v>
      </c>
      <c r="AB15" s="103">
        <v>0.3</v>
      </c>
      <c r="AC15" s="102"/>
      <c r="AD15" s="102"/>
      <c r="AE15" s="101"/>
      <c r="AF15" s="101"/>
      <c r="AG15" s="103">
        <v>0.1</v>
      </c>
      <c r="AH15" s="102"/>
      <c r="AI15" s="102"/>
      <c r="AJ15" s="102"/>
      <c r="AK15" s="101"/>
      <c r="AL15" s="101"/>
      <c r="AM15" s="397">
        <v>0.045</v>
      </c>
      <c r="AN15" s="398"/>
      <c r="AO15" s="398"/>
      <c r="AP15" s="398"/>
      <c r="AQ15" s="410">
        <f>AM15/AB15</f>
        <v>0.15</v>
      </c>
      <c r="AR15" s="395">
        <f>(N15+T15+Z15+AM15+AF15+AL15)/(M15+S15+Y15+AA15+AG15)</f>
        <v>0.645</v>
      </c>
      <c r="AS15" s="399" t="s">
        <v>245</v>
      </c>
      <c r="AT15" s="400" t="s">
        <v>235</v>
      </c>
      <c r="AU15" s="400" t="s">
        <v>236</v>
      </c>
      <c r="AV15" s="399" t="s">
        <v>241</v>
      </c>
      <c r="AW15" s="401" t="s">
        <v>258</v>
      </c>
      <c r="AX15" s="106">
        <f>LEN(AS15)</f>
        <v>2869</v>
      </c>
      <c r="AY15" s="106">
        <f t="shared" si="0"/>
        <v>681</v>
      </c>
      <c r="AZ15" s="106">
        <f t="shared" si="0"/>
        <v>629</v>
      </c>
    </row>
    <row r="16" spans="1:52" s="83" customFormat="1" ht="97.5" customHeight="1">
      <c r="A16" s="105">
        <v>42</v>
      </c>
      <c r="B16" s="99">
        <v>185</v>
      </c>
      <c r="C16" s="100" t="s">
        <v>215</v>
      </c>
      <c r="D16" s="454">
        <v>71</v>
      </c>
      <c r="E16" s="100" t="s">
        <v>220</v>
      </c>
      <c r="F16" s="99">
        <v>391</v>
      </c>
      <c r="G16" s="100" t="s">
        <v>221</v>
      </c>
      <c r="H16" s="99" t="s">
        <v>218</v>
      </c>
      <c r="I16" s="99" t="s">
        <v>187</v>
      </c>
      <c r="J16" s="103">
        <v>0.9</v>
      </c>
      <c r="K16" s="103">
        <v>0.1</v>
      </c>
      <c r="L16" s="103">
        <v>0.1</v>
      </c>
      <c r="M16" s="103">
        <v>0.1</v>
      </c>
      <c r="N16" s="103">
        <v>0.1</v>
      </c>
      <c r="O16" s="103">
        <v>0.25</v>
      </c>
      <c r="P16" s="103">
        <v>0.25</v>
      </c>
      <c r="Q16" s="103">
        <v>0.25</v>
      </c>
      <c r="R16" s="103">
        <v>0.25</v>
      </c>
      <c r="S16" s="103">
        <v>0.25</v>
      </c>
      <c r="T16" s="103">
        <v>0.25</v>
      </c>
      <c r="U16" s="103">
        <v>0.5</v>
      </c>
      <c r="V16" s="103">
        <v>0.5</v>
      </c>
      <c r="W16" s="103">
        <v>0.5</v>
      </c>
      <c r="X16" s="103">
        <v>0.5</v>
      </c>
      <c r="Y16" s="103">
        <v>0.5</v>
      </c>
      <c r="Z16" s="103">
        <v>0.5</v>
      </c>
      <c r="AA16" s="103">
        <v>0</v>
      </c>
      <c r="AB16" s="103">
        <v>0</v>
      </c>
      <c r="AC16" s="102"/>
      <c r="AD16" s="102"/>
      <c r="AE16" s="101"/>
      <c r="AF16" s="101"/>
      <c r="AG16" s="103">
        <v>0</v>
      </c>
      <c r="AH16" s="102"/>
      <c r="AI16" s="102"/>
      <c r="AJ16" s="102"/>
      <c r="AK16" s="101"/>
      <c r="AL16" s="101"/>
      <c r="AM16" s="398">
        <v>0</v>
      </c>
      <c r="AN16" s="398"/>
      <c r="AO16" s="398"/>
      <c r="AP16" s="398"/>
      <c r="AQ16" s="402">
        <v>0</v>
      </c>
      <c r="AR16" s="395">
        <f>(N16+T16+Z16+AF16+AL16)/(M16+S16+Y16+AA16+AG16)</f>
        <v>1</v>
      </c>
      <c r="AS16" s="400" t="s">
        <v>240</v>
      </c>
      <c r="AT16" s="400" t="s">
        <v>240</v>
      </c>
      <c r="AU16" s="400" t="s">
        <v>240</v>
      </c>
      <c r="AV16" s="400" t="s">
        <v>240</v>
      </c>
      <c r="AW16" s="403" t="s">
        <v>240</v>
      </c>
      <c r="AX16" s="106">
        <f>LEN(AS16)</f>
        <v>3</v>
      </c>
      <c r="AY16" s="106">
        <f t="shared" si="0"/>
        <v>3</v>
      </c>
      <c r="AZ16" s="106">
        <f t="shared" si="0"/>
        <v>3</v>
      </c>
    </row>
    <row r="17" spans="1:52" s="84" customFormat="1" ht="409.6" thickBot="1">
      <c r="A17" s="88">
        <v>42</v>
      </c>
      <c r="B17" s="89">
        <v>185</v>
      </c>
      <c r="C17" s="91" t="s">
        <v>215</v>
      </c>
      <c r="D17" s="453">
        <v>544</v>
      </c>
      <c r="E17" s="91" t="s">
        <v>222</v>
      </c>
      <c r="F17" s="90">
        <v>557</v>
      </c>
      <c r="G17" s="91" t="s">
        <v>223</v>
      </c>
      <c r="H17" s="91" t="s">
        <v>218</v>
      </c>
      <c r="I17" s="90" t="s">
        <v>186</v>
      </c>
      <c r="J17" s="104">
        <v>1</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04">
        <v>0</v>
      </c>
      <c r="AA17" s="104">
        <v>1</v>
      </c>
      <c r="AB17" s="104">
        <v>1</v>
      </c>
      <c r="AC17" s="104"/>
      <c r="AD17" s="104"/>
      <c r="AE17" s="104"/>
      <c r="AF17" s="104"/>
      <c r="AG17" s="104">
        <v>1</v>
      </c>
      <c r="AH17" s="104"/>
      <c r="AI17" s="104"/>
      <c r="AJ17" s="104"/>
      <c r="AK17" s="90"/>
      <c r="AL17" s="90"/>
      <c r="AM17" s="404">
        <v>1</v>
      </c>
      <c r="AN17" s="404"/>
      <c r="AO17" s="404"/>
      <c r="AP17" s="404"/>
      <c r="AQ17" s="405">
        <f>AM17/AA17</f>
        <v>1</v>
      </c>
      <c r="AR17" s="405">
        <f>(AM17+AF17+AL17)/(AA17+AG17)</f>
        <v>0.5</v>
      </c>
      <c r="AS17" s="406" t="s">
        <v>313</v>
      </c>
      <c r="AT17" s="407" t="s">
        <v>248</v>
      </c>
      <c r="AU17" s="407" t="s">
        <v>236</v>
      </c>
      <c r="AV17" s="408" t="s">
        <v>249</v>
      </c>
      <c r="AW17" s="409" t="s">
        <v>259</v>
      </c>
      <c r="AX17" s="106">
        <f>LEN(AS17)</f>
        <v>2987</v>
      </c>
      <c r="AY17" s="106">
        <f t="shared" si="0"/>
        <v>979</v>
      </c>
      <c r="AZ17" s="106">
        <f t="shared" si="0"/>
        <v>706</v>
      </c>
    </row>
    <row r="18" spans="1:49" ht="15">
      <c r="A18" s="41"/>
      <c r="B18" s="41"/>
      <c r="C18" s="41"/>
      <c r="D18" s="41"/>
      <c r="E18" s="41"/>
      <c r="F18" s="41"/>
      <c r="G18" s="41"/>
      <c r="H18" s="41"/>
      <c r="I18" s="41"/>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1"/>
      <c r="AN18" s="41"/>
      <c r="AO18" s="41"/>
      <c r="AP18" s="41"/>
      <c r="AQ18" s="41"/>
      <c r="AR18" s="41"/>
      <c r="AS18" s="41"/>
      <c r="AT18" s="45"/>
      <c r="AU18" s="45"/>
      <c r="AV18" s="41"/>
      <c r="AW18" s="41"/>
    </row>
    <row r="19" spans="1:49" ht="15">
      <c r="A19" s="41"/>
      <c r="B19" s="41"/>
      <c r="C19" s="41"/>
      <c r="D19" s="41"/>
      <c r="E19" s="41"/>
      <c r="F19" s="41"/>
      <c r="G19" s="41"/>
      <c r="H19" s="41"/>
      <c r="I19" s="41"/>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1"/>
      <c r="AN19" s="41"/>
      <c r="AO19" s="41"/>
      <c r="AP19" s="41"/>
      <c r="AQ19" s="41"/>
      <c r="AR19" s="41"/>
      <c r="AS19" s="41"/>
      <c r="AT19" s="45"/>
      <c r="AU19" s="45"/>
      <c r="AV19" s="41"/>
      <c r="AW19" s="41"/>
    </row>
    <row r="20" spans="1:49" ht="15">
      <c r="A20" s="20" t="s">
        <v>82</v>
      </c>
      <c r="B20" s="41"/>
      <c r="C20" s="41"/>
      <c r="D20" s="41"/>
      <c r="E20" s="41"/>
      <c r="F20" s="41"/>
      <c r="G20" s="41"/>
      <c r="H20" s="41"/>
      <c r="I20" s="41"/>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1"/>
      <c r="AN20" s="41"/>
      <c r="AO20" s="41"/>
      <c r="AP20" s="41"/>
      <c r="AQ20" s="41"/>
      <c r="AR20" s="41"/>
      <c r="AS20" s="41"/>
      <c r="AT20" s="45"/>
      <c r="AU20" s="45"/>
      <c r="AV20" s="41"/>
      <c r="AW20" s="41"/>
    </row>
    <row r="21" spans="1:49" ht="25.5" customHeight="1">
      <c r="A21" s="21" t="s">
        <v>83</v>
      </c>
      <c r="B21" s="166" t="s">
        <v>84</v>
      </c>
      <c r="C21" s="166"/>
      <c r="D21" s="166"/>
      <c r="E21" s="166"/>
      <c r="F21" s="166"/>
      <c r="G21" s="166"/>
      <c r="H21" s="157" t="s">
        <v>85</v>
      </c>
      <c r="I21" s="157"/>
      <c r="J21" s="157"/>
      <c r="K21" s="157"/>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1"/>
      <c r="AN21" s="41"/>
      <c r="AO21" s="41"/>
      <c r="AP21" s="41"/>
      <c r="AQ21" s="41"/>
      <c r="AR21" s="41"/>
      <c r="AS21" s="41"/>
      <c r="AT21" s="45"/>
      <c r="AU21" s="45"/>
      <c r="AV21" s="41"/>
      <c r="AW21" s="41"/>
    </row>
    <row r="22" spans="1:49" ht="25.5" customHeight="1">
      <c r="A22" s="19">
        <v>11</v>
      </c>
      <c r="B22" s="167" t="s">
        <v>86</v>
      </c>
      <c r="C22" s="167"/>
      <c r="D22" s="167"/>
      <c r="E22" s="167"/>
      <c r="F22" s="167"/>
      <c r="G22" s="167"/>
      <c r="H22" s="158" t="s">
        <v>88</v>
      </c>
      <c r="I22" s="158"/>
      <c r="J22" s="158"/>
      <c r="K22" s="158"/>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1"/>
      <c r="AN22" s="41"/>
      <c r="AO22" s="41"/>
      <c r="AP22" s="41"/>
      <c r="AQ22" s="41"/>
      <c r="AR22" s="41"/>
      <c r="AS22" s="41"/>
      <c r="AT22" s="45"/>
      <c r="AU22" s="45"/>
      <c r="AV22" s="41"/>
      <c r="AW22" s="41"/>
    </row>
  </sheetData>
  <mergeCells count="49">
    <mergeCell ref="H21:K21"/>
    <mergeCell ref="H22:K22"/>
    <mergeCell ref="A9:Q9"/>
    <mergeCell ref="A11:A13"/>
    <mergeCell ref="A10:C10"/>
    <mergeCell ref="D10:E10"/>
    <mergeCell ref="J11:J13"/>
    <mergeCell ref="B11:B13"/>
    <mergeCell ref="C11:C13"/>
    <mergeCell ref="D11:D13"/>
    <mergeCell ref="E11:E13"/>
    <mergeCell ref="B21:G21"/>
    <mergeCell ref="B22:G22"/>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 ref="K11:AL11"/>
    <mergeCell ref="K12:N12"/>
  </mergeCells>
  <dataValidations count="1">
    <dataValidation type="list" allowBlank="1" showInputMessage="1" showErrorMessage="1" sqref="I14:I17">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60"/>
  <sheetViews>
    <sheetView zoomScale="60" zoomScaleNormal="60" zoomScaleSheetLayoutView="40" workbookViewId="0" topLeftCell="A1">
      <selection activeCell="A11" sqref="A11:A52"/>
    </sheetView>
  </sheetViews>
  <sheetFormatPr defaultColWidth="11.421875" defaultRowHeight="15"/>
  <cols>
    <col min="1" max="1" width="11.140625" style="40" customWidth="1"/>
    <col min="2" max="2" width="12.421875" style="40" customWidth="1"/>
    <col min="3" max="3" width="25.140625" style="40" customWidth="1"/>
    <col min="4" max="4" width="11.8515625" style="48" customWidth="1"/>
    <col min="5" max="5" width="8.7109375" style="48" customWidth="1"/>
    <col min="6" max="6" width="9.140625" style="48" customWidth="1"/>
    <col min="7" max="7" width="23.7109375" style="52" customWidth="1"/>
    <col min="8" max="8" width="23.7109375" style="49" bestFit="1" customWidth="1"/>
    <col min="9" max="9" width="21.28125" style="49" hidden="1" customWidth="1"/>
    <col min="10" max="10" width="19.421875" style="49" hidden="1" customWidth="1"/>
    <col min="11" max="11" width="19.421875" style="49" customWidth="1"/>
    <col min="12" max="12" width="18.28125" style="49" customWidth="1"/>
    <col min="13" max="13" width="24.421875" style="49" hidden="1" customWidth="1"/>
    <col min="14" max="16" width="19.421875" style="49" hidden="1" customWidth="1"/>
    <col min="17" max="17" width="19.421875" style="49" customWidth="1"/>
    <col min="18" max="18" width="18.28125" style="49" customWidth="1"/>
    <col min="19" max="19" width="24.421875" style="49" hidden="1" customWidth="1"/>
    <col min="20" max="22" width="19.421875" style="49" hidden="1" customWidth="1"/>
    <col min="23" max="23" width="19.421875" style="49" customWidth="1"/>
    <col min="24" max="24" width="18.28125" style="49" customWidth="1"/>
    <col min="25" max="25" width="24.421875" style="49" bestFit="1" customWidth="1"/>
    <col min="26" max="26" width="19.421875" style="49" bestFit="1" customWidth="1"/>
    <col min="27" max="29" width="19.421875" style="49" hidden="1" customWidth="1"/>
    <col min="30" max="30" width="18.28125" style="49" hidden="1" customWidth="1"/>
    <col min="31" max="31" width="20.8515625" style="49" customWidth="1"/>
    <col min="32" max="35" width="19.421875" style="49" hidden="1" customWidth="1"/>
    <col min="36" max="36" width="18.28125" style="49" hidden="1" customWidth="1"/>
    <col min="37" max="37" width="18.7109375" style="40" customWidth="1"/>
    <col min="38" max="38" width="13.140625" style="40" hidden="1" customWidth="1"/>
    <col min="39" max="40" width="12.7109375" style="50" hidden="1" customWidth="1"/>
    <col min="41" max="41" width="14.7109375" style="40" customWidth="1"/>
    <col min="42" max="42" width="13.8515625" style="40" customWidth="1"/>
    <col min="43" max="43" width="79.140625" style="40" customWidth="1"/>
    <col min="44" max="47" width="39.421875" style="40" customWidth="1"/>
    <col min="48" max="16384" width="11.421875" style="40" customWidth="1"/>
  </cols>
  <sheetData>
    <row r="1" ht="16.5" thickBot="1"/>
    <row r="2" spans="1:47" s="15" customFormat="1" ht="56.25" customHeight="1">
      <c r="A2" s="202"/>
      <c r="B2" s="203"/>
      <c r="C2" s="203"/>
      <c r="D2" s="203"/>
      <c r="E2" s="203"/>
      <c r="F2" s="212" t="s">
        <v>92</v>
      </c>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8"/>
    </row>
    <row r="3" spans="1:47" s="15" customFormat="1" ht="72.75" customHeight="1">
      <c r="A3" s="159"/>
      <c r="B3" s="160"/>
      <c r="C3" s="160"/>
      <c r="D3" s="160"/>
      <c r="E3" s="160"/>
      <c r="F3" s="218" t="s">
        <v>89</v>
      </c>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20"/>
    </row>
    <row r="4" spans="1:47" s="14" customFormat="1" ht="42" customHeight="1" thickBot="1">
      <c r="A4" s="204"/>
      <c r="B4" s="205"/>
      <c r="C4" s="205"/>
      <c r="D4" s="205"/>
      <c r="E4" s="205"/>
      <c r="F4" s="213" t="s">
        <v>270</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7"/>
      <c r="AM4" s="135" t="s">
        <v>81</v>
      </c>
      <c r="AN4" s="136"/>
      <c r="AO4" s="136"/>
      <c r="AP4" s="136"/>
      <c r="AQ4" s="136"/>
      <c r="AR4" s="136"/>
      <c r="AS4" s="136"/>
      <c r="AT4" s="136"/>
      <c r="AU4" s="138"/>
    </row>
    <row r="5" spans="1:47" ht="35.25" customHeight="1">
      <c r="A5" s="206" t="s">
        <v>0</v>
      </c>
      <c r="B5" s="207"/>
      <c r="C5" s="207"/>
      <c r="D5" s="207"/>
      <c r="E5" s="207"/>
      <c r="F5" s="207"/>
      <c r="G5" s="207"/>
      <c r="H5" s="207"/>
      <c r="I5" s="207"/>
      <c r="J5" s="207"/>
      <c r="K5" s="207"/>
      <c r="L5" s="207"/>
      <c r="M5" s="207"/>
      <c r="N5" s="207"/>
      <c r="O5" s="207"/>
      <c r="P5" s="208"/>
      <c r="Q5" s="214" t="s">
        <v>154</v>
      </c>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5"/>
    </row>
    <row r="6" spans="1:47" ht="36" customHeight="1" thickBot="1">
      <c r="A6" s="209" t="s">
        <v>2</v>
      </c>
      <c r="B6" s="210"/>
      <c r="C6" s="210"/>
      <c r="D6" s="210"/>
      <c r="E6" s="210"/>
      <c r="F6" s="210"/>
      <c r="G6" s="210"/>
      <c r="H6" s="210"/>
      <c r="I6" s="210"/>
      <c r="J6" s="210"/>
      <c r="K6" s="210"/>
      <c r="L6" s="210"/>
      <c r="M6" s="210"/>
      <c r="N6" s="210"/>
      <c r="O6" s="210"/>
      <c r="P6" s="211"/>
      <c r="Q6" s="216" t="s">
        <v>93</v>
      </c>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7"/>
    </row>
    <row r="7" spans="1:47" ht="14.25" customHeight="1" thickBot="1">
      <c r="A7" s="41"/>
      <c r="B7" s="41"/>
      <c r="C7" s="41"/>
      <c r="D7" s="42"/>
      <c r="E7" s="42"/>
      <c r="F7" s="42"/>
      <c r="G7" s="43"/>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1"/>
      <c r="AL7" s="41"/>
      <c r="AM7" s="45"/>
      <c r="AN7" s="46"/>
      <c r="AO7" s="41"/>
      <c r="AP7" s="41"/>
      <c r="AQ7" s="41"/>
      <c r="AR7" s="41"/>
      <c r="AS7" s="41"/>
      <c r="AT7" s="41"/>
      <c r="AU7" s="41"/>
    </row>
    <row r="8" spans="1:47" s="47" customFormat="1" ht="53.25" customHeight="1">
      <c r="A8" s="224" t="s">
        <v>180</v>
      </c>
      <c r="B8" s="198" t="s">
        <v>179</v>
      </c>
      <c r="C8" s="198"/>
      <c r="D8" s="198"/>
      <c r="E8" s="198" t="s">
        <v>175</v>
      </c>
      <c r="F8" s="198" t="s">
        <v>174</v>
      </c>
      <c r="G8" s="198" t="s">
        <v>173</v>
      </c>
      <c r="H8" s="198" t="s">
        <v>172</v>
      </c>
      <c r="I8" s="178" t="s">
        <v>171</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80"/>
      <c r="AK8" s="198" t="s">
        <v>169</v>
      </c>
      <c r="AL8" s="198"/>
      <c r="AM8" s="198"/>
      <c r="AN8" s="198"/>
      <c r="AO8" s="198" t="s">
        <v>168</v>
      </c>
      <c r="AP8" s="198" t="s">
        <v>167</v>
      </c>
      <c r="AQ8" s="198" t="s">
        <v>166</v>
      </c>
      <c r="AR8" s="198" t="s">
        <v>165</v>
      </c>
      <c r="AS8" s="198" t="s">
        <v>164</v>
      </c>
      <c r="AT8" s="198" t="s">
        <v>163</v>
      </c>
      <c r="AU8" s="221" t="s">
        <v>162</v>
      </c>
    </row>
    <row r="9" spans="1:47" s="47" customFormat="1" ht="53.25" customHeight="1">
      <c r="A9" s="225"/>
      <c r="B9" s="199"/>
      <c r="C9" s="199"/>
      <c r="D9" s="199"/>
      <c r="E9" s="199"/>
      <c r="F9" s="199"/>
      <c r="G9" s="199"/>
      <c r="H9" s="199"/>
      <c r="I9" s="227">
        <v>2016</v>
      </c>
      <c r="J9" s="228"/>
      <c r="K9" s="228"/>
      <c r="L9" s="229"/>
      <c r="M9" s="227">
        <v>2017</v>
      </c>
      <c r="N9" s="228"/>
      <c r="O9" s="228"/>
      <c r="P9" s="228"/>
      <c r="Q9" s="228"/>
      <c r="R9" s="229"/>
      <c r="S9" s="227">
        <v>2018</v>
      </c>
      <c r="T9" s="228"/>
      <c r="U9" s="228"/>
      <c r="V9" s="228"/>
      <c r="W9" s="228"/>
      <c r="X9" s="229"/>
      <c r="Y9" s="227">
        <v>2019</v>
      </c>
      <c r="Z9" s="228"/>
      <c r="AA9" s="228"/>
      <c r="AB9" s="228"/>
      <c r="AC9" s="228"/>
      <c r="AD9" s="229"/>
      <c r="AE9" s="411">
        <v>2020</v>
      </c>
      <c r="AF9" s="412"/>
      <c r="AG9" s="412"/>
      <c r="AH9" s="412"/>
      <c r="AI9" s="412"/>
      <c r="AJ9" s="413"/>
      <c r="AK9" s="230" t="s">
        <v>170</v>
      </c>
      <c r="AL9" s="230"/>
      <c r="AM9" s="230"/>
      <c r="AN9" s="230"/>
      <c r="AO9" s="199"/>
      <c r="AP9" s="199"/>
      <c r="AQ9" s="199"/>
      <c r="AR9" s="199"/>
      <c r="AS9" s="199"/>
      <c r="AT9" s="199"/>
      <c r="AU9" s="222"/>
    </row>
    <row r="10" spans="1:47" s="47" customFormat="1" ht="64.5" customHeight="1" thickBot="1">
      <c r="A10" s="226"/>
      <c r="B10" s="75" t="s">
        <v>178</v>
      </c>
      <c r="C10" s="75" t="s">
        <v>177</v>
      </c>
      <c r="D10" s="75" t="s">
        <v>176</v>
      </c>
      <c r="E10" s="200"/>
      <c r="F10" s="200"/>
      <c r="G10" s="200"/>
      <c r="H10" s="201"/>
      <c r="I10" s="74" t="s">
        <v>74</v>
      </c>
      <c r="J10" s="74" t="s">
        <v>76</v>
      </c>
      <c r="K10" s="74" t="s">
        <v>77</v>
      </c>
      <c r="L10" s="74" t="s">
        <v>31</v>
      </c>
      <c r="M10" s="74" t="s">
        <v>75</v>
      </c>
      <c r="N10" s="74" t="s">
        <v>78</v>
      </c>
      <c r="O10" s="74" t="s">
        <v>79</v>
      </c>
      <c r="P10" s="74" t="s">
        <v>76</v>
      </c>
      <c r="Q10" s="74" t="s">
        <v>80</v>
      </c>
      <c r="R10" s="74" t="s">
        <v>31</v>
      </c>
      <c r="S10" s="74" t="s">
        <v>75</v>
      </c>
      <c r="T10" s="74" t="s">
        <v>78</v>
      </c>
      <c r="U10" s="74" t="s">
        <v>79</v>
      </c>
      <c r="V10" s="74" t="s">
        <v>76</v>
      </c>
      <c r="W10" s="74" t="s">
        <v>80</v>
      </c>
      <c r="X10" s="74" t="s">
        <v>31</v>
      </c>
      <c r="Y10" s="74" t="s">
        <v>75</v>
      </c>
      <c r="Z10" s="74" t="s">
        <v>78</v>
      </c>
      <c r="AA10" s="74" t="s">
        <v>79</v>
      </c>
      <c r="AB10" s="74" t="s">
        <v>76</v>
      </c>
      <c r="AC10" s="74" t="s">
        <v>80</v>
      </c>
      <c r="AD10" s="74" t="s">
        <v>31</v>
      </c>
      <c r="AE10" s="74" t="s">
        <v>75</v>
      </c>
      <c r="AF10" s="74" t="s">
        <v>78</v>
      </c>
      <c r="AG10" s="74" t="s">
        <v>79</v>
      </c>
      <c r="AH10" s="74" t="s">
        <v>76</v>
      </c>
      <c r="AI10" s="74" t="s">
        <v>80</v>
      </c>
      <c r="AJ10" s="74" t="s">
        <v>31</v>
      </c>
      <c r="AK10" s="74" t="s">
        <v>4</v>
      </c>
      <c r="AL10" s="74" t="s">
        <v>5</v>
      </c>
      <c r="AM10" s="74" t="s">
        <v>6</v>
      </c>
      <c r="AN10" s="74" t="s">
        <v>7</v>
      </c>
      <c r="AO10" s="200"/>
      <c r="AP10" s="200"/>
      <c r="AQ10" s="200"/>
      <c r="AR10" s="200"/>
      <c r="AS10" s="200"/>
      <c r="AT10" s="200"/>
      <c r="AU10" s="223"/>
    </row>
    <row r="11" spans="1:47" s="47" customFormat="1" ht="32.25" customHeight="1">
      <c r="A11" s="193" t="s">
        <v>184</v>
      </c>
      <c r="B11" s="190">
        <v>1</v>
      </c>
      <c r="C11" s="181" t="s">
        <v>94</v>
      </c>
      <c r="D11" s="181" t="s">
        <v>186</v>
      </c>
      <c r="E11" s="181">
        <v>544</v>
      </c>
      <c r="F11" s="181">
        <v>185</v>
      </c>
      <c r="G11" s="71" t="s">
        <v>8</v>
      </c>
      <c r="H11" s="59">
        <v>1</v>
      </c>
      <c r="I11" s="59">
        <v>1</v>
      </c>
      <c r="J11" s="59">
        <v>1</v>
      </c>
      <c r="K11" s="59">
        <v>1</v>
      </c>
      <c r="L11" s="59">
        <v>1</v>
      </c>
      <c r="M11" s="59">
        <v>1</v>
      </c>
      <c r="N11" s="59">
        <v>1</v>
      </c>
      <c r="O11" s="59">
        <v>1</v>
      </c>
      <c r="P11" s="59">
        <v>1</v>
      </c>
      <c r="Q11" s="59">
        <v>1</v>
      </c>
      <c r="R11" s="59">
        <v>1</v>
      </c>
      <c r="S11" s="59">
        <v>1</v>
      </c>
      <c r="T11" s="59">
        <v>1</v>
      </c>
      <c r="U11" s="59">
        <v>1</v>
      </c>
      <c r="V11" s="59">
        <v>1</v>
      </c>
      <c r="W11" s="59">
        <v>1</v>
      </c>
      <c r="X11" s="59">
        <v>1</v>
      </c>
      <c r="Y11" s="414">
        <v>1</v>
      </c>
      <c r="Z11" s="414">
        <v>1</v>
      </c>
      <c r="AA11" s="414"/>
      <c r="AB11" s="414"/>
      <c r="AC11" s="414"/>
      <c r="AD11" s="414"/>
      <c r="AE11" s="414">
        <v>1</v>
      </c>
      <c r="AF11" s="414"/>
      <c r="AG11" s="414"/>
      <c r="AH11" s="414"/>
      <c r="AI11" s="414"/>
      <c r="AJ11" s="414"/>
      <c r="AK11" s="414">
        <v>1</v>
      </c>
      <c r="AL11" s="60"/>
      <c r="AM11" s="61"/>
      <c r="AN11" s="61"/>
      <c r="AO11" s="107">
        <f>AK11/Z11</f>
        <v>1</v>
      </c>
      <c r="AP11" s="107">
        <f>(L11+R11+X11+AK11)/(K11+Q11+W11+Z11+AE11)</f>
        <v>0.8</v>
      </c>
      <c r="AQ11" s="184" t="s">
        <v>273</v>
      </c>
      <c r="AR11" s="231" t="s">
        <v>235</v>
      </c>
      <c r="AS11" s="231" t="s">
        <v>236</v>
      </c>
      <c r="AT11" s="184" t="s">
        <v>261</v>
      </c>
      <c r="AU11" s="168" t="s">
        <v>262</v>
      </c>
    </row>
    <row r="12" spans="1:47" s="47" customFormat="1" ht="32.25" customHeight="1">
      <c r="A12" s="194"/>
      <c r="B12" s="191"/>
      <c r="C12" s="182"/>
      <c r="D12" s="182"/>
      <c r="E12" s="182"/>
      <c r="F12" s="182"/>
      <c r="G12" s="69" t="s">
        <v>9</v>
      </c>
      <c r="H12" s="53">
        <f>+L12+R12+X12+Z12+AE12</f>
        <v>1195308506</v>
      </c>
      <c r="I12" s="53">
        <v>168507479</v>
      </c>
      <c r="J12" s="53">
        <v>168507479</v>
      </c>
      <c r="K12" s="53">
        <v>162736812</v>
      </c>
      <c r="L12" s="53">
        <v>161402141</v>
      </c>
      <c r="M12" s="53">
        <v>162276000</v>
      </c>
      <c r="N12" s="53">
        <v>162276000</v>
      </c>
      <c r="O12" s="53">
        <v>162276000</v>
      </c>
      <c r="P12" s="53">
        <v>199493966</v>
      </c>
      <c r="Q12" s="53">
        <v>199493966</v>
      </c>
      <c r="R12" s="53">
        <v>199493966</v>
      </c>
      <c r="S12" s="53">
        <v>252000000</v>
      </c>
      <c r="T12" s="53">
        <v>252000000</v>
      </c>
      <c r="U12" s="53">
        <v>252000000</v>
      </c>
      <c r="V12" s="53">
        <v>252000000</v>
      </c>
      <c r="W12" s="53">
        <v>272746399</v>
      </c>
      <c r="X12" s="53">
        <v>261034399</v>
      </c>
      <c r="Y12" s="415">
        <v>288238000</v>
      </c>
      <c r="Z12" s="415">
        <v>288238000</v>
      </c>
      <c r="AA12" s="415"/>
      <c r="AB12" s="415"/>
      <c r="AC12" s="415"/>
      <c r="AD12" s="415"/>
      <c r="AE12" s="415">
        <v>285140000</v>
      </c>
      <c r="AF12" s="415"/>
      <c r="AG12" s="415"/>
      <c r="AH12" s="415"/>
      <c r="AI12" s="415"/>
      <c r="AJ12" s="415"/>
      <c r="AK12" s="415">
        <v>287462000</v>
      </c>
      <c r="AL12" s="53"/>
      <c r="AM12" s="54"/>
      <c r="AN12" s="54"/>
      <c r="AO12" s="107">
        <f>AK12/Z12</f>
        <v>0.9973077803759394</v>
      </c>
      <c r="AP12" s="107">
        <f>(L12+R12+X12+AK12)/H12</f>
        <v>0.760801501399171</v>
      </c>
      <c r="AQ12" s="185"/>
      <c r="AR12" s="428"/>
      <c r="AS12" s="428"/>
      <c r="AT12" s="185"/>
      <c r="AU12" s="169"/>
    </row>
    <row r="13" spans="1:47" s="47" customFormat="1" ht="32.25" customHeight="1">
      <c r="A13" s="194"/>
      <c r="B13" s="191"/>
      <c r="C13" s="182"/>
      <c r="D13" s="182"/>
      <c r="E13" s="182"/>
      <c r="F13" s="182"/>
      <c r="G13" s="70" t="s">
        <v>10</v>
      </c>
      <c r="H13" s="419"/>
      <c r="I13" s="420"/>
      <c r="J13" s="420"/>
      <c r="K13" s="420"/>
      <c r="L13" s="420"/>
      <c r="M13" s="420"/>
      <c r="N13" s="420"/>
      <c r="O13" s="420"/>
      <c r="P13" s="420"/>
      <c r="Q13" s="420"/>
      <c r="R13" s="420"/>
      <c r="S13" s="420"/>
      <c r="T13" s="420"/>
      <c r="U13" s="420"/>
      <c r="V13" s="420"/>
      <c r="W13" s="420"/>
      <c r="X13" s="420"/>
      <c r="Y13" s="420"/>
      <c r="Z13" s="420"/>
      <c r="AA13" s="421"/>
      <c r="AB13" s="421"/>
      <c r="AC13" s="421"/>
      <c r="AD13" s="421"/>
      <c r="AE13" s="420"/>
      <c r="AF13" s="421"/>
      <c r="AG13" s="421"/>
      <c r="AH13" s="421"/>
      <c r="AI13" s="421"/>
      <c r="AJ13" s="421"/>
      <c r="AK13" s="420"/>
      <c r="AL13" s="422"/>
      <c r="AM13" s="423"/>
      <c r="AN13" s="424"/>
      <c r="AO13" s="425"/>
      <c r="AP13" s="19"/>
      <c r="AQ13" s="185"/>
      <c r="AR13" s="428"/>
      <c r="AS13" s="428"/>
      <c r="AT13" s="185"/>
      <c r="AU13" s="169"/>
    </row>
    <row r="14" spans="1:47" s="47" customFormat="1" ht="32.25" customHeight="1">
      <c r="A14" s="194"/>
      <c r="B14" s="191"/>
      <c r="C14" s="182"/>
      <c r="D14" s="182"/>
      <c r="E14" s="182"/>
      <c r="F14" s="182"/>
      <c r="G14" s="69" t="s">
        <v>11</v>
      </c>
      <c r="H14" s="53">
        <f aca="true" t="shared" si="0" ref="H13:H14">+L14+R14+X14+Z14+AE14</f>
        <v>104344050</v>
      </c>
      <c r="I14" s="53">
        <v>0</v>
      </c>
      <c r="J14" s="53">
        <v>0</v>
      </c>
      <c r="K14" s="53">
        <v>0</v>
      </c>
      <c r="L14" s="53">
        <v>0</v>
      </c>
      <c r="M14" s="53">
        <v>53096983</v>
      </c>
      <c r="N14" s="53">
        <v>53096983</v>
      </c>
      <c r="O14" s="53">
        <v>53096983</v>
      </c>
      <c r="P14" s="53">
        <v>53096983</v>
      </c>
      <c r="Q14" s="53">
        <v>53096983</v>
      </c>
      <c r="R14" s="53">
        <v>53096983</v>
      </c>
      <c r="S14" s="53">
        <v>15734000</v>
      </c>
      <c r="T14" s="53">
        <v>15734000</v>
      </c>
      <c r="U14" s="53">
        <v>15734000</v>
      </c>
      <c r="V14" s="53">
        <v>15734000</v>
      </c>
      <c r="W14" s="53">
        <v>15734000</v>
      </c>
      <c r="X14" s="53">
        <v>15734000</v>
      </c>
      <c r="Y14" s="415">
        <v>35513067</v>
      </c>
      <c r="Z14" s="415">
        <v>35513067</v>
      </c>
      <c r="AA14" s="415"/>
      <c r="AB14" s="415"/>
      <c r="AC14" s="415"/>
      <c r="AD14" s="415"/>
      <c r="AE14" s="415">
        <v>0</v>
      </c>
      <c r="AF14" s="415"/>
      <c r="AG14" s="415"/>
      <c r="AH14" s="415"/>
      <c r="AI14" s="415"/>
      <c r="AJ14" s="415"/>
      <c r="AK14" s="415">
        <v>35513067</v>
      </c>
      <c r="AL14" s="53"/>
      <c r="AM14" s="53"/>
      <c r="AN14" s="53"/>
      <c r="AO14" s="107">
        <f aca="true" t="shared" si="1" ref="AO13:AO16">AK14/Z14</f>
        <v>1</v>
      </c>
      <c r="AP14" s="53"/>
      <c r="AQ14" s="185"/>
      <c r="AR14" s="428"/>
      <c r="AS14" s="428"/>
      <c r="AT14" s="185"/>
      <c r="AU14" s="169"/>
    </row>
    <row r="15" spans="1:47" s="47" customFormat="1" ht="32.25" customHeight="1">
      <c r="A15" s="194"/>
      <c r="B15" s="191"/>
      <c r="C15" s="182"/>
      <c r="D15" s="182"/>
      <c r="E15" s="182"/>
      <c r="F15" s="182"/>
      <c r="G15" s="70" t="s">
        <v>12</v>
      </c>
      <c r="H15" s="58">
        <v>1</v>
      </c>
      <c r="I15" s="58">
        <v>1</v>
      </c>
      <c r="J15" s="58">
        <v>1</v>
      </c>
      <c r="K15" s="58">
        <v>1</v>
      </c>
      <c r="L15" s="58">
        <v>1</v>
      </c>
      <c r="M15" s="58">
        <v>1</v>
      </c>
      <c r="N15" s="58">
        <v>1</v>
      </c>
      <c r="O15" s="58">
        <v>1</v>
      </c>
      <c r="P15" s="58">
        <v>1</v>
      </c>
      <c r="Q15" s="58">
        <v>1</v>
      </c>
      <c r="R15" s="58">
        <v>1</v>
      </c>
      <c r="S15" s="58">
        <v>1</v>
      </c>
      <c r="T15" s="58">
        <v>1</v>
      </c>
      <c r="U15" s="58">
        <v>1</v>
      </c>
      <c r="V15" s="58">
        <v>1</v>
      </c>
      <c r="W15" s="58">
        <v>1</v>
      </c>
      <c r="X15" s="58">
        <v>1</v>
      </c>
      <c r="Y15" s="58">
        <v>1</v>
      </c>
      <c r="Z15" s="58">
        <v>1</v>
      </c>
      <c r="AA15" s="58"/>
      <c r="AB15" s="58"/>
      <c r="AC15" s="58"/>
      <c r="AD15" s="58"/>
      <c r="AE15" s="58">
        <v>1</v>
      </c>
      <c r="AF15" s="58"/>
      <c r="AG15" s="58"/>
      <c r="AH15" s="58"/>
      <c r="AI15" s="58"/>
      <c r="AJ15" s="58"/>
      <c r="AK15" s="58">
        <v>1</v>
      </c>
      <c r="AL15" s="56"/>
      <c r="AM15" s="54"/>
      <c r="AN15" s="57"/>
      <c r="AO15" s="107">
        <f t="shared" si="1"/>
        <v>1</v>
      </c>
      <c r="AP15" s="55"/>
      <c r="AQ15" s="185"/>
      <c r="AR15" s="428"/>
      <c r="AS15" s="428"/>
      <c r="AT15" s="185"/>
      <c r="AU15" s="169"/>
    </row>
    <row r="16" spans="1:47" s="47" customFormat="1" ht="32.25" customHeight="1" thickBot="1">
      <c r="A16" s="194"/>
      <c r="B16" s="192"/>
      <c r="C16" s="183"/>
      <c r="D16" s="183"/>
      <c r="E16" s="183"/>
      <c r="F16" s="183"/>
      <c r="G16" s="72" t="s">
        <v>13</v>
      </c>
      <c r="H16" s="76">
        <f>+H12+H14</f>
        <v>1299652556</v>
      </c>
      <c r="I16" s="76">
        <f aca="true" t="shared" si="2" ref="I16:AK16">+I12+I14</f>
        <v>168507479</v>
      </c>
      <c r="J16" s="76">
        <f t="shared" si="2"/>
        <v>168507479</v>
      </c>
      <c r="K16" s="76">
        <f t="shared" si="2"/>
        <v>162736812</v>
      </c>
      <c r="L16" s="76">
        <f t="shared" si="2"/>
        <v>161402141</v>
      </c>
      <c r="M16" s="76">
        <f t="shared" si="2"/>
        <v>215372983</v>
      </c>
      <c r="N16" s="76">
        <f t="shared" si="2"/>
        <v>215372983</v>
      </c>
      <c r="O16" s="76">
        <f t="shared" si="2"/>
        <v>215372983</v>
      </c>
      <c r="P16" s="76">
        <f t="shared" si="2"/>
        <v>252590949</v>
      </c>
      <c r="Q16" s="76">
        <f t="shared" si="2"/>
        <v>252590949</v>
      </c>
      <c r="R16" s="76">
        <f t="shared" si="2"/>
        <v>252590949</v>
      </c>
      <c r="S16" s="76">
        <f t="shared" si="2"/>
        <v>267734000</v>
      </c>
      <c r="T16" s="76">
        <f t="shared" si="2"/>
        <v>267734000</v>
      </c>
      <c r="U16" s="76">
        <f t="shared" si="2"/>
        <v>267734000</v>
      </c>
      <c r="V16" s="76">
        <f t="shared" si="2"/>
        <v>267734000</v>
      </c>
      <c r="W16" s="76">
        <f t="shared" si="2"/>
        <v>288480399</v>
      </c>
      <c r="X16" s="76">
        <f t="shared" si="2"/>
        <v>276768399</v>
      </c>
      <c r="Y16" s="76">
        <f t="shared" si="2"/>
        <v>323751067</v>
      </c>
      <c r="Z16" s="76">
        <f t="shared" si="2"/>
        <v>323751067</v>
      </c>
      <c r="AA16" s="76">
        <f t="shared" si="2"/>
        <v>0</v>
      </c>
      <c r="AB16" s="76">
        <f t="shared" si="2"/>
        <v>0</v>
      </c>
      <c r="AC16" s="76">
        <f t="shared" si="2"/>
        <v>0</v>
      </c>
      <c r="AD16" s="76">
        <f t="shared" si="2"/>
        <v>0</v>
      </c>
      <c r="AE16" s="76">
        <f t="shared" si="2"/>
        <v>285140000</v>
      </c>
      <c r="AF16" s="76">
        <f t="shared" si="2"/>
        <v>0</v>
      </c>
      <c r="AG16" s="76">
        <f t="shared" si="2"/>
        <v>0</v>
      </c>
      <c r="AH16" s="76">
        <f t="shared" si="2"/>
        <v>0</v>
      </c>
      <c r="AI16" s="76">
        <f t="shared" si="2"/>
        <v>0</v>
      </c>
      <c r="AJ16" s="76">
        <f t="shared" si="2"/>
        <v>0</v>
      </c>
      <c r="AK16" s="76">
        <f t="shared" si="2"/>
        <v>322975067</v>
      </c>
      <c r="AL16" s="62"/>
      <c r="AM16" s="63"/>
      <c r="AN16" s="77"/>
      <c r="AO16" s="107">
        <f t="shared" si="1"/>
        <v>0.9976030967026898</v>
      </c>
      <c r="AP16" s="107">
        <f>(L16+R16+X16+AK16)/H16</f>
        <v>0.7800058187243699</v>
      </c>
      <c r="AQ16" s="186"/>
      <c r="AR16" s="429"/>
      <c r="AS16" s="429"/>
      <c r="AT16" s="186"/>
      <c r="AU16" s="170"/>
    </row>
    <row r="17" spans="1:47" s="47" customFormat="1" ht="32.25" customHeight="1">
      <c r="A17" s="194"/>
      <c r="B17" s="190">
        <v>2</v>
      </c>
      <c r="C17" s="181" t="s">
        <v>101</v>
      </c>
      <c r="D17" s="181" t="s">
        <v>186</v>
      </c>
      <c r="E17" s="181">
        <v>544</v>
      </c>
      <c r="F17" s="181">
        <v>185</v>
      </c>
      <c r="G17" s="71" t="s">
        <v>8</v>
      </c>
      <c r="H17" s="59">
        <v>8</v>
      </c>
      <c r="I17" s="59">
        <v>8</v>
      </c>
      <c r="J17" s="59">
        <v>8</v>
      </c>
      <c r="K17" s="59">
        <v>8</v>
      </c>
      <c r="L17" s="59">
        <v>8</v>
      </c>
      <c r="M17" s="59">
        <v>8</v>
      </c>
      <c r="N17" s="59">
        <v>8</v>
      </c>
      <c r="O17" s="59">
        <v>8</v>
      </c>
      <c r="P17" s="59">
        <v>8</v>
      </c>
      <c r="Q17" s="59">
        <v>8</v>
      </c>
      <c r="R17" s="59">
        <v>8</v>
      </c>
      <c r="S17" s="59">
        <v>8</v>
      </c>
      <c r="T17" s="59">
        <v>8</v>
      </c>
      <c r="U17" s="59">
        <v>8</v>
      </c>
      <c r="V17" s="59">
        <v>8</v>
      </c>
      <c r="W17" s="59">
        <v>8</v>
      </c>
      <c r="X17" s="59">
        <v>8</v>
      </c>
      <c r="Y17" s="414">
        <v>8</v>
      </c>
      <c r="Z17" s="414">
        <v>8</v>
      </c>
      <c r="AA17" s="414"/>
      <c r="AB17" s="414"/>
      <c r="AC17" s="414"/>
      <c r="AD17" s="414"/>
      <c r="AE17" s="414">
        <v>8</v>
      </c>
      <c r="AF17" s="414"/>
      <c r="AG17" s="414"/>
      <c r="AH17" s="414"/>
      <c r="AI17" s="414"/>
      <c r="AJ17" s="414"/>
      <c r="AK17" s="414">
        <v>8</v>
      </c>
      <c r="AL17" s="60"/>
      <c r="AM17" s="61"/>
      <c r="AN17" s="61"/>
      <c r="AO17" s="107">
        <f>AK17/Z17</f>
        <v>1</v>
      </c>
      <c r="AP17" s="107">
        <f>(L17+R17+X17+AK17)/(K17+Q17+W17+Z17+AE17)</f>
        <v>0.8</v>
      </c>
      <c r="AQ17" s="184" t="s">
        <v>255</v>
      </c>
      <c r="AR17" s="231" t="s">
        <v>235</v>
      </c>
      <c r="AS17" s="231" t="s">
        <v>236</v>
      </c>
      <c r="AT17" s="184" t="s">
        <v>257</v>
      </c>
      <c r="AU17" s="168" t="s">
        <v>263</v>
      </c>
    </row>
    <row r="18" spans="1:47" s="47" customFormat="1" ht="32.25" customHeight="1">
      <c r="A18" s="194"/>
      <c r="B18" s="191"/>
      <c r="C18" s="182"/>
      <c r="D18" s="182"/>
      <c r="E18" s="182"/>
      <c r="F18" s="182"/>
      <c r="G18" s="69" t="s">
        <v>9</v>
      </c>
      <c r="H18" s="53">
        <f>+L18+R18+X18+Y18+AE18</f>
        <v>5625467270</v>
      </c>
      <c r="I18" s="53">
        <v>705875987</v>
      </c>
      <c r="J18" s="53">
        <v>705875987</v>
      </c>
      <c r="K18" s="53">
        <v>705875987</v>
      </c>
      <c r="L18" s="53">
        <v>658128467</v>
      </c>
      <c r="M18" s="53">
        <v>1097892000</v>
      </c>
      <c r="N18" s="53">
        <v>1097892000</v>
      </c>
      <c r="O18" s="53">
        <v>1097892000</v>
      </c>
      <c r="P18" s="53">
        <v>1148167135</v>
      </c>
      <c r="Q18" s="53">
        <v>1147711188</v>
      </c>
      <c r="R18" s="53">
        <v>1092997319</v>
      </c>
      <c r="S18" s="53">
        <v>930000000</v>
      </c>
      <c r="T18" s="53">
        <v>930000000</v>
      </c>
      <c r="U18" s="53">
        <v>930000000</v>
      </c>
      <c r="V18" s="53">
        <v>929544053</v>
      </c>
      <c r="W18" s="53">
        <v>1129135937</v>
      </c>
      <c r="X18" s="53">
        <v>1088811484</v>
      </c>
      <c r="Y18" s="415">
        <v>1210530000</v>
      </c>
      <c r="Z18" s="415">
        <v>1210530000</v>
      </c>
      <c r="AA18" s="415"/>
      <c r="AB18" s="415"/>
      <c r="AC18" s="415"/>
      <c r="AD18" s="415"/>
      <c r="AE18" s="415">
        <v>1575000000</v>
      </c>
      <c r="AF18" s="415"/>
      <c r="AG18" s="415"/>
      <c r="AH18" s="415"/>
      <c r="AI18" s="415"/>
      <c r="AJ18" s="415"/>
      <c r="AK18" s="415">
        <v>759000939</v>
      </c>
      <c r="AL18" s="53"/>
      <c r="AM18" s="54"/>
      <c r="AN18" s="54"/>
      <c r="AO18" s="107">
        <f>AK18/Z18</f>
        <v>0.6269988674382295</v>
      </c>
      <c r="AP18" s="107">
        <f>(L18+R18+X18+AK18)/H18</f>
        <v>0.639758092308659</v>
      </c>
      <c r="AQ18" s="185"/>
      <c r="AR18" s="428"/>
      <c r="AS18" s="428"/>
      <c r="AT18" s="185"/>
      <c r="AU18" s="169"/>
    </row>
    <row r="19" spans="1:47" s="47" customFormat="1" ht="32.25" customHeight="1">
      <c r="A19" s="194"/>
      <c r="B19" s="191"/>
      <c r="C19" s="182"/>
      <c r="D19" s="182"/>
      <c r="E19" s="182"/>
      <c r="F19" s="182"/>
      <c r="G19" s="70" t="s">
        <v>10</v>
      </c>
      <c r="H19" s="420"/>
      <c r="I19" s="420"/>
      <c r="J19" s="420"/>
      <c r="K19" s="420"/>
      <c r="L19" s="420"/>
      <c r="M19" s="420"/>
      <c r="N19" s="420"/>
      <c r="O19" s="420"/>
      <c r="P19" s="420"/>
      <c r="Q19" s="420"/>
      <c r="R19" s="420"/>
      <c r="S19" s="420"/>
      <c r="T19" s="420"/>
      <c r="U19" s="420"/>
      <c r="V19" s="420"/>
      <c r="W19" s="420"/>
      <c r="X19" s="420"/>
      <c r="Y19" s="420"/>
      <c r="Z19" s="420"/>
      <c r="AA19" s="421"/>
      <c r="AB19" s="421"/>
      <c r="AC19" s="421"/>
      <c r="AD19" s="421"/>
      <c r="AE19" s="420"/>
      <c r="AF19" s="421"/>
      <c r="AG19" s="421"/>
      <c r="AH19" s="421"/>
      <c r="AI19" s="421"/>
      <c r="AJ19" s="421"/>
      <c r="AK19" s="420"/>
      <c r="AL19" s="56"/>
      <c r="AM19" s="54"/>
      <c r="AN19" s="57"/>
      <c r="AO19" s="56"/>
      <c r="AP19" s="56"/>
      <c r="AQ19" s="185"/>
      <c r="AR19" s="428"/>
      <c r="AS19" s="428"/>
      <c r="AT19" s="185"/>
      <c r="AU19" s="169"/>
    </row>
    <row r="20" spans="1:47" s="47" customFormat="1" ht="32.25" customHeight="1">
      <c r="A20" s="194"/>
      <c r="B20" s="191"/>
      <c r="C20" s="182"/>
      <c r="D20" s="182"/>
      <c r="E20" s="182"/>
      <c r="F20" s="182"/>
      <c r="G20" s="69" t="s">
        <v>11</v>
      </c>
      <c r="H20" s="53">
        <f aca="true" t="shared" si="3" ref="H20">+L20+R20+X20+Z20+AE20</f>
        <v>1087801083</v>
      </c>
      <c r="I20" s="53">
        <v>0</v>
      </c>
      <c r="J20" s="53">
        <v>0</v>
      </c>
      <c r="K20" s="53">
        <v>0</v>
      </c>
      <c r="L20" s="53">
        <v>0</v>
      </c>
      <c r="M20" s="53">
        <v>318286468</v>
      </c>
      <c r="N20" s="53">
        <v>318286468</v>
      </c>
      <c r="O20" s="53">
        <v>318286464</v>
      </c>
      <c r="P20" s="53">
        <v>318286464</v>
      </c>
      <c r="Q20" s="53">
        <v>318286464</v>
      </c>
      <c r="R20" s="53">
        <v>317565913</v>
      </c>
      <c r="S20" s="53">
        <v>436904494</v>
      </c>
      <c r="T20" s="53">
        <v>436904494</v>
      </c>
      <c r="U20" s="53">
        <v>436904494</v>
      </c>
      <c r="V20" s="53">
        <v>432142626</v>
      </c>
      <c r="W20" s="53">
        <v>432057593</v>
      </c>
      <c r="X20" s="53">
        <v>432057593</v>
      </c>
      <c r="Y20" s="415">
        <v>338177577</v>
      </c>
      <c r="Z20" s="415">
        <v>338177577</v>
      </c>
      <c r="AA20" s="415"/>
      <c r="AB20" s="415"/>
      <c r="AC20" s="415"/>
      <c r="AD20" s="415"/>
      <c r="AE20" s="415">
        <v>0</v>
      </c>
      <c r="AF20" s="415"/>
      <c r="AG20" s="415"/>
      <c r="AH20" s="415"/>
      <c r="AI20" s="415"/>
      <c r="AJ20" s="415"/>
      <c r="AK20" s="415">
        <v>132860803</v>
      </c>
      <c r="AL20" s="53"/>
      <c r="AM20" s="53"/>
      <c r="AN20" s="53"/>
      <c r="AO20" s="107">
        <f>AK20/Z20</f>
        <v>0.39287289292985855</v>
      </c>
      <c r="AP20" s="107"/>
      <c r="AQ20" s="185"/>
      <c r="AR20" s="428"/>
      <c r="AS20" s="428"/>
      <c r="AT20" s="185"/>
      <c r="AU20" s="169"/>
    </row>
    <row r="21" spans="1:47" s="47" customFormat="1" ht="32.25" customHeight="1">
      <c r="A21" s="194"/>
      <c r="B21" s="191"/>
      <c r="C21" s="182"/>
      <c r="D21" s="182"/>
      <c r="E21" s="182"/>
      <c r="F21" s="182"/>
      <c r="G21" s="70" t="s">
        <v>12</v>
      </c>
      <c r="H21" s="58">
        <v>8</v>
      </c>
      <c r="I21" s="58">
        <v>8</v>
      </c>
      <c r="J21" s="58">
        <v>8</v>
      </c>
      <c r="K21" s="58">
        <v>8</v>
      </c>
      <c r="L21" s="58">
        <v>8</v>
      </c>
      <c r="M21" s="58">
        <v>8</v>
      </c>
      <c r="N21" s="58">
        <v>8</v>
      </c>
      <c r="O21" s="58">
        <v>8</v>
      </c>
      <c r="P21" s="58">
        <v>8</v>
      </c>
      <c r="Q21" s="58">
        <v>8</v>
      </c>
      <c r="R21" s="58">
        <v>8</v>
      </c>
      <c r="S21" s="58">
        <v>8</v>
      </c>
      <c r="T21" s="58">
        <v>8</v>
      </c>
      <c r="U21" s="58">
        <v>8</v>
      </c>
      <c r="V21" s="58">
        <v>8</v>
      </c>
      <c r="W21" s="58">
        <v>8</v>
      </c>
      <c r="X21" s="58">
        <v>8</v>
      </c>
      <c r="Y21" s="416">
        <v>8</v>
      </c>
      <c r="Z21" s="416">
        <v>8</v>
      </c>
      <c r="AA21" s="416"/>
      <c r="AB21" s="416"/>
      <c r="AC21" s="416"/>
      <c r="AD21" s="416"/>
      <c r="AE21" s="416">
        <v>8</v>
      </c>
      <c r="AF21" s="416"/>
      <c r="AG21" s="416"/>
      <c r="AH21" s="416"/>
      <c r="AI21" s="416"/>
      <c r="AJ21" s="416"/>
      <c r="AK21" s="416">
        <v>8</v>
      </c>
      <c r="AL21" s="56"/>
      <c r="AM21" s="54"/>
      <c r="AN21" s="57"/>
      <c r="AO21" s="107">
        <f>AK21/Z21</f>
        <v>1</v>
      </c>
      <c r="AP21" s="107">
        <f>(L21+R21+X21+AK21)/(K21+Q21+W21+Z21+AE21)</f>
        <v>0.8</v>
      </c>
      <c r="AQ21" s="185"/>
      <c r="AR21" s="428"/>
      <c r="AS21" s="428"/>
      <c r="AT21" s="185"/>
      <c r="AU21" s="169"/>
    </row>
    <row r="22" spans="1:47" s="47" customFormat="1" ht="32.25" customHeight="1" thickBot="1">
      <c r="A22" s="194"/>
      <c r="B22" s="192"/>
      <c r="C22" s="183"/>
      <c r="D22" s="183"/>
      <c r="E22" s="183"/>
      <c r="F22" s="183"/>
      <c r="G22" s="72" t="s">
        <v>13</v>
      </c>
      <c r="H22" s="76">
        <f>+H18+H20</f>
        <v>6713268353</v>
      </c>
      <c r="I22" s="76">
        <f aca="true" t="shared" si="4" ref="I22:AK22">+I18+I20</f>
        <v>705875987</v>
      </c>
      <c r="J22" s="76">
        <f t="shared" si="4"/>
        <v>705875987</v>
      </c>
      <c r="K22" s="76">
        <f t="shared" si="4"/>
        <v>705875987</v>
      </c>
      <c r="L22" s="76">
        <f t="shared" si="4"/>
        <v>658128467</v>
      </c>
      <c r="M22" s="76">
        <f t="shared" si="4"/>
        <v>1416178468</v>
      </c>
      <c r="N22" s="76">
        <f t="shared" si="4"/>
        <v>1416178468</v>
      </c>
      <c r="O22" s="76">
        <f t="shared" si="4"/>
        <v>1416178464</v>
      </c>
      <c r="P22" s="76">
        <f t="shared" si="4"/>
        <v>1466453599</v>
      </c>
      <c r="Q22" s="76">
        <f t="shared" si="4"/>
        <v>1465997652</v>
      </c>
      <c r="R22" s="76">
        <f t="shared" si="4"/>
        <v>1410563232</v>
      </c>
      <c r="S22" s="76">
        <f t="shared" si="4"/>
        <v>1366904494</v>
      </c>
      <c r="T22" s="76">
        <f t="shared" si="4"/>
        <v>1366904494</v>
      </c>
      <c r="U22" s="76">
        <f t="shared" si="4"/>
        <v>1366904494</v>
      </c>
      <c r="V22" s="76">
        <f t="shared" si="4"/>
        <v>1361686679</v>
      </c>
      <c r="W22" s="76">
        <f t="shared" si="4"/>
        <v>1561193530</v>
      </c>
      <c r="X22" s="76">
        <f t="shared" si="4"/>
        <v>1520869077</v>
      </c>
      <c r="Y22" s="417">
        <f t="shared" si="4"/>
        <v>1548707577</v>
      </c>
      <c r="Z22" s="417">
        <f t="shared" si="4"/>
        <v>1548707577</v>
      </c>
      <c r="AA22" s="417">
        <f t="shared" si="4"/>
        <v>0</v>
      </c>
      <c r="AB22" s="417">
        <f t="shared" si="4"/>
        <v>0</v>
      </c>
      <c r="AC22" s="417">
        <f t="shared" si="4"/>
        <v>0</v>
      </c>
      <c r="AD22" s="417">
        <f t="shared" si="4"/>
        <v>0</v>
      </c>
      <c r="AE22" s="417">
        <f t="shared" si="4"/>
        <v>1575000000</v>
      </c>
      <c r="AF22" s="417">
        <f t="shared" si="4"/>
        <v>0</v>
      </c>
      <c r="AG22" s="417">
        <f t="shared" si="4"/>
        <v>0</v>
      </c>
      <c r="AH22" s="417">
        <f t="shared" si="4"/>
        <v>0</v>
      </c>
      <c r="AI22" s="417">
        <f t="shared" si="4"/>
        <v>0</v>
      </c>
      <c r="AJ22" s="417">
        <f t="shared" si="4"/>
        <v>0</v>
      </c>
      <c r="AK22" s="417">
        <f t="shared" si="4"/>
        <v>891861742</v>
      </c>
      <c r="AL22" s="62"/>
      <c r="AM22" s="63"/>
      <c r="AN22" s="77"/>
      <c r="AO22" s="107">
        <f>AK22/Z22</f>
        <v>0.575874848967695</v>
      </c>
      <c r="AP22" s="107">
        <f>(L22+R22+X22+AK22)/H22</f>
        <v>0.6675470549300117</v>
      </c>
      <c r="AQ22" s="186"/>
      <c r="AR22" s="429"/>
      <c r="AS22" s="429"/>
      <c r="AT22" s="186"/>
      <c r="AU22" s="170"/>
    </row>
    <row r="23" spans="1:47" s="47" customFormat="1" ht="32.25" customHeight="1">
      <c r="A23" s="194"/>
      <c r="B23" s="190">
        <v>3</v>
      </c>
      <c r="C23" s="181" t="s">
        <v>100</v>
      </c>
      <c r="D23" s="181" t="s">
        <v>186</v>
      </c>
      <c r="E23" s="181">
        <v>544</v>
      </c>
      <c r="F23" s="181">
        <v>185</v>
      </c>
      <c r="G23" s="71" t="s">
        <v>8</v>
      </c>
      <c r="H23" s="78">
        <v>1</v>
      </c>
      <c r="I23" s="78">
        <v>1</v>
      </c>
      <c r="J23" s="78">
        <v>1</v>
      </c>
      <c r="K23" s="78">
        <v>1</v>
      </c>
      <c r="L23" s="78">
        <v>1</v>
      </c>
      <c r="M23" s="78">
        <v>1</v>
      </c>
      <c r="N23" s="78">
        <v>1</v>
      </c>
      <c r="O23" s="78">
        <v>1</v>
      </c>
      <c r="P23" s="78">
        <v>1</v>
      </c>
      <c r="Q23" s="78">
        <v>1</v>
      </c>
      <c r="R23" s="78">
        <v>1</v>
      </c>
      <c r="S23" s="78">
        <v>1</v>
      </c>
      <c r="T23" s="78">
        <v>1</v>
      </c>
      <c r="U23" s="78">
        <v>1</v>
      </c>
      <c r="V23" s="78">
        <v>1</v>
      </c>
      <c r="W23" s="78">
        <v>1</v>
      </c>
      <c r="X23" s="78">
        <v>1</v>
      </c>
      <c r="Y23" s="418">
        <v>1</v>
      </c>
      <c r="Z23" s="418">
        <v>1</v>
      </c>
      <c r="AA23" s="418"/>
      <c r="AB23" s="418"/>
      <c r="AC23" s="418"/>
      <c r="AD23" s="418"/>
      <c r="AE23" s="418">
        <v>1</v>
      </c>
      <c r="AF23" s="418"/>
      <c r="AG23" s="418"/>
      <c r="AH23" s="418"/>
      <c r="AI23" s="418"/>
      <c r="AJ23" s="418"/>
      <c r="AK23" s="418">
        <v>1</v>
      </c>
      <c r="AL23" s="78"/>
      <c r="AM23" s="78"/>
      <c r="AN23" s="78"/>
      <c r="AO23" s="107">
        <f>AK23/Z23</f>
        <v>1</v>
      </c>
      <c r="AP23" s="107">
        <f>(L23+R23+X23+AK23)/(K23+Q23+W23+Z23+AE23)</f>
        <v>0.8</v>
      </c>
      <c r="AQ23" s="184" t="s">
        <v>256</v>
      </c>
      <c r="AR23" s="231" t="s">
        <v>235</v>
      </c>
      <c r="AS23" s="231" t="s">
        <v>236</v>
      </c>
      <c r="AT23" s="184" t="s">
        <v>260</v>
      </c>
      <c r="AU23" s="168" t="s">
        <v>264</v>
      </c>
    </row>
    <row r="24" spans="1:47" s="47" customFormat="1" ht="32.25" customHeight="1">
      <c r="A24" s="194"/>
      <c r="B24" s="191"/>
      <c r="C24" s="182"/>
      <c r="D24" s="182"/>
      <c r="E24" s="182"/>
      <c r="F24" s="182"/>
      <c r="G24" s="69" t="s">
        <v>9</v>
      </c>
      <c r="H24" s="53">
        <f>+L24+R24+X24+Y24+AE24</f>
        <v>480073427</v>
      </c>
      <c r="I24" s="53">
        <v>41116592</v>
      </c>
      <c r="J24" s="53">
        <v>41116592</v>
      </c>
      <c r="K24" s="53">
        <v>41116592</v>
      </c>
      <c r="L24" s="53">
        <v>40532394</v>
      </c>
      <c r="M24" s="53">
        <v>62667000</v>
      </c>
      <c r="N24" s="53">
        <v>62667000</v>
      </c>
      <c r="O24" s="53">
        <v>62667000</v>
      </c>
      <c r="P24" s="53">
        <v>62667000</v>
      </c>
      <c r="Q24" s="53">
        <v>62667000</v>
      </c>
      <c r="R24" s="53">
        <v>62615033</v>
      </c>
      <c r="S24" s="53">
        <v>78000000</v>
      </c>
      <c r="T24" s="53">
        <v>78000000</v>
      </c>
      <c r="U24" s="53">
        <v>78000000</v>
      </c>
      <c r="V24" s="53">
        <v>78000000</v>
      </c>
      <c r="W24" s="53">
        <v>78000000</v>
      </c>
      <c r="X24" s="53">
        <v>75409000</v>
      </c>
      <c r="Y24" s="415">
        <v>139604000</v>
      </c>
      <c r="Z24" s="415">
        <v>139604000</v>
      </c>
      <c r="AA24" s="415"/>
      <c r="AB24" s="415"/>
      <c r="AC24" s="415"/>
      <c r="AD24" s="415"/>
      <c r="AE24" s="415">
        <v>161913000</v>
      </c>
      <c r="AF24" s="415"/>
      <c r="AG24" s="415"/>
      <c r="AH24" s="415"/>
      <c r="AI24" s="415"/>
      <c r="AJ24" s="415"/>
      <c r="AK24" s="415">
        <v>114164000</v>
      </c>
      <c r="AL24" s="53"/>
      <c r="AM24" s="54"/>
      <c r="AN24" s="54"/>
      <c r="AO24" s="107">
        <f>AK24/Z24</f>
        <v>0.8177702644623364</v>
      </c>
      <c r="AP24" s="107">
        <f>(L24+R24+X24+AK24)/H24</f>
        <v>0.6097409490652771</v>
      </c>
      <c r="AQ24" s="185"/>
      <c r="AR24" s="428"/>
      <c r="AS24" s="428"/>
      <c r="AT24" s="185"/>
      <c r="AU24" s="169"/>
    </row>
    <row r="25" spans="1:47" s="47" customFormat="1" ht="32.25" customHeight="1">
      <c r="A25" s="194"/>
      <c r="B25" s="191"/>
      <c r="C25" s="182"/>
      <c r="D25" s="182"/>
      <c r="E25" s="182"/>
      <c r="F25" s="182"/>
      <c r="G25" s="70" t="s">
        <v>10</v>
      </c>
      <c r="H25" s="420"/>
      <c r="I25" s="420"/>
      <c r="J25" s="420"/>
      <c r="K25" s="420"/>
      <c r="L25" s="420"/>
      <c r="M25" s="420"/>
      <c r="N25" s="420"/>
      <c r="O25" s="420"/>
      <c r="P25" s="420"/>
      <c r="Q25" s="420"/>
      <c r="R25" s="420"/>
      <c r="S25" s="420"/>
      <c r="T25" s="420"/>
      <c r="U25" s="420"/>
      <c r="V25" s="420"/>
      <c r="W25" s="420"/>
      <c r="X25" s="420"/>
      <c r="Y25" s="420"/>
      <c r="Z25" s="420"/>
      <c r="AA25" s="421"/>
      <c r="AB25" s="421"/>
      <c r="AC25" s="421"/>
      <c r="AD25" s="421"/>
      <c r="AE25" s="420"/>
      <c r="AF25" s="421"/>
      <c r="AG25" s="421"/>
      <c r="AH25" s="421"/>
      <c r="AI25" s="421"/>
      <c r="AJ25" s="421"/>
      <c r="AK25" s="420"/>
      <c r="AL25" s="56"/>
      <c r="AM25" s="54"/>
      <c r="AN25" s="57"/>
      <c r="AO25" s="56"/>
      <c r="AP25" s="56"/>
      <c r="AQ25" s="185"/>
      <c r="AR25" s="428"/>
      <c r="AS25" s="428"/>
      <c r="AT25" s="185"/>
      <c r="AU25" s="169"/>
    </row>
    <row r="26" spans="1:47" s="47" customFormat="1" ht="32.25" customHeight="1" thickBot="1">
      <c r="A26" s="194"/>
      <c r="B26" s="191"/>
      <c r="C26" s="182"/>
      <c r="D26" s="182"/>
      <c r="E26" s="182"/>
      <c r="F26" s="182"/>
      <c r="G26" s="69" t="s">
        <v>11</v>
      </c>
      <c r="H26" s="53">
        <f aca="true" t="shared" si="5" ref="H26">+L26+R26+X26+Z26+AE26</f>
        <v>47420121</v>
      </c>
      <c r="I26" s="81">
        <v>0</v>
      </c>
      <c r="J26" s="81">
        <v>0</v>
      </c>
      <c r="K26" s="81">
        <v>0</v>
      </c>
      <c r="L26" s="81">
        <v>0</v>
      </c>
      <c r="M26" s="81">
        <v>12003024</v>
      </c>
      <c r="N26" s="81">
        <v>12003024</v>
      </c>
      <c r="O26" s="81">
        <v>12003022</v>
      </c>
      <c r="P26" s="81">
        <v>12003022</v>
      </c>
      <c r="Q26" s="81">
        <v>12003022</v>
      </c>
      <c r="R26" s="81">
        <v>12003022</v>
      </c>
      <c r="S26" s="81">
        <v>24860233</v>
      </c>
      <c r="T26" s="81">
        <v>24860233</v>
      </c>
      <c r="U26" s="81">
        <v>24860233</v>
      </c>
      <c r="V26" s="81">
        <v>24860233</v>
      </c>
      <c r="W26" s="81">
        <v>24860233</v>
      </c>
      <c r="X26" s="81">
        <v>24860233</v>
      </c>
      <c r="Y26" s="426">
        <v>10556866</v>
      </c>
      <c r="Z26" s="426">
        <v>10556866</v>
      </c>
      <c r="AA26" s="426"/>
      <c r="AB26" s="426"/>
      <c r="AC26" s="426"/>
      <c r="AD26" s="426"/>
      <c r="AE26" s="415">
        <v>0</v>
      </c>
      <c r="AF26" s="415"/>
      <c r="AG26" s="415"/>
      <c r="AH26" s="415"/>
      <c r="AI26" s="415"/>
      <c r="AJ26" s="415"/>
      <c r="AK26" s="426">
        <v>6135200</v>
      </c>
      <c r="AL26" s="81"/>
      <c r="AM26" s="81"/>
      <c r="AN26" s="81"/>
      <c r="AO26" s="107">
        <f>AK26/Z26</f>
        <v>0.5811573245317313</v>
      </c>
      <c r="AP26" s="107"/>
      <c r="AQ26" s="185"/>
      <c r="AR26" s="428"/>
      <c r="AS26" s="428"/>
      <c r="AT26" s="185"/>
      <c r="AU26" s="169"/>
    </row>
    <row r="27" spans="1:47" s="47" customFormat="1" ht="32.25" customHeight="1">
      <c r="A27" s="194"/>
      <c r="B27" s="191"/>
      <c r="C27" s="182"/>
      <c r="D27" s="182"/>
      <c r="E27" s="182"/>
      <c r="F27" s="182"/>
      <c r="G27" s="70" t="s">
        <v>12</v>
      </c>
      <c r="H27" s="79">
        <v>1</v>
      </c>
      <c r="I27" s="79">
        <v>1</v>
      </c>
      <c r="J27" s="79">
        <v>1</v>
      </c>
      <c r="K27" s="79">
        <v>1</v>
      </c>
      <c r="L27" s="79">
        <v>1</v>
      </c>
      <c r="M27" s="79">
        <v>1</v>
      </c>
      <c r="N27" s="79">
        <v>1</v>
      </c>
      <c r="O27" s="79">
        <v>1</v>
      </c>
      <c r="P27" s="79">
        <v>1</v>
      </c>
      <c r="Q27" s="79">
        <v>1</v>
      </c>
      <c r="R27" s="79">
        <v>1</v>
      </c>
      <c r="S27" s="79">
        <v>1</v>
      </c>
      <c r="T27" s="79">
        <v>1</v>
      </c>
      <c r="U27" s="79">
        <v>1</v>
      </c>
      <c r="V27" s="79">
        <v>1</v>
      </c>
      <c r="W27" s="79">
        <v>1</v>
      </c>
      <c r="X27" s="79">
        <v>1</v>
      </c>
      <c r="Y27" s="427">
        <v>1</v>
      </c>
      <c r="Z27" s="427">
        <v>1</v>
      </c>
      <c r="AA27" s="427"/>
      <c r="AB27" s="427"/>
      <c r="AC27" s="427"/>
      <c r="AD27" s="427"/>
      <c r="AE27" s="418">
        <v>1</v>
      </c>
      <c r="AF27" s="418"/>
      <c r="AG27" s="418"/>
      <c r="AH27" s="418"/>
      <c r="AI27" s="418"/>
      <c r="AJ27" s="418"/>
      <c r="AK27" s="427">
        <v>1</v>
      </c>
      <c r="AL27" s="79"/>
      <c r="AM27" s="79"/>
      <c r="AN27" s="79"/>
      <c r="AO27" s="107">
        <f>AK27/Z27</f>
        <v>1</v>
      </c>
      <c r="AP27" s="107">
        <f>(L27+R27+X27+AK27)/(K27+Q27+W27+Z27+AE27)</f>
        <v>0.8</v>
      </c>
      <c r="AQ27" s="185"/>
      <c r="AR27" s="428"/>
      <c r="AS27" s="428"/>
      <c r="AT27" s="185"/>
      <c r="AU27" s="169"/>
    </row>
    <row r="28" spans="1:47" s="47" customFormat="1" ht="32.25" customHeight="1" thickBot="1">
      <c r="A28" s="194"/>
      <c r="B28" s="192"/>
      <c r="C28" s="183"/>
      <c r="D28" s="183"/>
      <c r="E28" s="183"/>
      <c r="F28" s="183"/>
      <c r="G28" s="72" t="s">
        <v>13</v>
      </c>
      <c r="H28" s="76">
        <f>+H24+H26</f>
        <v>527493548</v>
      </c>
      <c r="I28" s="76">
        <f aca="true" t="shared" si="6" ref="I28:AK28">+I24+I26</f>
        <v>41116592</v>
      </c>
      <c r="J28" s="76">
        <f t="shared" si="6"/>
        <v>41116592</v>
      </c>
      <c r="K28" s="76">
        <f t="shared" si="6"/>
        <v>41116592</v>
      </c>
      <c r="L28" s="76">
        <f t="shared" si="6"/>
        <v>40532394</v>
      </c>
      <c r="M28" s="76">
        <f t="shared" si="6"/>
        <v>74670024</v>
      </c>
      <c r="N28" s="76">
        <f t="shared" si="6"/>
        <v>74670024</v>
      </c>
      <c r="O28" s="76">
        <f t="shared" si="6"/>
        <v>74670022</v>
      </c>
      <c r="P28" s="76">
        <f t="shared" si="6"/>
        <v>74670022</v>
      </c>
      <c r="Q28" s="76">
        <f t="shared" si="6"/>
        <v>74670022</v>
      </c>
      <c r="R28" s="76">
        <f t="shared" si="6"/>
        <v>74618055</v>
      </c>
      <c r="S28" s="76">
        <f t="shared" si="6"/>
        <v>102860233</v>
      </c>
      <c r="T28" s="76">
        <f t="shared" si="6"/>
        <v>102860233</v>
      </c>
      <c r="U28" s="76">
        <f t="shared" si="6"/>
        <v>102860233</v>
      </c>
      <c r="V28" s="76">
        <f t="shared" si="6"/>
        <v>102860233</v>
      </c>
      <c r="W28" s="76">
        <f t="shared" si="6"/>
        <v>102860233</v>
      </c>
      <c r="X28" s="76">
        <f t="shared" si="6"/>
        <v>100269233</v>
      </c>
      <c r="Y28" s="417">
        <f t="shared" si="6"/>
        <v>150160866</v>
      </c>
      <c r="Z28" s="417">
        <f t="shared" si="6"/>
        <v>150160866</v>
      </c>
      <c r="AA28" s="417">
        <f t="shared" si="6"/>
        <v>0</v>
      </c>
      <c r="AB28" s="417">
        <f t="shared" si="6"/>
        <v>0</v>
      </c>
      <c r="AC28" s="417">
        <f t="shared" si="6"/>
        <v>0</v>
      </c>
      <c r="AD28" s="417">
        <f t="shared" si="6"/>
        <v>0</v>
      </c>
      <c r="AE28" s="417">
        <f t="shared" si="6"/>
        <v>161913000</v>
      </c>
      <c r="AF28" s="417">
        <f t="shared" si="6"/>
        <v>0</v>
      </c>
      <c r="AG28" s="417">
        <f t="shared" si="6"/>
        <v>0</v>
      </c>
      <c r="AH28" s="417">
        <f t="shared" si="6"/>
        <v>0</v>
      </c>
      <c r="AI28" s="417">
        <f t="shared" si="6"/>
        <v>0</v>
      </c>
      <c r="AJ28" s="417">
        <f t="shared" si="6"/>
        <v>0</v>
      </c>
      <c r="AK28" s="417">
        <f t="shared" si="6"/>
        <v>120299200</v>
      </c>
      <c r="AL28" s="62"/>
      <c r="AM28" s="63"/>
      <c r="AN28" s="77"/>
      <c r="AO28" s="107">
        <f>AK28/Z28</f>
        <v>0.8011354969143558</v>
      </c>
      <c r="AP28" s="107">
        <f>(L28+R28+X28+AK28)/H28</f>
        <v>0.636441684022266</v>
      </c>
      <c r="AQ28" s="186"/>
      <c r="AR28" s="429"/>
      <c r="AS28" s="429"/>
      <c r="AT28" s="186"/>
      <c r="AU28" s="170"/>
    </row>
    <row r="29" spans="1:47" s="47" customFormat="1" ht="32.25" customHeight="1">
      <c r="A29" s="194"/>
      <c r="B29" s="190">
        <v>4</v>
      </c>
      <c r="C29" s="181" t="s">
        <v>185</v>
      </c>
      <c r="D29" s="181" t="s">
        <v>187</v>
      </c>
      <c r="E29" s="181">
        <v>71</v>
      </c>
      <c r="F29" s="181">
        <v>185</v>
      </c>
      <c r="G29" s="71" t="s">
        <v>8</v>
      </c>
      <c r="H29" s="78">
        <v>0.9</v>
      </c>
      <c r="I29" s="78">
        <v>0.1</v>
      </c>
      <c r="J29" s="78">
        <v>0.1</v>
      </c>
      <c r="K29" s="78">
        <v>0.1</v>
      </c>
      <c r="L29" s="78">
        <v>0.1</v>
      </c>
      <c r="M29" s="78">
        <v>0.3</v>
      </c>
      <c r="N29" s="78">
        <v>0.3</v>
      </c>
      <c r="O29" s="78">
        <v>0.3</v>
      </c>
      <c r="P29" s="78">
        <v>0.3</v>
      </c>
      <c r="Q29" s="78">
        <v>0.3</v>
      </c>
      <c r="R29" s="78">
        <v>0.3</v>
      </c>
      <c r="S29" s="78">
        <v>0.55</v>
      </c>
      <c r="T29" s="78">
        <v>0.55</v>
      </c>
      <c r="U29" s="78">
        <v>0.55</v>
      </c>
      <c r="V29" s="78">
        <v>0.52</v>
      </c>
      <c r="W29" s="78">
        <v>0.52</v>
      </c>
      <c r="X29" s="78">
        <v>0.52</v>
      </c>
      <c r="Y29" s="414">
        <v>0</v>
      </c>
      <c r="Z29" s="414">
        <v>0</v>
      </c>
      <c r="AA29" s="414"/>
      <c r="AB29" s="414"/>
      <c r="AC29" s="414"/>
      <c r="AD29" s="414"/>
      <c r="AE29" s="414">
        <v>0</v>
      </c>
      <c r="AF29" s="414"/>
      <c r="AG29" s="414"/>
      <c r="AH29" s="414"/>
      <c r="AI29" s="414"/>
      <c r="AJ29" s="414"/>
      <c r="AK29" s="414">
        <v>0</v>
      </c>
      <c r="AL29" s="60"/>
      <c r="AM29" s="61"/>
      <c r="AN29" s="61"/>
      <c r="AO29" s="107">
        <v>0</v>
      </c>
      <c r="AP29" s="107">
        <f>X29/H29</f>
        <v>0.5777777777777778</v>
      </c>
      <c r="AQ29" s="231" t="s">
        <v>240</v>
      </c>
      <c r="AR29" s="231" t="s">
        <v>240</v>
      </c>
      <c r="AS29" s="231" t="s">
        <v>240</v>
      </c>
      <c r="AT29" s="231" t="s">
        <v>240</v>
      </c>
      <c r="AU29" s="187" t="s">
        <v>240</v>
      </c>
    </row>
    <row r="30" spans="1:47" s="47" customFormat="1" ht="32.25" customHeight="1">
      <c r="A30" s="194"/>
      <c r="B30" s="191"/>
      <c r="C30" s="182"/>
      <c r="D30" s="182"/>
      <c r="E30" s="182"/>
      <c r="F30" s="182"/>
      <c r="G30" s="69" t="s">
        <v>9</v>
      </c>
      <c r="H30" s="53">
        <f>+L30+R30+X30+Y30+AE30</f>
        <v>758286072</v>
      </c>
      <c r="I30" s="53">
        <v>209533986</v>
      </c>
      <c r="J30" s="53">
        <v>209533986</v>
      </c>
      <c r="K30" s="53">
        <v>209533986</v>
      </c>
      <c r="L30" s="53">
        <v>199088165</v>
      </c>
      <c r="M30" s="53">
        <v>194185000</v>
      </c>
      <c r="N30" s="53">
        <v>194185000</v>
      </c>
      <c r="O30" s="53">
        <v>194185000</v>
      </c>
      <c r="P30" s="53">
        <v>217577400</v>
      </c>
      <c r="Q30" s="53">
        <v>217577400</v>
      </c>
      <c r="R30" s="53">
        <v>172624262</v>
      </c>
      <c r="S30" s="53">
        <v>322000000</v>
      </c>
      <c r="T30" s="53">
        <v>322000000</v>
      </c>
      <c r="U30" s="53">
        <v>322000000</v>
      </c>
      <c r="V30" s="53">
        <v>421302666</v>
      </c>
      <c r="W30" s="53">
        <v>421302666</v>
      </c>
      <c r="X30" s="53">
        <v>386573645</v>
      </c>
      <c r="Y30" s="53">
        <v>0</v>
      </c>
      <c r="Z30" s="53">
        <v>0</v>
      </c>
      <c r="AA30" s="53"/>
      <c r="AB30" s="53"/>
      <c r="AC30" s="53"/>
      <c r="AD30" s="53"/>
      <c r="AE30" s="53">
        <v>0</v>
      </c>
      <c r="AF30" s="53"/>
      <c r="AG30" s="53"/>
      <c r="AH30" s="53"/>
      <c r="AI30" s="53"/>
      <c r="AJ30" s="53"/>
      <c r="AK30" s="53">
        <v>0</v>
      </c>
      <c r="AL30" s="53"/>
      <c r="AM30" s="54"/>
      <c r="AN30" s="54"/>
      <c r="AO30" s="107">
        <v>0</v>
      </c>
      <c r="AP30" s="107">
        <f>(L30+R30+X30+AK30)/H30</f>
        <v>1</v>
      </c>
      <c r="AQ30" s="232"/>
      <c r="AR30" s="428"/>
      <c r="AS30" s="428"/>
      <c r="AT30" s="232"/>
      <c r="AU30" s="188"/>
    </row>
    <row r="31" spans="1:47" s="47" customFormat="1" ht="32.25" customHeight="1">
      <c r="A31" s="194"/>
      <c r="B31" s="191"/>
      <c r="C31" s="182"/>
      <c r="D31" s="182"/>
      <c r="E31" s="182"/>
      <c r="F31" s="182"/>
      <c r="G31" s="70" t="s">
        <v>10</v>
      </c>
      <c r="H31" s="420"/>
      <c r="I31" s="420"/>
      <c r="J31" s="420"/>
      <c r="K31" s="420"/>
      <c r="L31" s="420"/>
      <c r="M31" s="420"/>
      <c r="N31" s="420"/>
      <c r="O31" s="420"/>
      <c r="P31" s="420"/>
      <c r="Q31" s="420"/>
      <c r="R31" s="420"/>
      <c r="S31" s="420"/>
      <c r="T31" s="420"/>
      <c r="U31" s="420"/>
      <c r="V31" s="420"/>
      <c r="W31" s="420"/>
      <c r="X31" s="420"/>
      <c r="Y31" s="420"/>
      <c r="Z31" s="420"/>
      <c r="AA31" s="421"/>
      <c r="AB31" s="421"/>
      <c r="AC31" s="421"/>
      <c r="AD31" s="421"/>
      <c r="AE31" s="420"/>
      <c r="AF31" s="421"/>
      <c r="AG31" s="421"/>
      <c r="AH31" s="421"/>
      <c r="AI31" s="421"/>
      <c r="AJ31" s="421"/>
      <c r="AK31" s="420"/>
      <c r="AL31" s="56"/>
      <c r="AM31" s="54"/>
      <c r="AN31" s="57"/>
      <c r="AO31" s="107"/>
      <c r="AP31" s="56"/>
      <c r="AQ31" s="232"/>
      <c r="AR31" s="428"/>
      <c r="AS31" s="428"/>
      <c r="AT31" s="232"/>
      <c r="AU31" s="188"/>
    </row>
    <row r="32" spans="1:47" s="47" customFormat="1" ht="32.25" customHeight="1">
      <c r="A32" s="194"/>
      <c r="B32" s="191"/>
      <c r="C32" s="182"/>
      <c r="D32" s="182"/>
      <c r="E32" s="182"/>
      <c r="F32" s="182"/>
      <c r="G32" s="69" t="s">
        <v>11</v>
      </c>
      <c r="H32" s="53">
        <f aca="true" t="shared" si="7" ref="H32">+L32+R32+X32+Z32+AE32</f>
        <v>332823037</v>
      </c>
      <c r="I32" s="53">
        <v>0</v>
      </c>
      <c r="J32" s="53">
        <v>0</v>
      </c>
      <c r="K32" s="53">
        <v>0</v>
      </c>
      <c r="L32" s="53"/>
      <c r="M32" s="53">
        <v>102102454</v>
      </c>
      <c r="N32" s="53">
        <v>102102454</v>
      </c>
      <c r="O32" s="53">
        <v>102102451</v>
      </c>
      <c r="P32" s="53">
        <v>102102451</v>
      </c>
      <c r="Q32" s="53">
        <v>102102451</v>
      </c>
      <c r="R32" s="53">
        <v>102102451</v>
      </c>
      <c r="S32" s="53">
        <v>51744754</v>
      </c>
      <c r="T32" s="53">
        <v>51744754</v>
      </c>
      <c r="U32" s="53">
        <v>51744754</v>
      </c>
      <c r="V32" s="53">
        <v>51744754</v>
      </c>
      <c r="W32" s="53">
        <v>51744754</v>
      </c>
      <c r="X32" s="53">
        <v>51744754</v>
      </c>
      <c r="Y32" s="415">
        <v>178975832</v>
      </c>
      <c r="Z32" s="415">
        <v>178975832</v>
      </c>
      <c r="AA32" s="415"/>
      <c r="AB32" s="415"/>
      <c r="AC32" s="415"/>
      <c r="AD32" s="415"/>
      <c r="AE32" s="415">
        <v>0</v>
      </c>
      <c r="AF32" s="415"/>
      <c r="AG32" s="415"/>
      <c r="AH32" s="415"/>
      <c r="AI32" s="415"/>
      <c r="AJ32" s="415"/>
      <c r="AK32" s="415">
        <v>88630484</v>
      </c>
      <c r="AL32" s="53"/>
      <c r="AM32" s="53"/>
      <c r="AN32" s="53"/>
      <c r="AO32" s="107">
        <v>0</v>
      </c>
      <c r="AP32" s="56"/>
      <c r="AQ32" s="232"/>
      <c r="AR32" s="428"/>
      <c r="AS32" s="428"/>
      <c r="AT32" s="232"/>
      <c r="AU32" s="188"/>
    </row>
    <row r="33" spans="1:47" s="47" customFormat="1" ht="32.25" customHeight="1">
      <c r="A33" s="194"/>
      <c r="B33" s="191"/>
      <c r="C33" s="182"/>
      <c r="D33" s="182"/>
      <c r="E33" s="182"/>
      <c r="F33" s="182"/>
      <c r="G33" s="70" t="s">
        <v>12</v>
      </c>
      <c r="H33" s="79">
        <v>0.9</v>
      </c>
      <c r="I33" s="79">
        <v>0.1</v>
      </c>
      <c r="J33" s="79">
        <v>0.1</v>
      </c>
      <c r="K33" s="79">
        <v>0.1</v>
      </c>
      <c r="L33" s="79">
        <v>0.1</v>
      </c>
      <c r="M33" s="79">
        <v>0.3</v>
      </c>
      <c r="N33" s="79">
        <v>0.3</v>
      </c>
      <c r="O33" s="79">
        <v>0.3</v>
      </c>
      <c r="P33" s="79">
        <v>0.3</v>
      </c>
      <c r="Q33" s="79">
        <v>0.3</v>
      </c>
      <c r="R33" s="79">
        <v>0.3</v>
      </c>
      <c r="S33" s="79">
        <v>0.55</v>
      </c>
      <c r="T33" s="79">
        <v>0.55</v>
      </c>
      <c r="U33" s="79">
        <v>0.55</v>
      </c>
      <c r="V33" s="79">
        <v>0.52</v>
      </c>
      <c r="W33" s="79">
        <v>0.52</v>
      </c>
      <c r="X33" s="79">
        <v>0.52</v>
      </c>
      <c r="Y33" s="416">
        <v>0</v>
      </c>
      <c r="Z33" s="416">
        <v>0</v>
      </c>
      <c r="AA33" s="416"/>
      <c r="AB33" s="416"/>
      <c r="AC33" s="416"/>
      <c r="AD33" s="416"/>
      <c r="AE33" s="416">
        <v>0</v>
      </c>
      <c r="AF33" s="416"/>
      <c r="AG33" s="416"/>
      <c r="AH33" s="416"/>
      <c r="AI33" s="416"/>
      <c r="AJ33" s="416"/>
      <c r="AK33" s="416">
        <v>0</v>
      </c>
      <c r="AL33" s="56"/>
      <c r="AM33" s="54"/>
      <c r="AN33" s="57"/>
      <c r="AO33" s="107">
        <v>0</v>
      </c>
      <c r="AP33" s="107">
        <f>X33/H33</f>
        <v>0.5777777777777778</v>
      </c>
      <c r="AQ33" s="232"/>
      <c r="AR33" s="428"/>
      <c r="AS33" s="428"/>
      <c r="AT33" s="232"/>
      <c r="AU33" s="188"/>
    </row>
    <row r="34" spans="1:47" s="47" customFormat="1" ht="32.25" customHeight="1" thickBot="1">
      <c r="A34" s="194"/>
      <c r="B34" s="192"/>
      <c r="C34" s="183"/>
      <c r="D34" s="183"/>
      <c r="E34" s="183"/>
      <c r="F34" s="183"/>
      <c r="G34" s="72" t="s">
        <v>13</v>
      </c>
      <c r="H34" s="76">
        <f>+H30+H32</f>
        <v>1091109109</v>
      </c>
      <c r="I34" s="76">
        <f aca="true" t="shared" si="8" ref="I34:AK34">+I30+I32</f>
        <v>209533986</v>
      </c>
      <c r="J34" s="76">
        <f t="shared" si="8"/>
        <v>209533986</v>
      </c>
      <c r="K34" s="76">
        <f t="shared" si="8"/>
        <v>209533986</v>
      </c>
      <c r="L34" s="76">
        <f t="shared" si="8"/>
        <v>199088165</v>
      </c>
      <c r="M34" s="76">
        <f t="shared" si="8"/>
        <v>296287454</v>
      </c>
      <c r="N34" s="76">
        <f t="shared" si="8"/>
        <v>296287454</v>
      </c>
      <c r="O34" s="76">
        <f t="shared" si="8"/>
        <v>296287451</v>
      </c>
      <c r="P34" s="76">
        <f t="shared" si="8"/>
        <v>319679851</v>
      </c>
      <c r="Q34" s="76">
        <f t="shared" si="8"/>
        <v>319679851</v>
      </c>
      <c r="R34" s="76">
        <f t="shared" si="8"/>
        <v>274726713</v>
      </c>
      <c r="S34" s="76">
        <f t="shared" si="8"/>
        <v>373744754</v>
      </c>
      <c r="T34" s="76">
        <f t="shared" si="8"/>
        <v>373744754</v>
      </c>
      <c r="U34" s="76">
        <f t="shared" si="8"/>
        <v>373744754</v>
      </c>
      <c r="V34" s="76">
        <f t="shared" si="8"/>
        <v>473047420</v>
      </c>
      <c r="W34" s="76">
        <f t="shared" si="8"/>
        <v>473047420</v>
      </c>
      <c r="X34" s="76">
        <f t="shared" si="8"/>
        <v>438318399</v>
      </c>
      <c r="Y34" s="417">
        <f t="shared" si="8"/>
        <v>178975832</v>
      </c>
      <c r="Z34" s="417">
        <f t="shared" si="8"/>
        <v>178975832</v>
      </c>
      <c r="AA34" s="417">
        <f t="shared" si="8"/>
        <v>0</v>
      </c>
      <c r="AB34" s="417">
        <f t="shared" si="8"/>
        <v>0</v>
      </c>
      <c r="AC34" s="417">
        <f t="shared" si="8"/>
        <v>0</v>
      </c>
      <c r="AD34" s="417">
        <f t="shared" si="8"/>
        <v>0</v>
      </c>
      <c r="AE34" s="417">
        <f t="shared" si="8"/>
        <v>0</v>
      </c>
      <c r="AF34" s="417">
        <f t="shared" si="8"/>
        <v>0</v>
      </c>
      <c r="AG34" s="417">
        <f t="shared" si="8"/>
        <v>0</v>
      </c>
      <c r="AH34" s="417">
        <f t="shared" si="8"/>
        <v>0</v>
      </c>
      <c r="AI34" s="417">
        <f t="shared" si="8"/>
        <v>0</v>
      </c>
      <c r="AJ34" s="417">
        <f t="shared" si="8"/>
        <v>0</v>
      </c>
      <c r="AK34" s="417">
        <f t="shared" si="8"/>
        <v>88630484</v>
      </c>
      <c r="AL34" s="62"/>
      <c r="AM34" s="63"/>
      <c r="AN34" s="77"/>
      <c r="AO34" s="107">
        <v>0</v>
      </c>
      <c r="AP34" s="107">
        <f>(L34+R34+X34+AK34)/H34</f>
        <v>0.9171986126274746</v>
      </c>
      <c r="AQ34" s="233"/>
      <c r="AR34" s="429"/>
      <c r="AS34" s="429"/>
      <c r="AT34" s="233"/>
      <c r="AU34" s="189"/>
    </row>
    <row r="35" spans="1:47" s="47" customFormat="1" ht="32.25" customHeight="1">
      <c r="A35" s="194"/>
      <c r="B35" s="190">
        <v>5</v>
      </c>
      <c r="C35" s="181" t="s">
        <v>96</v>
      </c>
      <c r="D35" s="181" t="s">
        <v>186</v>
      </c>
      <c r="E35" s="181">
        <v>70</v>
      </c>
      <c r="F35" s="181">
        <v>185</v>
      </c>
      <c r="G35" s="71" t="s">
        <v>8</v>
      </c>
      <c r="H35" s="78">
        <v>1</v>
      </c>
      <c r="I35" s="78">
        <v>1</v>
      </c>
      <c r="J35" s="78">
        <v>1</v>
      </c>
      <c r="K35" s="78">
        <v>1</v>
      </c>
      <c r="L35" s="78">
        <v>1</v>
      </c>
      <c r="M35" s="78">
        <v>1</v>
      </c>
      <c r="N35" s="78">
        <v>1</v>
      </c>
      <c r="O35" s="78">
        <v>1</v>
      </c>
      <c r="P35" s="78">
        <v>1</v>
      </c>
      <c r="Q35" s="78">
        <v>1</v>
      </c>
      <c r="R35" s="78">
        <v>1</v>
      </c>
      <c r="S35" s="78">
        <v>1</v>
      </c>
      <c r="T35" s="78">
        <v>1</v>
      </c>
      <c r="U35" s="78">
        <v>1</v>
      </c>
      <c r="V35" s="78">
        <v>1</v>
      </c>
      <c r="W35" s="78">
        <v>1</v>
      </c>
      <c r="X35" s="78">
        <v>1</v>
      </c>
      <c r="Y35" s="418">
        <v>1</v>
      </c>
      <c r="Z35" s="418">
        <v>1</v>
      </c>
      <c r="AA35" s="418"/>
      <c r="AB35" s="418"/>
      <c r="AC35" s="418"/>
      <c r="AD35" s="418"/>
      <c r="AE35" s="418">
        <v>1</v>
      </c>
      <c r="AF35" s="418"/>
      <c r="AG35" s="418"/>
      <c r="AH35" s="418"/>
      <c r="AI35" s="418"/>
      <c r="AJ35" s="418"/>
      <c r="AK35" s="418">
        <v>1</v>
      </c>
      <c r="AL35" s="78"/>
      <c r="AM35" s="78"/>
      <c r="AN35" s="78"/>
      <c r="AO35" s="107">
        <f>AK35/Z35</f>
        <v>1</v>
      </c>
      <c r="AP35" s="107">
        <f>(L35+R35+X35+AK35)/(K35+Q35+W35+Z35+AE35)</f>
        <v>0.8</v>
      </c>
      <c r="AQ35" s="184" t="s">
        <v>244</v>
      </c>
      <c r="AR35" s="231" t="s">
        <v>235</v>
      </c>
      <c r="AS35" s="231" t="s">
        <v>236</v>
      </c>
      <c r="AT35" s="184" t="s">
        <v>246</v>
      </c>
      <c r="AU35" s="168" t="s">
        <v>258</v>
      </c>
    </row>
    <row r="36" spans="1:47" s="47" customFormat="1" ht="32.25" customHeight="1">
      <c r="A36" s="194"/>
      <c r="B36" s="191"/>
      <c r="C36" s="182"/>
      <c r="D36" s="182"/>
      <c r="E36" s="182"/>
      <c r="F36" s="182"/>
      <c r="G36" s="69" t="s">
        <v>9</v>
      </c>
      <c r="H36" s="53">
        <f>+L36+R36+X36+Y36+AE36</f>
        <v>579516339</v>
      </c>
      <c r="I36" s="53">
        <v>69391993</v>
      </c>
      <c r="J36" s="53">
        <v>69391993</v>
      </c>
      <c r="K36" s="53">
        <v>69391993</v>
      </c>
      <c r="L36" s="53">
        <v>67986272</v>
      </c>
      <c r="M36" s="53">
        <v>74198000</v>
      </c>
      <c r="N36" s="53">
        <v>74198000</v>
      </c>
      <c r="O36" s="53">
        <v>74198000</v>
      </c>
      <c r="P36" s="53">
        <v>92066467</v>
      </c>
      <c r="Q36" s="53">
        <v>92066467</v>
      </c>
      <c r="R36" s="53">
        <v>92066467</v>
      </c>
      <c r="S36" s="53">
        <v>124000000</v>
      </c>
      <c r="T36" s="53">
        <v>124000000</v>
      </c>
      <c r="U36" s="53">
        <v>124000000</v>
      </c>
      <c r="V36" s="53">
        <v>124000000</v>
      </c>
      <c r="W36" s="53">
        <v>124000000</v>
      </c>
      <c r="X36" s="53">
        <v>123950600</v>
      </c>
      <c r="Y36" s="415">
        <v>179010000</v>
      </c>
      <c r="Z36" s="415">
        <v>179010000</v>
      </c>
      <c r="AA36" s="415"/>
      <c r="AB36" s="415"/>
      <c r="AC36" s="415"/>
      <c r="AD36" s="415"/>
      <c r="AE36" s="415">
        <v>116503000</v>
      </c>
      <c r="AF36" s="415"/>
      <c r="AG36" s="415"/>
      <c r="AH36" s="415"/>
      <c r="AI36" s="415"/>
      <c r="AJ36" s="415"/>
      <c r="AK36" s="415">
        <v>65800000</v>
      </c>
      <c r="AL36" s="53"/>
      <c r="AM36" s="54"/>
      <c r="AN36" s="54"/>
      <c r="AO36" s="107">
        <f>AK36/Z36</f>
        <v>0.36757723032232836</v>
      </c>
      <c r="AP36" s="107">
        <f>(L36+R36+X36+AK36)/H36</f>
        <v>0.6036125566426869</v>
      </c>
      <c r="AQ36" s="185"/>
      <c r="AR36" s="428"/>
      <c r="AS36" s="428"/>
      <c r="AT36" s="185"/>
      <c r="AU36" s="169"/>
    </row>
    <row r="37" spans="1:47" s="47" customFormat="1" ht="32.25" customHeight="1">
      <c r="A37" s="194"/>
      <c r="B37" s="191"/>
      <c r="C37" s="182"/>
      <c r="D37" s="182"/>
      <c r="E37" s="182"/>
      <c r="F37" s="182"/>
      <c r="G37" s="70" t="s">
        <v>10</v>
      </c>
      <c r="H37" s="420"/>
      <c r="I37" s="420"/>
      <c r="J37" s="420"/>
      <c r="K37" s="420"/>
      <c r="L37" s="420"/>
      <c r="M37" s="420"/>
      <c r="N37" s="420"/>
      <c r="O37" s="420"/>
      <c r="P37" s="420"/>
      <c r="Q37" s="420"/>
      <c r="R37" s="420"/>
      <c r="S37" s="420"/>
      <c r="T37" s="420"/>
      <c r="U37" s="420"/>
      <c r="V37" s="420"/>
      <c r="W37" s="420"/>
      <c r="X37" s="420"/>
      <c r="Y37" s="420"/>
      <c r="Z37" s="420"/>
      <c r="AA37" s="421"/>
      <c r="AB37" s="421"/>
      <c r="AC37" s="421"/>
      <c r="AD37" s="421"/>
      <c r="AE37" s="420"/>
      <c r="AF37" s="421"/>
      <c r="AG37" s="421"/>
      <c r="AH37" s="421"/>
      <c r="AI37" s="421"/>
      <c r="AJ37" s="421"/>
      <c r="AK37" s="420"/>
      <c r="AL37" s="56"/>
      <c r="AM37" s="54"/>
      <c r="AN37" s="57"/>
      <c r="AO37" s="56"/>
      <c r="AP37" s="56"/>
      <c r="AQ37" s="185"/>
      <c r="AR37" s="428"/>
      <c r="AS37" s="428"/>
      <c r="AT37" s="185"/>
      <c r="AU37" s="169"/>
    </row>
    <row r="38" spans="1:47" s="47" customFormat="1" ht="32.25" customHeight="1">
      <c r="A38" s="194"/>
      <c r="B38" s="191"/>
      <c r="C38" s="182"/>
      <c r="D38" s="182"/>
      <c r="E38" s="182"/>
      <c r="F38" s="182"/>
      <c r="G38" s="69" t="s">
        <v>11</v>
      </c>
      <c r="H38" s="53">
        <f aca="true" t="shared" si="9" ref="H38">+L38+R38+X38+Z38+AE38</f>
        <v>99774177</v>
      </c>
      <c r="I38" s="81">
        <v>0</v>
      </c>
      <c r="J38" s="81">
        <v>0</v>
      </c>
      <c r="K38" s="81">
        <v>0</v>
      </c>
      <c r="L38" s="81">
        <v>0</v>
      </c>
      <c r="M38" s="81">
        <v>39455841</v>
      </c>
      <c r="N38" s="81">
        <v>39455841</v>
      </c>
      <c r="O38" s="81">
        <v>39455840</v>
      </c>
      <c r="P38" s="81">
        <v>39455840</v>
      </c>
      <c r="Q38" s="81">
        <v>39455840</v>
      </c>
      <c r="R38" s="81">
        <v>39455840</v>
      </c>
      <c r="S38" s="81">
        <v>6767037</v>
      </c>
      <c r="T38" s="81">
        <v>6767037</v>
      </c>
      <c r="U38" s="81">
        <v>6767037</v>
      </c>
      <c r="V38" s="81">
        <v>6767037</v>
      </c>
      <c r="W38" s="81">
        <v>6767037</v>
      </c>
      <c r="X38" s="81">
        <v>6767037</v>
      </c>
      <c r="Y38" s="426">
        <v>53551300</v>
      </c>
      <c r="Z38" s="426">
        <v>53551300</v>
      </c>
      <c r="AA38" s="426"/>
      <c r="AB38" s="426"/>
      <c r="AC38" s="426"/>
      <c r="AD38" s="426"/>
      <c r="AE38" s="415">
        <v>0</v>
      </c>
      <c r="AF38" s="415"/>
      <c r="AG38" s="415"/>
      <c r="AH38" s="415"/>
      <c r="AI38" s="415"/>
      <c r="AJ38" s="415"/>
      <c r="AK38" s="426">
        <v>53551300</v>
      </c>
      <c r="AL38" s="53"/>
      <c r="AM38" s="53"/>
      <c r="AN38" s="53"/>
      <c r="AO38" s="107">
        <f>AK38/Z38</f>
        <v>1</v>
      </c>
      <c r="AP38" s="107"/>
      <c r="AQ38" s="185"/>
      <c r="AR38" s="428"/>
      <c r="AS38" s="428"/>
      <c r="AT38" s="185"/>
      <c r="AU38" s="169"/>
    </row>
    <row r="39" spans="1:47" s="47" customFormat="1" ht="32.25" customHeight="1">
      <c r="A39" s="194"/>
      <c r="B39" s="191"/>
      <c r="C39" s="182"/>
      <c r="D39" s="182"/>
      <c r="E39" s="182"/>
      <c r="F39" s="182"/>
      <c r="G39" s="70" t="s">
        <v>12</v>
      </c>
      <c r="H39" s="79">
        <v>1</v>
      </c>
      <c r="I39" s="79">
        <v>1</v>
      </c>
      <c r="J39" s="79">
        <v>1</v>
      </c>
      <c r="K39" s="79">
        <v>1</v>
      </c>
      <c r="L39" s="79">
        <v>1</v>
      </c>
      <c r="M39" s="79">
        <v>1</v>
      </c>
      <c r="N39" s="79">
        <v>1</v>
      </c>
      <c r="O39" s="79">
        <v>1</v>
      </c>
      <c r="P39" s="79">
        <v>1</v>
      </c>
      <c r="Q39" s="79">
        <v>1</v>
      </c>
      <c r="R39" s="79">
        <v>1</v>
      </c>
      <c r="S39" s="79">
        <v>1</v>
      </c>
      <c r="T39" s="79">
        <v>1</v>
      </c>
      <c r="U39" s="79">
        <v>1</v>
      </c>
      <c r="V39" s="79">
        <v>1</v>
      </c>
      <c r="W39" s="79">
        <v>1</v>
      </c>
      <c r="X39" s="79">
        <v>1</v>
      </c>
      <c r="Y39" s="427">
        <v>1</v>
      </c>
      <c r="Z39" s="427">
        <v>1</v>
      </c>
      <c r="AA39" s="427"/>
      <c r="AB39" s="427"/>
      <c r="AC39" s="427"/>
      <c r="AD39" s="427"/>
      <c r="AE39" s="427">
        <v>1</v>
      </c>
      <c r="AF39" s="427"/>
      <c r="AG39" s="427"/>
      <c r="AH39" s="427"/>
      <c r="AI39" s="427"/>
      <c r="AJ39" s="427"/>
      <c r="AK39" s="427">
        <v>1</v>
      </c>
      <c r="AL39" s="79"/>
      <c r="AM39" s="79"/>
      <c r="AN39" s="79"/>
      <c r="AO39" s="107">
        <f>AK39/Z39</f>
        <v>1</v>
      </c>
      <c r="AP39" s="107">
        <f>(L39+R39+X39+AK39)/(K39+Q39+W39+Z39+AE39)</f>
        <v>0.8</v>
      </c>
      <c r="AQ39" s="185"/>
      <c r="AR39" s="428"/>
      <c r="AS39" s="428"/>
      <c r="AT39" s="185"/>
      <c r="AU39" s="169"/>
    </row>
    <row r="40" spans="1:47" s="47" customFormat="1" ht="32.25" customHeight="1" thickBot="1">
      <c r="A40" s="194"/>
      <c r="B40" s="192"/>
      <c r="C40" s="183"/>
      <c r="D40" s="183"/>
      <c r="E40" s="183"/>
      <c r="F40" s="183"/>
      <c r="G40" s="72" t="s">
        <v>13</v>
      </c>
      <c r="H40" s="76">
        <f>+H36+H38</f>
        <v>679290516</v>
      </c>
      <c r="I40" s="76">
        <f aca="true" t="shared" si="10" ref="I40:AK40">+I36+I38</f>
        <v>69391993</v>
      </c>
      <c r="J40" s="76">
        <f t="shared" si="10"/>
        <v>69391993</v>
      </c>
      <c r="K40" s="76">
        <f t="shared" si="10"/>
        <v>69391993</v>
      </c>
      <c r="L40" s="76">
        <f t="shared" si="10"/>
        <v>67986272</v>
      </c>
      <c r="M40" s="76">
        <f t="shared" si="10"/>
        <v>113653841</v>
      </c>
      <c r="N40" s="76">
        <f t="shared" si="10"/>
        <v>113653841</v>
      </c>
      <c r="O40" s="76">
        <f t="shared" si="10"/>
        <v>113653840</v>
      </c>
      <c r="P40" s="76">
        <f t="shared" si="10"/>
        <v>131522307</v>
      </c>
      <c r="Q40" s="76">
        <f t="shared" si="10"/>
        <v>131522307</v>
      </c>
      <c r="R40" s="76">
        <f t="shared" si="10"/>
        <v>131522307</v>
      </c>
      <c r="S40" s="76">
        <f t="shared" si="10"/>
        <v>130767037</v>
      </c>
      <c r="T40" s="76">
        <f t="shared" si="10"/>
        <v>130767037</v>
      </c>
      <c r="U40" s="76">
        <f t="shared" si="10"/>
        <v>130767037</v>
      </c>
      <c r="V40" s="76">
        <f t="shared" si="10"/>
        <v>130767037</v>
      </c>
      <c r="W40" s="76">
        <f t="shared" si="10"/>
        <v>130767037</v>
      </c>
      <c r="X40" s="76">
        <f t="shared" si="10"/>
        <v>130717637</v>
      </c>
      <c r="Y40" s="417">
        <f t="shared" si="10"/>
        <v>232561300</v>
      </c>
      <c r="Z40" s="417">
        <f t="shared" si="10"/>
        <v>232561300</v>
      </c>
      <c r="AA40" s="417">
        <f t="shared" si="10"/>
        <v>0</v>
      </c>
      <c r="AB40" s="417">
        <f t="shared" si="10"/>
        <v>0</v>
      </c>
      <c r="AC40" s="417">
        <f t="shared" si="10"/>
        <v>0</v>
      </c>
      <c r="AD40" s="417">
        <f t="shared" si="10"/>
        <v>0</v>
      </c>
      <c r="AE40" s="417">
        <f t="shared" si="10"/>
        <v>116503000</v>
      </c>
      <c r="AF40" s="417">
        <f t="shared" si="10"/>
        <v>0</v>
      </c>
      <c r="AG40" s="417">
        <f t="shared" si="10"/>
        <v>0</v>
      </c>
      <c r="AH40" s="417">
        <f t="shared" si="10"/>
        <v>0</v>
      </c>
      <c r="AI40" s="417">
        <f t="shared" si="10"/>
        <v>0</v>
      </c>
      <c r="AJ40" s="417">
        <f t="shared" si="10"/>
        <v>0</v>
      </c>
      <c r="AK40" s="417">
        <f t="shared" si="10"/>
        <v>119351300</v>
      </c>
      <c r="AL40" s="62"/>
      <c r="AM40" s="63"/>
      <c r="AN40" s="77"/>
      <c r="AO40" s="107">
        <f>AK40/Z40</f>
        <v>0.5132036155628645</v>
      </c>
      <c r="AP40" s="107">
        <f>(L40+R40+X40+AK40)/H40</f>
        <v>0.661833936159356</v>
      </c>
      <c r="AQ40" s="186"/>
      <c r="AR40" s="429"/>
      <c r="AS40" s="429"/>
      <c r="AT40" s="186"/>
      <c r="AU40" s="170"/>
    </row>
    <row r="41" spans="1:47" s="47" customFormat="1" ht="32.25" customHeight="1">
      <c r="A41" s="194"/>
      <c r="B41" s="190">
        <v>6</v>
      </c>
      <c r="C41" s="181" t="s">
        <v>97</v>
      </c>
      <c r="D41" s="181" t="s">
        <v>186</v>
      </c>
      <c r="E41" s="181">
        <v>544</v>
      </c>
      <c r="F41" s="181">
        <v>185</v>
      </c>
      <c r="G41" s="71" t="s">
        <v>8</v>
      </c>
      <c r="H41" s="59">
        <v>1</v>
      </c>
      <c r="I41" s="59">
        <v>1</v>
      </c>
      <c r="J41" s="59">
        <v>1</v>
      </c>
      <c r="K41" s="59">
        <v>1</v>
      </c>
      <c r="L41" s="59">
        <v>1</v>
      </c>
      <c r="M41" s="59">
        <v>1</v>
      </c>
      <c r="N41" s="59">
        <v>1</v>
      </c>
      <c r="O41" s="59">
        <v>1</v>
      </c>
      <c r="P41" s="59">
        <v>1</v>
      </c>
      <c r="Q41" s="59">
        <v>1</v>
      </c>
      <c r="R41" s="59">
        <v>1</v>
      </c>
      <c r="S41" s="59">
        <v>1</v>
      </c>
      <c r="T41" s="59">
        <v>1</v>
      </c>
      <c r="U41" s="59">
        <v>1</v>
      </c>
      <c r="V41" s="59">
        <v>1</v>
      </c>
      <c r="W41" s="59">
        <v>1</v>
      </c>
      <c r="X41" s="59">
        <v>1</v>
      </c>
      <c r="Y41" s="414">
        <v>1</v>
      </c>
      <c r="Z41" s="414">
        <v>1</v>
      </c>
      <c r="AA41" s="414"/>
      <c r="AB41" s="414"/>
      <c r="AC41" s="414"/>
      <c r="AD41" s="414"/>
      <c r="AE41" s="414">
        <v>1</v>
      </c>
      <c r="AF41" s="414"/>
      <c r="AG41" s="414"/>
      <c r="AH41" s="414"/>
      <c r="AI41" s="414"/>
      <c r="AJ41" s="414"/>
      <c r="AK41" s="414">
        <v>1</v>
      </c>
      <c r="AL41" s="60"/>
      <c r="AM41" s="61"/>
      <c r="AN41" s="61"/>
      <c r="AO41" s="107">
        <f>AK41/Z41</f>
        <v>1</v>
      </c>
      <c r="AP41" s="107">
        <f>(L41+R41+X41+AK41)/(K41+Q41+W41+Z41+AE41)</f>
        <v>0.8</v>
      </c>
      <c r="AQ41" s="184" t="s">
        <v>311</v>
      </c>
      <c r="AR41" s="231" t="s">
        <v>235</v>
      </c>
      <c r="AS41" s="231" t="s">
        <v>236</v>
      </c>
      <c r="AT41" s="184" t="s">
        <v>308</v>
      </c>
      <c r="AU41" s="168" t="s">
        <v>309</v>
      </c>
    </row>
    <row r="42" spans="1:47" s="47" customFormat="1" ht="32.25" customHeight="1">
      <c r="A42" s="194"/>
      <c r="B42" s="191"/>
      <c r="C42" s="182"/>
      <c r="D42" s="182"/>
      <c r="E42" s="182"/>
      <c r="F42" s="182"/>
      <c r="G42" s="69" t="s">
        <v>9</v>
      </c>
      <c r="H42" s="53">
        <f>+L42+R42+X42+Y42+AE42</f>
        <v>4293973189</v>
      </c>
      <c r="I42" s="53">
        <v>655805237</v>
      </c>
      <c r="J42" s="53">
        <v>655805237</v>
      </c>
      <c r="K42" s="53">
        <v>655805237</v>
      </c>
      <c r="L42" s="53">
        <v>655635489</v>
      </c>
      <c r="M42" s="53">
        <v>781542000</v>
      </c>
      <c r="N42" s="53">
        <v>781542000</v>
      </c>
      <c r="O42" s="53">
        <v>781542000</v>
      </c>
      <c r="P42" s="53">
        <v>652788032</v>
      </c>
      <c r="Q42" s="53">
        <v>652788032</v>
      </c>
      <c r="R42" s="53">
        <v>638253200</v>
      </c>
      <c r="S42" s="53">
        <v>994000000</v>
      </c>
      <c r="T42" s="53">
        <v>994000000</v>
      </c>
      <c r="U42" s="53">
        <v>994000000</v>
      </c>
      <c r="V42" s="53">
        <v>894697334</v>
      </c>
      <c r="W42" s="53">
        <v>673638500</v>
      </c>
      <c r="X42" s="53">
        <v>673638500</v>
      </c>
      <c r="Y42" s="415">
        <v>1071044000</v>
      </c>
      <c r="Z42" s="415">
        <v>1071044000</v>
      </c>
      <c r="AA42" s="415"/>
      <c r="AB42" s="415"/>
      <c r="AC42" s="415"/>
      <c r="AD42" s="415"/>
      <c r="AE42" s="415">
        <v>1255402000</v>
      </c>
      <c r="AF42" s="415"/>
      <c r="AG42" s="415"/>
      <c r="AH42" s="415"/>
      <c r="AI42" s="415"/>
      <c r="AJ42" s="415"/>
      <c r="AK42" s="415">
        <v>478739000</v>
      </c>
      <c r="AL42" s="53"/>
      <c r="AM42" s="54"/>
      <c r="AN42" s="54"/>
      <c r="AO42" s="107">
        <f>AK42/Z42</f>
        <v>0.4469835039456829</v>
      </c>
      <c r="AP42" s="107">
        <f>(L42+R42+X42+AK42)/H42</f>
        <v>0.5696975927252349</v>
      </c>
      <c r="AQ42" s="185"/>
      <c r="AR42" s="428"/>
      <c r="AS42" s="428"/>
      <c r="AT42" s="185"/>
      <c r="AU42" s="169"/>
    </row>
    <row r="43" spans="1:47" s="47" customFormat="1" ht="32.25" customHeight="1">
      <c r="A43" s="194"/>
      <c r="B43" s="191"/>
      <c r="C43" s="182"/>
      <c r="D43" s="182"/>
      <c r="E43" s="182"/>
      <c r="F43" s="182"/>
      <c r="G43" s="70" t="s">
        <v>10</v>
      </c>
      <c r="H43" s="420"/>
      <c r="I43" s="420"/>
      <c r="J43" s="420"/>
      <c r="K43" s="420"/>
      <c r="L43" s="420"/>
      <c r="M43" s="420"/>
      <c r="N43" s="420"/>
      <c r="O43" s="420"/>
      <c r="P43" s="420"/>
      <c r="Q43" s="420"/>
      <c r="R43" s="420"/>
      <c r="S43" s="420"/>
      <c r="T43" s="420"/>
      <c r="U43" s="420"/>
      <c r="V43" s="420"/>
      <c r="W43" s="420"/>
      <c r="X43" s="420"/>
      <c r="Y43" s="420"/>
      <c r="Z43" s="420"/>
      <c r="AA43" s="421"/>
      <c r="AB43" s="421"/>
      <c r="AC43" s="421"/>
      <c r="AD43" s="421"/>
      <c r="AE43" s="420"/>
      <c r="AF43" s="421"/>
      <c r="AG43" s="421"/>
      <c r="AH43" s="421"/>
      <c r="AI43" s="421"/>
      <c r="AJ43" s="421"/>
      <c r="AK43" s="420"/>
      <c r="AL43" s="56"/>
      <c r="AM43" s="54"/>
      <c r="AN43" s="57"/>
      <c r="AO43" s="56"/>
      <c r="AP43" s="56"/>
      <c r="AQ43" s="185"/>
      <c r="AR43" s="428"/>
      <c r="AS43" s="428"/>
      <c r="AT43" s="185"/>
      <c r="AU43" s="169"/>
    </row>
    <row r="44" spans="1:47" s="47" customFormat="1" ht="32.25" customHeight="1">
      <c r="A44" s="194"/>
      <c r="B44" s="191"/>
      <c r="C44" s="182"/>
      <c r="D44" s="182"/>
      <c r="E44" s="182"/>
      <c r="F44" s="182"/>
      <c r="G44" s="69" t="s">
        <v>11</v>
      </c>
      <c r="H44" s="53">
        <f aca="true" t="shared" si="11" ref="H44">+L44+R44+X44+Z44+AE44</f>
        <v>430860672</v>
      </c>
      <c r="I44" s="53">
        <v>0</v>
      </c>
      <c r="J44" s="53">
        <v>0</v>
      </c>
      <c r="K44" s="53">
        <v>0</v>
      </c>
      <c r="L44" s="53">
        <v>0</v>
      </c>
      <c r="M44" s="53">
        <v>241084572</v>
      </c>
      <c r="N44" s="53">
        <v>241084572</v>
      </c>
      <c r="O44" s="53">
        <v>241084572</v>
      </c>
      <c r="P44" s="53">
        <v>241084572</v>
      </c>
      <c r="Q44" s="53">
        <v>241084572</v>
      </c>
      <c r="R44" s="53">
        <v>241084572</v>
      </c>
      <c r="S44" s="53">
        <v>104536133</v>
      </c>
      <c r="T44" s="53">
        <v>104536133</v>
      </c>
      <c r="U44" s="53">
        <v>104536133</v>
      </c>
      <c r="V44" s="53">
        <v>104536133</v>
      </c>
      <c r="W44" s="53">
        <v>104536133</v>
      </c>
      <c r="X44" s="53">
        <v>104536133</v>
      </c>
      <c r="Y44" s="415">
        <v>85239967</v>
      </c>
      <c r="Z44" s="415">
        <v>85239967</v>
      </c>
      <c r="AA44" s="415"/>
      <c r="AB44" s="415"/>
      <c r="AC44" s="415"/>
      <c r="AD44" s="415"/>
      <c r="AE44" s="415">
        <v>0</v>
      </c>
      <c r="AF44" s="415"/>
      <c r="AG44" s="415"/>
      <c r="AH44" s="415"/>
      <c r="AI44" s="415"/>
      <c r="AJ44" s="415"/>
      <c r="AK44" s="415">
        <v>84838800</v>
      </c>
      <c r="AL44" s="53"/>
      <c r="AM44" s="53"/>
      <c r="AN44" s="53"/>
      <c r="AO44" s="107">
        <f>AK44/Z44</f>
        <v>0.9952936748555992</v>
      </c>
      <c r="AP44" s="107"/>
      <c r="AQ44" s="185"/>
      <c r="AR44" s="428"/>
      <c r="AS44" s="428"/>
      <c r="AT44" s="185"/>
      <c r="AU44" s="169"/>
    </row>
    <row r="45" spans="1:47" s="47" customFormat="1" ht="32.25" customHeight="1">
      <c r="A45" s="194"/>
      <c r="B45" s="191"/>
      <c r="C45" s="182"/>
      <c r="D45" s="182"/>
      <c r="E45" s="182"/>
      <c r="F45" s="182"/>
      <c r="G45" s="70" t="s">
        <v>12</v>
      </c>
      <c r="H45" s="58">
        <v>1</v>
      </c>
      <c r="I45" s="58">
        <v>1</v>
      </c>
      <c r="J45" s="58">
        <v>1</v>
      </c>
      <c r="K45" s="58">
        <v>1</v>
      </c>
      <c r="L45" s="58">
        <v>1</v>
      </c>
      <c r="M45" s="58">
        <v>1</v>
      </c>
      <c r="N45" s="58">
        <v>1</v>
      </c>
      <c r="O45" s="58">
        <v>1</v>
      </c>
      <c r="P45" s="58">
        <v>1</v>
      </c>
      <c r="Q45" s="58">
        <v>1</v>
      </c>
      <c r="R45" s="58">
        <v>1</v>
      </c>
      <c r="S45" s="58">
        <v>1</v>
      </c>
      <c r="T45" s="58">
        <v>1</v>
      </c>
      <c r="U45" s="58">
        <v>1</v>
      </c>
      <c r="V45" s="58">
        <v>1</v>
      </c>
      <c r="W45" s="58">
        <v>1</v>
      </c>
      <c r="X45" s="58">
        <v>1</v>
      </c>
      <c r="Y45" s="416">
        <v>1</v>
      </c>
      <c r="Z45" s="416">
        <v>1</v>
      </c>
      <c r="AA45" s="416"/>
      <c r="AB45" s="416"/>
      <c r="AC45" s="416"/>
      <c r="AD45" s="416"/>
      <c r="AE45" s="416">
        <v>1</v>
      </c>
      <c r="AF45" s="416"/>
      <c r="AG45" s="416"/>
      <c r="AH45" s="416"/>
      <c r="AI45" s="416"/>
      <c r="AJ45" s="416"/>
      <c r="AK45" s="416">
        <v>1</v>
      </c>
      <c r="AL45" s="56"/>
      <c r="AM45" s="54"/>
      <c r="AN45" s="57"/>
      <c r="AO45" s="107">
        <f>AK45/Z45</f>
        <v>1</v>
      </c>
      <c r="AP45" s="107">
        <f>(L45+R45+X45+AK45)/(K45+Q45+W45+Z45+AE45)</f>
        <v>0.8</v>
      </c>
      <c r="AQ45" s="185"/>
      <c r="AR45" s="428"/>
      <c r="AS45" s="428"/>
      <c r="AT45" s="185"/>
      <c r="AU45" s="169"/>
    </row>
    <row r="46" spans="1:47" s="47" customFormat="1" ht="32.25" customHeight="1" thickBot="1">
      <c r="A46" s="194"/>
      <c r="B46" s="192"/>
      <c r="C46" s="183"/>
      <c r="D46" s="183"/>
      <c r="E46" s="183"/>
      <c r="F46" s="183"/>
      <c r="G46" s="72" t="s">
        <v>13</v>
      </c>
      <c r="H46" s="76">
        <f>+H42+H44</f>
        <v>4724833861</v>
      </c>
      <c r="I46" s="76">
        <f aca="true" t="shared" si="12" ref="I46:AK46">+I42+I44</f>
        <v>655805237</v>
      </c>
      <c r="J46" s="76">
        <f t="shared" si="12"/>
        <v>655805237</v>
      </c>
      <c r="K46" s="76">
        <f t="shared" si="12"/>
        <v>655805237</v>
      </c>
      <c r="L46" s="76">
        <f t="shared" si="12"/>
        <v>655635489</v>
      </c>
      <c r="M46" s="76">
        <f t="shared" si="12"/>
        <v>1022626572</v>
      </c>
      <c r="N46" s="76">
        <f t="shared" si="12"/>
        <v>1022626572</v>
      </c>
      <c r="O46" s="76">
        <f t="shared" si="12"/>
        <v>1022626572</v>
      </c>
      <c r="P46" s="76">
        <f t="shared" si="12"/>
        <v>893872604</v>
      </c>
      <c r="Q46" s="76">
        <f t="shared" si="12"/>
        <v>893872604</v>
      </c>
      <c r="R46" s="76">
        <f t="shared" si="12"/>
        <v>879337772</v>
      </c>
      <c r="S46" s="76">
        <f t="shared" si="12"/>
        <v>1098536133</v>
      </c>
      <c r="T46" s="76">
        <f t="shared" si="12"/>
        <v>1098536133</v>
      </c>
      <c r="U46" s="76">
        <f t="shared" si="12"/>
        <v>1098536133</v>
      </c>
      <c r="V46" s="76">
        <f t="shared" si="12"/>
        <v>999233467</v>
      </c>
      <c r="W46" s="76">
        <f t="shared" si="12"/>
        <v>778174633</v>
      </c>
      <c r="X46" s="76">
        <f t="shared" si="12"/>
        <v>778174633</v>
      </c>
      <c r="Y46" s="417">
        <f t="shared" si="12"/>
        <v>1156283967</v>
      </c>
      <c r="Z46" s="417">
        <f t="shared" si="12"/>
        <v>1156283967</v>
      </c>
      <c r="AA46" s="417">
        <f t="shared" si="12"/>
        <v>0</v>
      </c>
      <c r="AB46" s="417">
        <f t="shared" si="12"/>
        <v>0</v>
      </c>
      <c r="AC46" s="417">
        <f t="shared" si="12"/>
        <v>0</v>
      </c>
      <c r="AD46" s="417">
        <f t="shared" si="12"/>
        <v>0</v>
      </c>
      <c r="AE46" s="417">
        <f t="shared" si="12"/>
        <v>1255402000</v>
      </c>
      <c r="AF46" s="417">
        <f t="shared" si="12"/>
        <v>0</v>
      </c>
      <c r="AG46" s="417">
        <f t="shared" si="12"/>
        <v>0</v>
      </c>
      <c r="AH46" s="417">
        <f t="shared" si="12"/>
        <v>0</v>
      </c>
      <c r="AI46" s="417">
        <f t="shared" si="12"/>
        <v>0</v>
      </c>
      <c r="AJ46" s="417">
        <f t="shared" si="12"/>
        <v>0</v>
      </c>
      <c r="AK46" s="417">
        <f t="shared" si="12"/>
        <v>563577800</v>
      </c>
      <c r="AL46" s="62"/>
      <c r="AM46" s="63"/>
      <c r="AN46" s="77"/>
      <c r="AO46" s="107">
        <f>AK46/Z46</f>
        <v>0.48740431942701146</v>
      </c>
      <c r="AP46" s="107">
        <f>(L46+R46+X46+AK46)/H46</f>
        <v>0.608852242984719</v>
      </c>
      <c r="AQ46" s="186"/>
      <c r="AR46" s="429"/>
      <c r="AS46" s="429"/>
      <c r="AT46" s="186"/>
      <c r="AU46" s="170"/>
    </row>
    <row r="47" spans="1:47" s="47" customFormat="1" ht="32.25" customHeight="1">
      <c r="A47" s="194"/>
      <c r="B47" s="190">
        <v>7</v>
      </c>
      <c r="C47" s="181" t="s">
        <v>98</v>
      </c>
      <c r="D47" s="181" t="s">
        <v>186</v>
      </c>
      <c r="E47" s="181">
        <v>544</v>
      </c>
      <c r="F47" s="181">
        <v>185</v>
      </c>
      <c r="G47" s="71" t="s">
        <v>8</v>
      </c>
      <c r="H47" s="59">
        <v>1</v>
      </c>
      <c r="I47" s="59">
        <v>0</v>
      </c>
      <c r="J47" s="59">
        <v>0</v>
      </c>
      <c r="K47" s="430"/>
      <c r="L47" s="430"/>
      <c r="M47" s="430"/>
      <c r="N47" s="430"/>
      <c r="O47" s="430"/>
      <c r="P47" s="430"/>
      <c r="Q47" s="430"/>
      <c r="R47" s="430"/>
      <c r="S47" s="430"/>
      <c r="T47" s="430"/>
      <c r="U47" s="430"/>
      <c r="V47" s="430"/>
      <c r="W47" s="430"/>
      <c r="X47" s="430"/>
      <c r="Y47" s="414">
        <v>1</v>
      </c>
      <c r="Z47" s="414">
        <v>1</v>
      </c>
      <c r="AA47" s="414"/>
      <c r="AB47" s="414"/>
      <c r="AC47" s="414"/>
      <c r="AD47" s="414"/>
      <c r="AE47" s="414">
        <v>1</v>
      </c>
      <c r="AF47" s="414"/>
      <c r="AG47" s="414"/>
      <c r="AH47" s="414"/>
      <c r="AI47" s="414"/>
      <c r="AJ47" s="414"/>
      <c r="AK47" s="414">
        <v>1</v>
      </c>
      <c r="AL47" s="60"/>
      <c r="AM47" s="61"/>
      <c r="AN47" s="61"/>
      <c r="AO47" s="107">
        <f>AK47/Z47</f>
        <v>1</v>
      </c>
      <c r="AP47" s="107">
        <f>(L47+R47+X47+AK47)/(K47+Q47+W47+Z47+AE47)</f>
        <v>0.5</v>
      </c>
      <c r="AQ47" s="184" t="s">
        <v>234</v>
      </c>
      <c r="AR47" s="231" t="s">
        <v>235</v>
      </c>
      <c r="AS47" s="231" t="s">
        <v>236</v>
      </c>
      <c r="AT47" s="184" t="s">
        <v>237</v>
      </c>
      <c r="AU47" s="168" t="s">
        <v>265</v>
      </c>
    </row>
    <row r="48" spans="1:47" s="47" customFormat="1" ht="32.25" customHeight="1">
      <c r="A48" s="194"/>
      <c r="B48" s="191"/>
      <c r="C48" s="182"/>
      <c r="D48" s="182"/>
      <c r="E48" s="182"/>
      <c r="F48" s="182"/>
      <c r="G48" s="69" t="s">
        <v>9</v>
      </c>
      <c r="H48" s="53">
        <f>+L48+R48+X48+Y48+AE48</f>
        <v>1989267000</v>
      </c>
      <c r="I48" s="53">
        <v>0</v>
      </c>
      <c r="J48" s="53">
        <v>0</v>
      </c>
      <c r="K48" s="419"/>
      <c r="L48" s="419"/>
      <c r="M48" s="419"/>
      <c r="N48" s="419"/>
      <c r="O48" s="419"/>
      <c r="P48" s="419"/>
      <c r="Q48" s="419"/>
      <c r="R48" s="419"/>
      <c r="S48" s="419"/>
      <c r="T48" s="419"/>
      <c r="U48" s="419"/>
      <c r="V48" s="419"/>
      <c r="W48" s="419"/>
      <c r="X48" s="419"/>
      <c r="Y48" s="415">
        <v>1327758000</v>
      </c>
      <c r="Z48" s="415">
        <v>1327758000</v>
      </c>
      <c r="AA48" s="415"/>
      <c r="AB48" s="415"/>
      <c r="AC48" s="415"/>
      <c r="AD48" s="415"/>
      <c r="AE48" s="415">
        <v>661509000</v>
      </c>
      <c r="AF48" s="415"/>
      <c r="AG48" s="415"/>
      <c r="AH48" s="415"/>
      <c r="AI48" s="415"/>
      <c r="AJ48" s="415"/>
      <c r="AK48" s="415">
        <v>116384000</v>
      </c>
      <c r="AL48" s="53"/>
      <c r="AM48" s="54"/>
      <c r="AN48" s="54"/>
      <c r="AO48" s="107">
        <f>AK48/Z48</f>
        <v>0.08765452740634964</v>
      </c>
      <c r="AP48" s="107">
        <f>(L48+R48+X48+AK48)/H48</f>
        <v>0.058505972300349825</v>
      </c>
      <c r="AQ48" s="185"/>
      <c r="AR48" s="428"/>
      <c r="AS48" s="428"/>
      <c r="AT48" s="185"/>
      <c r="AU48" s="169"/>
    </row>
    <row r="49" spans="1:47" s="47" customFormat="1" ht="32.25" customHeight="1">
      <c r="A49" s="194"/>
      <c r="B49" s="191"/>
      <c r="C49" s="182"/>
      <c r="D49" s="182"/>
      <c r="E49" s="182"/>
      <c r="F49" s="182"/>
      <c r="G49" s="70" t="s">
        <v>10</v>
      </c>
      <c r="H49" s="420"/>
      <c r="I49" s="420"/>
      <c r="J49" s="420"/>
      <c r="K49" s="420"/>
      <c r="L49" s="420"/>
      <c r="M49" s="420"/>
      <c r="N49" s="420"/>
      <c r="O49" s="420"/>
      <c r="P49" s="420"/>
      <c r="Q49" s="420"/>
      <c r="R49" s="420"/>
      <c r="S49" s="420"/>
      <c r="T49" s="420"/>
      <c r="U49" s="420"/>
      <c r="V49" s="420"/>
      <c r="W49" s="420"/>
      <c r="X49" s="420"/>
      <c r="Y49" s="420"/>
      <c r="Z49" s="420"/>
      <c r="AA49" s="421"/>
      <c r="AB49" s="421"/>
      <c r="AC49" s="421"/>
      <c r="AD49" s="421"/>
      <c r="AE49" s="420"/>
      <c r="AF49" s="421"/>
      <c r="AG49" s="421"/>
      <c r="AH49" s="421"/>
      <c r="AI49" s="421"/>
      <c r="AJ49" s="421"/>
      <c r="AK49" s="420"/>
      <c r="AL49" s="56"/>
      <c r="AM49" s="54"/>
      <c r="AN49" s="57"/>
      <c r="AO49" s="56"/>
      <c r="AP49" s="56"/>
      <c r="AQ49" s="185"/>
      <c r="AR49" s="428"/>
      <c r="AS49" s="428"/>
      <c r="AT49" s="185"/>
      <c r="AU49" s="169"/>
    </row>
    <row r="50" spans="1:47" s="47" customFormat="1" ht="32.25" customHeight="1">
      <c r="A50" s="194"/>
      <c r="B50" s="191"/>
      <c r="C50" s="182"/>
      <c r="D50" s="182"/>
      <c r="E50" s="182"/>
      <c r="F50" s="182"/>
      <c r="G50" s="69" t="s">
        <v>11</v>
      </c>
      <c r="H50" s="53">
        <v>0</v>
      </c>
      <c r="I50" s="53">
        <v>0</v>
      </c>
      <c r="J50" s="53">
        <v>0</v>
      </c>
      <c r="K50" s="419"/>
      <c r="L50" s="419"/>
      <c r="M50" s="419"/>
      <c r="N50" s="419"/>
      <c r="O50" s="419"/>
      <c r="P50" s="419"/>
      <c r="Q50" s="419"/>
      <c r="R50" s="419"/>
      <c r="S50" s="419"/>
      <c r="T50" s="419"/>
      <c r="U50" s="419"/>
      <c r="V50" s="419"/>
      <c r="W50" s="419"/>
      <c r="X50" s="419"/>
      <c r="Y50" s="419"/>
      <c r="Z50" s="419"/>
      <c r="AA50" s="415"/>
      <c r="AB50" s="415"/>
      <c r="AC50" s="415"/>
      <c r="AD50" s="415"/>
      <c r="AE50" s="415">
        <v>0</v>
      </c>
      <c r="AF50" s="415"/>
      <c r="AG50" s="415"/>
      <c r="AH50" s="415"/>
      <c r="AI50" s="415"/>
      <c r="AJ50" s="415"/>
      <c r="AK50" s="419"/>
      <c r="AL50" s="53"/>
      <c r="AM50" s="53"/>
      <c r="AN50" s="53"/>
      <c r="AO50" s="107" t="e">
        <f>AK50/Z50</f>
        <v>#DIV/0!</v>
      </c>
      <c r="AP50" s="107"/>
      <c r="AQ50" s="185"/>
      <c r="AR50" s="428"/>
      <c r="AS50" s="428"/>
      <c r="AT50" s="185"/>
      <c r="AU50" s="169"/>
    </row>
    <row r="51" spans="1:47" s="47" customFormat="1" ht="32.25" customHeight="1">
      <c r="A51" s="194"/>
      <c r="B51" s="191"/>
      <c r="C51" s="182"/>
      <c r="D51" s="182"/>
      <c r="E51" s="182"/>
      <c r="F51" s="182"/>
      <c r="G51" s="70" t="s">
        <v>12</v>
      </c>
      <c r="H51" s="58">
        <v>1</v>
      </c>
      <c r="I51" s="58">
        <v>0</v>
      </c>
      <c r="J51" s="58">
        <v>0</v>
      </c>
      <c r="K51" s="431"/>
      <c r="L51" s="431"/>
      <c r="M51" s="431"/>
      <c r="N51" s="431"/>
      <c r="O51" s="431"/>
      <c r="P51" s="431"/>
      <c r="Q51" s="431"/>
      <c r="R51" s="431"/>
      <c r="S51" s="431"/>
      <c r="T51" s="431"/>
      <c r="U51" s="431"/>
      <c r="V51" s="431"/>
      <c r="W51" s="431"/>
      <c r="X51" s="431"/>
      <c r="Y51" s="416">
        <v>1</v>
      </c>
      <c r="Z51" s="416">
        <v>1</v>
      </c>
      <c r="AA51" s="416"/>
      <c r="AB51" s="416"/>
      <c r="AC51" s="416"/>
      <c r="AD51" s="416"/>
      <c r="AE51" s="416">
        <v>1</v>
      </c>
      <c r="AF51" s="416"/>
      <c r="AG51" s="416"/>
      <c r="AH51" s="416"/>
      <c r="AI51" s="416"/>
      <c r="AJ51" s="416"/>
      <c r="AK51" s="416">
        <v>1</v>
      </c>
      <c r="AL51" s="56"/>
      <c r="AM51" s="54"/>
      <c r="AN51" s="57"/>
      <c r="AO51" s="107">
        <f>AK51/Z51</f>
        <v>1</v>
      </c>
      <c r="AP51" s="107">
        <f>(L51+R51+X51+AK51)/(K51+Q51+W51+Z51+AE51)</f>
        <v>0.5</v>
      </c>
      <c r="AQ51" s="185"/>
      <c r="AR51" s="428"/>
      <c r="AS51" s="428"/>
      <c r="AT51" s="185"/>
      <c r="AU51" s="169"/>
    </row>
    <row r="52" spans="1:47" s="47" customFormat="1" ht="32.25" customHeight="1" thickBot="1">
      <c r="A52" s="195"/>
      <c r="B52" s="192"/>
      <c r="C52" s="183"/>
      <c r="D52" s="183"/>
      <c r="E52" s="183"/>
      <c r="F52" s="183"/>
      <c r="G52" s="72" t="s">
        <v>13</v>
      </c>
      <c r="H52" s="76">
        <f>+H48+H50</f>
        <v>1989267000</v>
      </c>
      <c r="I52" s="76">
        <f aca="true" t="shared" si="13" ref="I52:AK52">+I48+I50</f>
        <v>0</v>
      </c>
      <c r="J52" s="76">
        <f t="shared" si="13"/>
        <v>0</v>
      </c>
      <c r="K52" s="432"/>
      <c r="L52" s="432"/>
      <c r="M52" s="432"/>
      <c r="N52" s="432"/>
      <c r="O52" s="432"/>
      <c r="P52" s="432"/>
      <c r="Q52" s="432"/>
      <c r="R52" s="432"/>
      <c r="S52" s="432"/>
      <c r="T52" s="432"/>
      <c r="U52" s="432"/>
      <c r="V52" s="432"/>
      <c r="W52" s="432"/>
      <c r="X52" s="432"/>
      <c r="Y52" s="76">
        <f t="shared" si="13"/>
        <v>1327758000</v>
      </c>
      <c r="Z52" s="76">
        <f t="shared" si="13"/>
        <v>1327758000</v>
      </c>
      <c r="AA52" s="76">
        <f t="shared" si="13"/>
        <v>0</v>
      </c>
      <c r="AB52" s="76">
        <f t="shared" si="13"/>
        <v>0</v>
      </c>
      <c r="AC52" s="76">
        <f t="shared" si="13"/>
        <v>0</v>
      </c>
      <c r="AD52" s="76">
        <f t="shared" si="13"/>
        <v>0</v>
      </c>
      <c r="AE52" s="76">
        <f t="shared" si="13"/>
        <v>661509000</v>
      </c>
      <c r="AF52" s="76">
        <f t="shared" si="13"/>
        <v>0</v>
      </c>
      <c r="AG52" s="76">
        <f t="shared" si="13"/>
        <v>0</v>
      </c>
      <c r="AH52" s="76">
        <f t="shared" si="13"/>
        <v>0</v>
      </c>
      <c r="AI52" s="76">
        <f t="shared" si="13"/>
        <v>0</v>
      </c>
      <c r="AJ52" s="76">
        <f t="shared" si="13"/>
        <v>0</v>
      </c>
      <c r="AK52" s="76">
        <f t="shared" si="13"/>
        <v>116384000</v>
      </c>
      <c r="AL52" s="62"/>
      <c r="AM52" s="63"/>
      <c r="AN52" s="77"/>
      <c r="AO52" s="107">
        <f>AK52/Z52</f>
        <v>0.08765452740634964</v>
      </c>
      <c r="AP52" s="107">
        <f>(L52+R52+X52+AK52)/H52</f>
        <v>0.058505972300349825</v>
      </c>
      <c r="AQ52" s="186"/>
      <c r="AR52" s="429"/>
      <c r="AS52" s="429"/>
      <c r="AT52" s="186"/>
      <c r="AU52" s="170"/>
    </row>
    <row r="53" spans="1:47" ht="31.5" customHeight="1">
      <c r="A53" s="234" t="s">
        <v>14</v>
      </c>
      <c r="B53" s="235"/>
      <c r="C53" s="235"/>
      <c r="D53" s="235"/>
      <c r="E53" s="235"/>
      <c r="F53" s="236"/>
      <c r="G53" s="68" t="s">
        <v>9</v>
      </c>
      <c r="H53" s="80">
        <f>+H16+H22+H28+H34+H40+H46+H52</f>
        <v>17024914943</v>
      </c>
      <c r="I53" s="80">
        <f aca="true" t="shared" si="14" ref="I53:L53">+I12+I18+I24+I30+I36+I42+I48</f>
        <v>1850231274</v>
      </c>
      <c r="J53" s="80">
        <f t="shared" si="14"/>
        <v>1850231274</v>
      </c>
      <c r="K53" s="80">
        <f t="shared" si="14"/>
        <v>1844460607</v>
      </c>
      <c r="L53" s="80">
        <f t="shared" si="14"/>
        <v>1782772928</v>
      </c>
      <c r="M53" s="80">
        <f>+M12+M18+M24+M30+M36+M42+M48</f>
        <v>2372760000</v>
      </c>
      <c r="N53" s="80">
        <f aca="true" t="shared" si="15" ref="N53:AK53">+N12+N18+N24+N30+N36+N42+N48</f>
        <v>2372760000</v>
      </c>
      <c r="O53" s="80">
        <f t="shared" si="15"/>
        <v>2372760000</v>
      </c>
      <c r="P53" s="80">
        <f t="shared" si="15"/>
        <v>2372760000</v>
      </c>
      <c r="Q53" s="80">
        <f t="shared" si="15"/>
        <v>2372304053</v>
      </c>
      <c r="R53" s="80">
        <f t="shared" si="15"/>
        <v>2258050247</v>
      </c>
      <c r="S53" s="80">
        <f t="shared" si="15"/>
        <v>2700000000</v>
      </c>
      <c r="T53" s="80">
        <f t="shared" si="15"/>
        <v>2700000000</v>
      </c>
      <c r="U53" s="80">
        <f t="shared" si="15"/>
        <v>2700000000</v>
      </c>
      <c r="V53" s="80">
        <f t="shared" si="15"/>
        <v>2699544053</v>
      </c>
      <c r="W53" s="80">
        <f t="shared" si="15"/>
        <v>2698823502</v>
      </c>
      <c r="X53" s="80">
        <f t="shared" si="15"/>
        <v>2609417628</v>
      </c>
      <c r="Y53" s="80">
        <f t="shared" si="15"/>
        <v>4216184000</v>
      </c>
      <c r="Z53" s="80">
        <f t="shared" si="15"/>
        <v>4216184000</v>
      </c>
      <c r="AA53" s="80">
        <f t="shared" si="15"/>
        <v>0</v>
      </c>
      <c r="AB53" s="80">
        <f t="shared" si="15"/>
        <v>0</v>
      </c>
      <c r="AC53" s="80">
        <f t="shared" si="15"/>
        <v>0</v>
      </c>
      <c r="AD53" s="80">
        <f t="shared" si="15"/>
        <v>0</v>
      </c>
      <c r="AE53" s="80">
        <f t="shared" si="15"/>
        <v>4055467000</v>
      </c>
      <c r="AF53" s="80">
        <f t="shared" si="15"/>
        <v>0</v>
      </c>
      <c r="AG53" s="80">
        <f t="shared" si="15"/>
        <v>0</v>
      </c>
      <c r="AH53" s="80">
        <f t="shared" si="15"/>
        <v>0</v>
      </c>
      <c r="AI53" s="80">
        <f t="shared" si="15"/>
        <v>0</v>
      </c>
      <c r="AJ53" s="80">
        <f t="shared" si="15"/>
        <v>0</v>
      </c>
      <c r="AK53" s="80">
        <f t="shared" si="15"/>
        <v>1821549939</v>
      </c>
      <c r="AL53" s="80">
        <f aca="true" t="shared" si="16" ref="AL53:AN53">+AL16+AL22+AL28+AL34+AL40+AL46+AL52</f>
        <v>0</v>
      </c>
      <c r="AM53" s="80">
        <f t="shared" si="16"/>
        <v>0</v>
      </c>
      <c r="AN53" s="80">
        <f t="shared" si="16"/>
        <v>0</v>
      </c>
      <c r="AO53" s="64"/>
      <c r="AP53" s="64"/>
      <c r="AQ53" s="240"/>
      <c r="AR53" s="241"/>
      <c r="AS53" s="241"/>
      <c r="AT53" s="241"/>
      <c r="AU53" s="242"/>
    </row>
    <row r="54" spans="1:47" ht="28.5" customHeight="1">
      <c r="A54" s="234"/>
      <c r="B54" s="235"/>
      <c r="C54" s="235"/>
      <c r="D54" s="235"/>
      <c r="E54" s="235"/>
      <c r="F54" s="236"/>
      <c r="G54" s="69" t="s">
        <v>11</v>
      </c>
      <c r="H54" s="80">
        <f>+H14+H20+H26+H32+H38+H44+H50</f>
        <v>2103023140</v>
      </c>
      <c r="I54" s="80">
        <f aca="true" t="shared" si="17" ref="I54:AN54">+I14+I20+I26+I32+I38+I44+I50</f>
        <v>0</v>
      </c>
      <c r="J54" s="80">
        <f t="shared" si="17"/>
        <v>0</v>
      </c>
      <c r="K54" s="80">
        <f t="shared" si="17"/>
        <v>0</v>
      </c>
      <c r="L54" s="80">
        <f t="shared" si="17"/>
        <v>0</v>
      </c>
      <c r="M54" s="80">
        <f t="shared" si="17"/>
        <v>766029342</v>
      </c>
      <c r="N54" s="80">
        <f t="shared" si="17"/>
        <v>766029342</v>
      </c>
      <c r="O54" s="80">
        <f t="shared" si="17"/>
        <v>766029332</v>
      </c>
      <c r="P54" s="80">
        <f t="shared" si="17"/>
        <v>766029332</v>
      </c>
      <c r="Q54" s="80">
        <f t="shared" si="17"/>
        <v>766029332</v>
      </c>
      <c r="R54" s="80">
        <f t="shared" si="17"/>
        <v>765308781</v>
      </c>
      <c r="S54" s="80">
        <f t="shared" si="17"/>
        <v>640546651</v>
      </c>
      <c r="T54" s="80">
        <f t="shared" si="17"/>
        <v>640546651</v>
      </c>
      <c r="U54" s="80">
        <f t="shared" si="17"/>
        <v>640546651</v>
      </c>
      <c r="V54" s="80">
        <f t="shared" si="17"/>
        <v>635784783</v>
      </c>
      <c r="W54" s="80">
        <f t="shared" si="17"/>
        <v>635699750</v>
      </c>
      <c r="X54" s="80">
        <f t="shared" si="17"/>
        <v>635699750</v>
      </c>
      <c r="Y54" s="80">
        <f t="shared" si="17"/>
        <v>702014609</v>
      </c>
      <c r="Z54" s="80">
        <f t="shared" si="17"/>
        <v>702014609</v>
      </c>
      <c r="AA54" s="80">
        <f t="shared" si="17"/>
        <v>0</v>
      </c>
      <c r="AB54" s="80">
        <f t="shared" si="17"/>
        <v>0</v>
      </c>
      <c r="AC54" s="80">
        <f t="shared" si="17"/>
        <v>0</v>
      </c>
      <c r="AD54" s="80">
        <f t="shared" si="17"/>
        <v>0</v>
      </c>
      <c r="AE54" s="80">
        <f t="shared" si="17"/>
        <v>0</v>
      </c>
      <c r="AF54" s="80">
        <f t="shared" si="17"/>
        <v>0</v>
      </c>
      <c r="AG54" s="80">
        <f t="shared" si="17"/>
        <v>0</v>
      </c>
      <c r="AH54" s="80">
        <f t="shared" si="17"/>
        <v>0</v>
      </c>
      <c r="AI54" s="80">
        <f t="shared" si="17"/>
        <v>0</v>
      </c>
      <c r="AJ54" s="80">
        <f t="shared" si="17"/>
        <v>0</v>
      </c>
      <c r="AK54" s="80">
        <f t="shared" si="17"/>
        <v>401529654</v>
      </c>
      <c r="AL54" s="80">
        <f t="shared" si="17"/>
        <v>0</v>
      </c>
      <c r="AM54" s="80">
        <f t="shared" si="17"/>
        <v>0</v>
      </c>
      <c r="AN54" s="80">
        <f t="shared" si="17"/>
        <v>0</v>
      </c>
      <c r="AO54" s="65"/>
      <c r="AP54" s="65"/>
      <c r="AQ54" s="243"/>
      <c r="AR54" s="244"/>
      <c r="AS54" s="244"/>
      <c r="AT54" s="244"/>
      <c r="AU54" s="245"/>
    </row>
    <row r="55" spans="1:49" ht="35.25" customHeight="1" thickBot="1">
      <c r="A55" s="237"/>
      <c r="B55" s="238"/>
      <c r="C55" s="238"/>
      <c r="D55" s="238"/>
      <c r="E55" s="238"/>
      <c r="F55" s="239"/>
      <c r="G55" s="73" t="s">
        <v>14</v>
      </c>
      <c r="H55" s="66">
        <f aca="true" t="shared" si="18" ref="H55:AI55">+H53+H54</f>
        <v>19127938083</v>
      </c>
      <c r="I55" s="66">
        <f t="shared" si="18"/>
        <v>1850231274</v>
      </c>
      <c r="J55" s="66">
        <f t="shared" si="18"/>
        <v>1850231274</v>
      </c>
      <c r="K55" s="66">
        <f t="shared" si="18"/>
        <v>1844460607</v>
      </c>
      <c r="L55" s="66">
        <f t="shared" si="18"/>
        <v>1782772928</v>
      </c>
      <c r="M55" s="66">
        <f t="shared" si="18"/>
        <v>3138789342</v>
      </c>
      <c r="N55" s="66">
        <f t="shared" si="18"/>
        <v>3138789342</v>
      </c>
      <c r="O55" s="66">
        <f t="shared" si="18"/>
        <v>3138789332</v>
      </c>
      <c r="P55" s="66">
        <f t="shared" si="18"/>
        <v>3138789332</v>
      </c>
      <c r="Q55" s="66">
        <f t="shared" si="18"/>
        <v>3138333385</v>
      </c>
      <c r="R55" s="66">
        <f t="shared" si="18"/>
        <v>3023359028</v>
      </c>
      <c r="S55" s="66">
        <f t="shared" si="18"/>
        <v>3340546651</v>
      </c>
      <c r="T55" s="66">
        <f t="shared" si="18"/>
        <v>3340546651</v>
      </c>
      <c r="U55" s="66">
        <f t="shared" si="18"/>
        <v>3340546651</v>
      </c>
      <c r="V55" s="66">
        <f t="shared" si="18"/>
        <v>3335328836</v>
      </c>
      <c r="W55" s="66">
        <f t="shared" si="18"/>
        <v>3334523252</v>
      </c>
      <c r="X55" s="66">
        <f t="shared" si="18"/>
        <v>3245117378</v>
      </c>
      <c r="Y55" s="66">
        <f t="shared" si="18"/>
        <v>4918198609</v>
      </c>
      <c r="Z55" s="66">
        <f t="shared" si="18"/>
        <v>4918198609</v>
      </c>
      <c r="AA55" s="66">
        <f t="shared" si="18"/>
        <v>0</v>
      </c>
      <c r="AB55" s="66">
        <f t="shared" si="18"/>
        <v>0</v>
      </c>
      <c r="AC55" s="66">
        <f t="shared" si="18"/>
        <v>0</v>
      </c>
      <c r="AD55" s="66">
        <f t="shared" si="18"/>
        <v>0</v>
      </c>
      <c r="AE55" s="66">
        <f t="shared" si="18"/>
        <v>4055467000</v>
      </c>
      <c r="AF55" s="66">
        <f t="shared" si="18"/>
        <v>0</v>
      </c>
      <c r="AG55" s="66">
        <f t="shared" si="18"/>
        <v>0</v>
      </c>
      <c r="AH55" s="66">
        <f t="shared" si="18"/>
        <v>0</v>
      </c>
      <c r="AI55" s="66">
        <f t="shared" si="18"/>
        <v>0</v>
      </c>
      <c r="AJ55" s="66">
        <f>+AJ53+AJ54</f>
        <v>0</v>
      </c>
      <c r="AK55" s="66">
        <f>+AK53+AK54</f>
        <v>2223079593</v>
      </c>
      <c r="AL55" s="66">
        <f aca="true" t="shared" si="19" ref="AL55">+AL53+AL54</f>
        <v>0</v>
      </c>
      <c r="AM55" s="66">
        <f aca="true" t="shared" si="20" ref="AM55">+AM53+AM54</f>
        <v>0</v>
      </c>
      <c r="AN55" s="66">
        <f aca="true" t="shared" si="21" ref="AN55">+AN53+AN54</f>
        <v>0</v>
      </c>
      <c r="AO55" s="67"/>
      <c r="AP55" s="67"/>
      <c r="AQ55" s="246"/>
      <c r="AR55" s="247"/>
      <c r="AS55" s="247"/>
      <c r="AT55" s="247"/>
      <c r="AU55" s="248"/>
      <c r="AV55" s="2"/>
      <c r="AW55" s="2"/>
    </row>
    <row r="58" spans="1:14" ht="15">
      <c r="A58" s="171" t="s">
        <v>82</v>
      </c>
      <c r="B58" s="171"/>
      <c r="C58" s="171"/>
      <c r="D58" s="171"/>
      <c r="E58" s="171"/>
      <c r="F58" s="171"/>
      <c r="G58" s="171"/>
      <c r="H58" s="171"/>
      <c r="I58" s="40"/>
      <c r="J58" s="40"/>
      <c r="K58" s="40"/>
      <c r="L58" s="40"/>
      <c r="M58" s="40"/>
      <c r="N58" s="40"/>
    </row>
    <row r="59" spans="1:14" ht="15.75" customHeight="1">
      <c r="A59" s="22" t="s">
        <v>83</v>
      </c>
      <c r="B59" s="172" t="s">
        <v>84</v>
      </c>
      <c r="C59" s="173"/>
      <c r="D59" s="173"/>
      <c r="E59" s="174"/>
      <c r="F59" s="196" t="s">
        <v>85</v>
      </c>
      <c r="G59" s="196"/>
      <c r="H59" s="196"/>
      <c r="I59" s="40"/>
      <c r="J59" s="40"/>
      <c r="K59" s="40"/>
      <c r="L59" s="40"/>
      <c r="M59" s="40"/>
      <c r="N59" s="40"/>
    </row>
    <row r="60" spans="1:14" ht="15">
      <c r="A60" s="51">
        <v>11</v>
      </c>
      <c r="B60" s="175" t="s">
        <v>86</v>
      </c>
      <c r="C60" s="176"/>
      <c r="D60" s="176"/>
      <c r="E60" s="177"/>
      <c r="F60" s="197" t="s">
        <v>88</v>
      </c>
      <c r="G60" s="197"/>
      <c r="H60" s="197"/>
      <c r="I60" s="40"/>
      <c r="J60" s="40"/>
      <c r="K60" s="40"/>
      <c r="L60" s="40"/>
      <c r="M60" s="40"/>
      <c r="N60" s="40"/>
    </row>
  </sheetData>
  <mergeCells count="108">
    <mergeCell ref="A53:F55"/>
    <mergeCell ref="F47:F52"/>
    <mergeCell ref="F11:F16"/>
    <mergeCell ref="AS17:AS22"/>
    <mergeCell ref="D17:D22"/>
    <mergeCell ref="AR47:AR52"/>
    <mergeCell ref="AS47:AS52"/>
    <mergeCell ref="AQ47:AQ52"/>
    <mergeCell ref="F17:F22"/>
    <mergeCell ref="AQ53:AU55"/>
    <mergeCell ref="AU11:AU16"/>
    <mergeCell ref="AR11:AR16"/>
    <mergeCell ref="AT47:AT52"/>
    <mergeCell ref="AU47:AU52"/>
    <mergeCell ref="B47:B52"/>
    <mergeCell ref="C47:C52"/>
    <mergeCell ref="D47:D52"/>
    <mergeCell ref="E47:E52"/>
    <mergeCell ref="AT17:AT22"/>
    <mergeCell ref="AU17:AU22"/>
    <mergeCell ref="F23:F28"/>
    <mergeCell ref="AQ23:AQ28"/>
    <mergeCell ref="AR23:AR28"/>
    <mergeCell ref="AS23:AS28"/>
    <mergeCell ref="AT23:AT28"/>
    <mergeCell ref="AU23:AU28"/>
    <mergeCell ref="F29:F34"/>
    <mergeCell ref="AQ29:AQ34"/>
    <mergeCell ref="AR29:AR34"/>
    <mergeCell ref="AS29:AS34"/>
    <mergeCell ref="AT29:AT34"/>
    <mergeCell ref="AQ17:AQ22"/>
    <mergeCell ref="AR17:AR22"/>
    <mergeCell ref="E8:E10"/>
    <mergeCell ref="G8:G10"/>
    <mergeCell ref="AS11:AS16"/>
    <mergeCell ref="AT11:AT16"/>
    <mergeCell ref="A8:A10"/>
    <mergeCell ref="AS8:AS10"/>
    <mergeCell ref="AT8:AT10"/>
    <mergeCell ref="AP8:AP10"/>
    <mergeCell ref="B8:D9"/>
    <mergeCell ref="I9:L9"/>
    <mergeCell ref="M9:R9"/>
    <mergeCell ref="S9:X9"/>
    <mergeCell ref="Y9:AD9"/>
    <mergeCell ref="AK9:AN9"/>
    <mergeCell ref="F8:F10"/>
    <mergeCell ref="AK8:AN8"/>
    <mergeCell ref="AE9:AJ9"/>
    <mergeCell ref="F59:H59"/>
    <mergeCell ref="F60:H60"/>
    <mergeCell ref="AO8:AO10"/>
    <mergeCell ref="H8:H10"/>
    <mergeCell ref="A2:E4"/>
    <mergeCell ref="A5:P5"/>
    <mergeCell ref="A6:P6"/>
    <mergeCell ref="AM4:AU4"/>
    <mergeCell ref="F2:AU2"/>
    <mergeCell ref="F4:AL4"/>
    <mergeCell ref="Q5:AU5"/>
    <mergeCell ref="Q6:AU6"/>
    <mergeCell ref="F3:AU3"/>
    <mergeCell ref="AR8:AR10"/>
    <mergeCell ref="AU8:AU10"/>
    <mergeCell ref="B11:B16"/>
    <mergeCell ref="C11:C16"/>
    <mergeCell ref="D11:D16"/>
    <mergeCell ref="B17:B22"/>
    <mergeCell ref="C17:C22"/>
    <mergeCell ref="E11:E16"/>
    <mergeCell ref="AQ11:AQ16"/>
    <mergeCell ref="AQ8:AQ10"/>
    <mergeCell ref="E17:E22"/>
    <mergeCell ref="D23:D28"/>
    <mergeCell ref="E23:E28"/>
    <mergeCell ref="B29:B34"/>
    <mergeCell ref="C29:C34"/>
    <mergeCell ref="D29:D34"/>
    <mergeCell ref="E29:E34"/>
    <mergeCell ref="B41:B46"/>
    <mergeCell ref="C41:C46"/>
    <mergeCell ref="D41:D46"/>
    <mergeCell ref="E41:E46"/>
    <mergeCell ref="AU41:AU46"/>
    <mergeCell ref="A58:H58"/>
    <mergeCell ref="B59:E59"/>
    <mergeCell ref="B60:E60"/>
    <mergeCell ref="I8:AJ8"/>
    <mergeCell ref="F41:F46"/>
    <mergeCell ref="AQ41:AQ46"/>
    <mergeCell ref="AR41:AR46"/>
    <mergeCell ref="AS41:AS46"/>
    <mergeCell ref="AT41:AT46"/>
    <mergeCell ref="AU29:AU34"/>
    <mergeCell ref="B35:B40"/>
    <mergeCell ref="C35:C40"/>
    <mergeCell ref="D35:D40"/>
    <mergeCell ref="E35:E40"/>
    <mergeCell ref="F35:F40"/>
    <mergeCell ref="AQ35:AQ40"/>
    <mergeCell ref="AR35:AR40"/>
    <mergeCell ref="AS35:AS40"/>
    <mergeCell ref="AT35:AT40"/>
    <mergeCell ref="AU35:AU40"/>
    <mergeCell ref="A11:A52"/>
    <mergeCell ref="B23:B28"/>
    <mergeCell ref="C23:C28"/>
  </mergeCells>
  <dataValidations count="1">
    <dataValidation type="list" allowBlank="1" showInputMessage="1" showErrorMessage="1" sqref="D11:D52">
      <formula1>#REF!</formula1>
    </dataValidation>
  </dataValidations>
  <printOptions horizontalCentered="1" verticalCentered="1"/>
  <pageMargins left="0" right="0" top="0.7480314960629921" bottom="0" header="0.31496062992125984" footer="0"/>
  <pageSetup fitToHeight="0" horizontalDpi="600" verticalDpi="600" orientation="landscape" scale="22" r:id="rId5"/>
  <headerFooter>
    <oddFooter>&amp;C&amp;G</oddFooter>
  </headerFooter>
  <ignoredErrors>
    <ignoredError sqref="M53"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G128"/>
  <sheetViews>
    <sheetView zoomScale="73" zoomScaleNormal="73" workbookViewId="0" topLeftCell="B1">
      <selection activeCell="E55" sqref="E55:E56"/>
    </sheetView>
  </sheetViews>
  <sheetFormatPr defaultColWidth="11.421875" defaultRowHeight="15"/>
  <cols>
    <col min="1" max="1" width="9.140625" style="3" customWidth="1"/>
    <col min="2" max="2" width="15.00390625" style="3" customWidth="1"/>
    <col min="3" max="3" width="29.140625" style="12" customWidth="1"/>
    <col min="4" max="5" width="9.7109375" style="3" customWidth="1"/>
    <col min="6" max="6" width="13.28125" style="3" bestFit="1" customWidth="1"/>
    <col min="7" max="7" width="8.7109375" style="3" customWidth="1"/>
    <col min="8" max="8" width="8.57421875" style="3" customWidth="1"/>
    <col min="9" max="9" width="8.00390625" style="3" bestFit="1" customWidth="1"/>
    <col min="10" max="11" width="8.57421875" style="3" customWidth="1"/>
    <col min="12" max="12" width="8.00390625" style="3" bestFit="1" customWidth="1"/>
    <col min="13" max="13" width="8.7109375" style="3" customWidth="1"/>
    <col min="14" max="14" width="9.140625" style="4" customWidth="1"/>
    <col min="15" max="15" width="8.00390625" style="4" bestFit="1" customWidth="1"/>
    <col min="16" max="16" width="8.7109375" style="4" customWidth="1"/>
    <col min="17" max="17" width="6.8515625" style="4" bestFit="1" customWidth="1"/>
    <col min="18" max="18" width="8.00390625" style="4" bestFit="1" customWidth="1"/>
    <col min="19" max="19" width="11.7109375" style="4" customWidth="1"/>
    <col min="20" max="20" width="10.140625" style="4" customWidth="1"/>
    <col min="21" max="21" width="11.140625" style="4" customWidth="1"/>
    <col min="22" max="22" width="90.7109375" style="7" customWidth="1"/>
    <col min="23" max="33" width="11.421875" style="7" customWidth="1"/>
    <col min="34" max="16384" width="11.421875" style="3" customWidth="1"/>
  </cols>
  <sheetData>
    <row r="1" ht="13.5" thickBot="1"/>
    <row r="2" spans="1:22" s="5" customFormat="1" ht="43.5" customHeight="1">
      <c r="A2" s="276"/>
      <c r="B2" s="277"/>
      <c r="C2" s="277"/>
      <c r="D2" s="282" t="s">
        <v>92</v>
      </c>
      <c r="E2" s="283"/>
      <c r="F2" s="283"/>
      <c r="G2" s="283"/>
      <c r="H2" s="283"/>
      <c r="I2" s="283"/>
      <c r="J2" s="283"/>
      <c r="K2" s="283"/>
      <c r="L2" s="283"/>
      <c r="M2" s="283"/>
      <c r="N2" s="283"/>
      <c r="O2" s="283"/>
      <c r="P2" s="283"/>
      <c r="Q2" s="283"/>
      <c r="R2" s="283"/>
      <c r="S2" s="283"/>
      <c r="T2" s="283"/>
      <c r="U2" s="283"/>
      <c r="V2" s="284"/>
    </row>
    <row r="3" spans="1:22" s="5" customFormat="1" ht="64.5" customHeight="1">
      <c r="A3" s="278"/>
      <c r="B3" s="279"/>
      <c r="C3" s="279"/>
      <c r="D3" s="285" t="s">
        <v>90</v>
      </c>
      <c r="E3" s="286"/>
      <c r="F3" s="286"/>
      <c r="G3" s="286"/>
      <c r="H3" s="286"/>
      <c r="I3" s="286"/>
      <c r="J3" s="286"/>
      <c r="K3" s="286"/>
      <c r="L3" s="286"/>
      <c r="M3" s="286"/>
      <c r="N3" s="286"/>
      <c r="O3" s="286"/>
      <c r="P3" s="286"/>
      <c r="Q3" s="286"/>
      <c r="R3" s="286"/>
      <c r="S3" s="286"/>
      <c r="T3" s="286"/>
      <c r="U3" s="286"/>
      <c r="V3" s="287"/>
    </row>
    <row r="4" spans="1:22" s="5" customFormat="1" ht="43.5" customHeight="1" thickBot="1">
      <c r="A4" s="280"/>
      <c r="B4" s="281"/>
      <c r="C4" s="281"/>
      <c r="D4" s="213" t="s">
        <v>270</v>
      </c>
      <c r="E4" s="136"/>
      <c r="F4" s="136"/>
      <c r="G4" s="136"/>
      <c r="H4" s="136"/>
      <c r="I4" s="136"/>
      <c r="J4" s="136"/>
      <c r="K4" s="136"/>
      <c r="L4" s="136"/>
      <c r="M4" s="136"/>
      <c r="N4" s="136"/>
      <c r="O4" s="136"/>
      <c r="P4" s="136"/>
      <c r="Q4" s="136"/>
      <c r="R4" s="136"/>
      <c r="S4" s="136"/>
      <c r="T4" s="136"/>
      <c r="U4" s="137"/>
      <c r="V4" s="35" t="s">
        <v>81</v>
      </c>
    </row>
    <row r="5" spans="1:22" s="5" customFormat="1" ht="43.5" customHeight="1" thickBot="1">
      <c r="A5" s="206" t="s">
        <v>0</v>
      </c>
      <c r="B5" s="207"/>
      <c r="C5" s="208"/>
      <c r="D5" s="292" t="s">
        <v>154</v>
      </c>
      <c r="E5" s="293"/>
      <c r="F5" s="293"/>
      <c r="G5" s="293"/>
      <c r="H5" s="293"/>
      <c r="I5" s="293"/>
      <c r="J5" s="293"/>
      <c r="K5" s="293"/>
      <c r="L5" s="293"/>
      <c r="M5" s="293"/>
      <c r="N5" s="293"/>
      <c r="O5" s="293"/>
      <c r="P5" s="293"/>
      <c r="Q5" s="293"/>
      <c r="R5" s="293"/>
      <c r="S5" s="293"/>
      <c r="T5" s="293"/>
      <c r="U5" s="293"/>
      <c r="V5" s="294"/>
    </row>
    <row r="6" spans="1:22" s="5" customFormat="1" ht="43.5" customHeight="1" thickBot="1">
      <c r="A6" s="209" t="s">
        <v>2</v>
      </c>
      <c r="B6" s="210"/>
      <c r="C6" s="211"/>
      <c r="D6" s="295" t="s">
        <v>93</v>
      </c>
      <c r="E6" s="296"/>
      <c r="F6" s="296"/>
      <c r="G6" s="296"/>
      <c r="H6" s="296"/>
      <c r="I6" s="296"/>
      <c r="J6" s="296"/>
      <c r="K6" s="296"/>
      <c r="L6" s="296"/>
      <c r="M6" s="296"/>
      <c r="N6" s="296"/>
      <c r="O6" s="296"/>
      <c r="P6" s="296"/>
      <c r="Q6" s="296"/>
      <c r="R6" s="296"/>
      <c r="S6" s="296"/>
      <c r="T6" s="296"/>
      <c r="U6" s="296"/>
      <c r="V6" s="297"/>
    </row>
    <row r="7" spans="1:22" s="6" customFormat="1" ht="32.25" customHeight="1">
      <c r="A7" s="298" t="s">
        <v>54</v>
      </c>
      <c r="B7" s="273" t="s">
        <v>55</v>
      </c>
      <c r="C7" s="288" t="s">
        <v>56</v>
      </c>
      <c r="D7" s="290" t="s">
        <v>181</v>
      </c>
      <c r="E7" s="291"/>
      <c r="F7" s="273" t="s">
        <v>155</v>
      </c>
      <c r="G7" s="273"/>
      <c r="H7" s="273"/>
      <c r="I7" s="273"/>
      <c r="J7" s="273"/>
      <c r="K7" s="273"/>
      <c r="L7" s="273"/>
      <c r="M7" s="273"/>
      <c r="N7" s="273"/>
      <c r="O7" s="273"/>
      <c r="P7" s="273"/>
      <c r="Q7" s="273"/>
      <c r="R7" s="273"/>
      <c r="S7" s="273"/>
      <c r="T7" s="273" t="s">
        <v>58</v>
      </c>
      <c r="U7" s="273"/>
      <c r="V7" s="274" t="s">
        <v>156</v>
      </c>
    </row>
    <row r="8" spans="1:22" s="6" customFormat="1" ht="66" customHeight="1" thickBot="1">
      <c r="A8" s="299"/>
      <c r="B8" s="300"/>
      <c r="C8" s="289"/>
      <c r="D8" s="36" t="s">
        <v>182</v>
      </c>
      <c r="E8" s="36" t="s">
        <v>183</v>
      </c>
      <c r="F8" s="36" t="s">
        <v>57</v>
      </c>
      <c r="G8" s="38" t="s">
        <v>15</v>
      </c>
      <c r="H8" s="38" t="s">
        <v>16</v>
      </c>
      <c r="I8" s="38" t="s">
        <v>17</v>
      </c>
      <c r="J8" s="38" t="s">
        <v>18</v>
      </c>
      <c r="K8" s="38" t="s">
        <v>19</v>
      </c>
      <c r="L8" s="38" t="s">
        <v>20</v>
      </c>
      <c r="M8" s="38" t="s">
        <v>21</v>
      </c>
      <c r="N8" s="38" t="s">
        <v>22</v>
      </c>
      <c r="O8" s="38" t="s">
        <v>23</v>
      </c>
      <c r="P8" s="38" t="s">
        <v>24</v>
      </c>
      <c r="Q8" s="38" t="s">
        <v>25</v>
      </c>
      <c r="R8" s="38" t="s">
        <v>26</v>
      </c>
      <c r="S8" s="37" t="s">
        <v>27</v>
      </c>
      <c r="T8" s="37" t="s">
        <v>59</v>
      </c>
      <c r="U8" s="37" t="s">
        <v>60</v>
      </c>
      <c r="V8" s="275"/>
    </row>
    <row r="9" spans="1:23" s="7" customFormat="1" ht="34.5" customHeight="1">
      <c r="A9" s="305" t="s">
        <v>157</v>
      </c>
      <c r="B9" s="302" t="s">
        <v>94</v>
      </c>
      <c r="C9" s="445" t="s">
        <v>314</v>
      </c>
      <c r="D9" s="257" t="s">
        <v>161</v>
      </c>
      <c r="E9" s="257"/>
      <c r="F9" s="23" t="s">
        <v>28</v>
      </c>
      <c r="G9" s="24">
        <v>0</v>
      </c>
      <c r="H9" s="24">
        <v>0</v>
      </c>
      <c r="I9" s="24">
        <v>0.15</v>
      </c>
      <c r="J9" s="24">
        <v>0</v>
      </c>
      <c r="K9" s="24">
        <v>0</v>
      </c>
      <c r="L9" s="24">
        <v>0.5</v>
      </c>
      <c r="M9" s="24">
        <v>0</v>
      </c>
      <c r="N9" s="24">
        <v>0</v>
      </c>
      <c r="O9" s="24">
        <v>0.15</v>
      </c>
      <c r="P9" s="24">
        <v>0</v>
      </c>
      <c r="Q9" s="24">
        <v>0</v>
      </c>
      <c r="R9" s="24">
        <v>0.2</v>
      </c>
      <c r="S9" s="32">
        <f>SUM(G9:R9)</f>
        <v>1</v>
      </c>
      <c r="T9" s="258">
        <f>SUM(U9:U15)</f>
        <v>0.1</v>
      </c>
      <c r="U9" s="261">
        <v>0.03</v>
      </c>
      <c r="V9" s="433" t="s">
        <v>271</v>
      </c>
      <c r="W9" s="39"/>
    </row>
    <row r="10" spans="1:22" s="7" customFormat="1" ht="54.75" customHeight="1" thickBot="1">
      <c r="A10" s="306"/>
      <c r="B10" s="303"/>
      <c r="C10" s="446"/>
      <c r="D10" s="251"/>
      <c r="E10" s="251"/>
      <c r="F10" s="25" t="s">
        <v>29</v>
      </c>
      <c r="G10" s="449">
        <v>0.15</v>
      </c>
      <c r="H10" s="449">
        <v>0</v>
      </c>
      <c r="I10" s="449">
        <v>0</v>
      </c>
      <c r="J10" s="449"/>
      <c r="K10" s="26"/>
      <c r="L10" s="26"/>
      <c r="M10" s="26"/>
      <c r="N10" s="26"/>
      <c r="O10" s="26"/>
      <c r="P10" s="26"/>
      <c r="Q10" s="26"/>
      <c r="R10" s="26"/>
      <c r="S10" s="33">
        <f>SUM(G10:R10)</f>
        <v>0.15</v>
      </c>
      <c r="T10" s="259"/>
      <c r="U10" s="252"/>
      <c r="V10" s="434"/>
    </row>
    <row r="11" spans="1:23" s="7" customFormat="1" ht="34.5" customHeight="1">
      <c r="A11" s="306"/>
      <c r="B11" s="303"/>
      <c r="C11" s="446" t="s">
        <v>315</v>
      </c>
      <c r="D11" s="249" t="s">
        <v>161</v>
      </c>
      <c r="E11" s="251"/>
      <c r="F11" s="23" t="s">
        <v>28</v>
      </c>
      <c r="G11" s="449">
        <v>0</v>
      </c>
      <c r="H11" s="449">
        <v>0</v>
      </c>
      <c r="I11" s="449">
        <v>0.25</v>
      </c>
      <c r="J11" s="449">
        <v>0</v>
      </c>
      <c r="K11" s="26">
        <v>0</v>
      </c>
      <c r="L11" s="26">
        <v>0.25</v>
      </c>
      <c r="M11" s="26">
        <v>0</v>
      </c>
      <c r="N11" s="26">
        <v>0</v>
      </c>
      <c r="O11" s="26">
        <v>0.25</v>
      </c>
      <c r="P11" s="26">
        <v>0</v>
      </c>
      <c r="Q11" s="26">
        <v>0</v>
      </c>
      <c r="R11" s="26">
        <v>0.25</v>
      </c>
      <c r="S11" s="32">
        <f aca="true" t="shared" si="0" ref="S11:S56">SUM(G11:R11)</f>
        <v>1</v>
      </c>
      <c r="T11" s="259"/>
      <c r="U11" s="252">
        <v>0.02</v>
      </c>
      <c r="V11" s="435" t="s">
        <v>247</v>
      </c>
      <c r="W11" s="39"/>
    </row>
    <row r="12" spans="1:22" s="7" customFormat="1" ht="34.5" customHeight="1" thickBot="1">
      <c r="A12" s="306"/>
      <c r="B12" s="303"/>
      <c r="C12" s="446"/>
      <c r="D12" s="250"/>
      <c r="E12" s="251"/>
      <c r="F12" s="25" t="s">
        <v>29</v>
      </c>
      <c r="G12" s="449">
        <v>0.125</v>
      </c>
      <c r="H12" s="449">
        <v>0.125</v>
      </c>
      <c r="I12" s="449">
        <v>0</v>
      </c>
      <c r="J12" s="449"/>
      <c r="K12" s="26"/>
      <c r="L12" s="26"/>
      <c r="M12" s="26"/>
      <c r="N12" s="26"/>
      <c r="O12" s="26"/>
      <c r="P12" s="26"/>
      <c r="Q12" s="26"/>
      <c r="R12" s="26"/>
      <c r="S12" s="33">
        <f>SUM(G12:R12)</f>
        <v>0.25</v>
      </c>
      <c r="T12" s="259"/>
      <c r="U12" s="252"/>
      <c r="V12" s="436"/>
    </row>
    <row r="13" spans="1:23" s="7" customFormat="1" ht="34.5" customHeight="1">
      <c r="A13" s="306"/>
      <c r="B13" s="303"/>
      <c r="C13" s="446" t="s">
        <v>316</v>
      </c>
      <c r="D13" s="249" t="s">
        <v>161</v>
      </c>
      <c r="E13" s="251"/>
      <c r="F13" s="23" t="s">
        <v>28</v>
      </c>
      <c r="G13" s="449">
        <v>0</v>
      </c>
      <c r="H13" s="449">
        <v>0</v>
      </c>
      <c r="I13" s="449">
        <v>0.25</v>
      </c>
      <c r="J13" s="449">
        <v>0</v>
      </c>
      <c r="K13" s="26">
        <v>0</v>
      </c>
      <c r="L13" s="26">
        <v>0.25</v>
      </c>
      <c r="M13" s="26">
        <v>0</v>
      </c>
      <c r="N13" s="26">
        <v>0</v>
      </c>
      <c r="O13" s="26">
        <v>0.25</v>
      </c>
      <c r="P13" s="26">
        <v>0</v>
      </c>
      <c r="Q13" s="26">
        <v>0</v>
      </c>
      <c r="R13" s="26">
        <v>0.25</v>
      </c>
      <c r="S13" s="32">
        <f t="shared" si="0"/>
        <v>1</v>
      </c>
      <c r="T13" s="259"/>
      <c r="U13" s="252">
        <v>0.02</v>
      </c>
      <c r="V13" s="435" t="s">
        <v>312</v>
      </c>
      <c r="W13" s="39"/>
    </row>
    <row r="14" spans="1:22" s="7" customFormat="1" ht="34.5" customHeight="1" thickBot="1">
      <c r="A14" s="306"/>
      <c r="B14" s="303"/>
      <c r="C14" s="446"/>
      <c r="D14" s="250"/>
      <c r="E14" s="251"/>
      <c r="F14" s="25" t="s">
        <v>29</v>
      </c>
      <c r="G14" s="449">
        <v>0.125</v>
      </c>
      <c r="H14" s="449">
        <v>0.125</v>
      </c>
      <c r="I14" s="449">
        <v>0</v>
      </c>
      <c r="J14" s="449"/>
      <c r="K14" s="26"/>
      <c r="L14" s="26"/>
      <c r="M14" s="26"/>
      <c r="N14" s="26"/>
      <c r="O14" s="26"/>
      <c r="P14" s="26"/>
      <c r="Q14" s="26"/>
      <c r="R14" s="26"/>
      <c r="S14" s="33">
        <f t="shared" si="0"/>
        <v>0.25</v>
      </c>
      <c r="T14" s="259"/>
      <c r="U14" s="252"/>
      <c r="V14" s="436"/>
    </row>
    <row r="15" spans="1:23" s="7" customFormat="1" ht="34.5" customHeight="1" thickBot="1">
      <c r="A15" s="306"/>
      <c r="B15" s="303"/>
      <c r="C15" s="446" t="s">
        <v>317</v>
      </c>
      <c r="D15" s="249" t="s">
        <v>161</v>
      </c>
      <c r="E15" s="251"/>
      <c r="F15" s="23" t="s">
        <v>28</v>
      </c>
      <c r="G15" s="449">
        <v>0.1</v>
      </c>
      <c r="H15" s="449">
        <v>0.09</v>
      </c>
      <c r="I15" s="449">
        <v>0.09</v>
      </c>
      <c r="J15" s="449">
        <v>0.08</v>
      </c>
      <c r="K15" s="26">
        <v>0.08</v>
      </c>
      <c r="L15" s="26">
        <v>0.08</v>
      </c>
      <c r="M15" s="26">
        <v>0.08</v>
      </c>
      <c r="N15" s="26">
        <v>0.08</v>
      </c>
      <c r="O15" s="26">
        <v>0.08</v>
      </c>
      <c r="P15" s="26">
        <v>0.08</v>
      </c>
      <c r="Q15" s="26">
        <v>0.08</v>
      </c>
      <c r="R15" s="26">
        <v>0.08</v>
      </c>
      <c r="S15" s="32">
        <f t="shared" si="0"/>
        <v>0.9999999999999998</v>
      </c>
      <c r="T15" s="259"/>
      <c r="U15" s="252">
        <v>0.03</v>
      </c>
      <c r="V15" s="435" t="s">
        <v>272</v>
      </c>
      <c r="W15" s="39"/>
    </row>
    <row r="16" spans="1:22" s="7" customFormat="1" ht="34.5" customHeight="1" thickBot="1">
      <c r="A16" s="306"/>
      <c r="B16" s="304"/>
      <c r="C16" s="447"/>
      <c r="D16" s="272"/>
      <c r="E16" s="249"/>
      <c r="F16" s="29" t="s">
        <v>29</v>
      </c>
      <c r="G16" s="450">
        <v>0.1</v>
      </c>
      <c r="H16" s="450">
        <v>0.09</v>
      </c>
      <c r="I16" s="450">
        <v>0.09</v>
      </c>
      <c r="J16" s="450"/>
      <c r="K16" s="30"/>
      <c r="L16" s="30"/>
      <c r="M16" s="30"/>
      <c r="N16" s="30"/>
      <c r="O16" s="30"/>
      <c r="P16" s="30"/>
      <c r="Q16" s="30"/>
      <c r="R16" s="30"/>
      <c r="S16" s="32">
        <f t="shared" si="0"/>
        <v>0.28</v>
      </c>
      <c r="T16" s="271"/>
      <c r="U16" s="301"/>
      <c r="V16" s="437"/>
    </row>
    <row r="17" spans="1:23" s="7" customFormat="1" ht="34.5" customHeight="1" thickBot="1">
      <c r="A17" s="306"/>
      <c r="B17" s="253" t="s">
        <v>101</v>
      </c>
      <c r="C17" s="445" t="s">
        <v>318</v>
      </c>
      <c r="D17" s="256" t="s">
        <v>161</v>
      </c>
      <c r="E17" s="257"/>
      <c r="F17" s="23" t="s">
        <v>28</v>
      </c>
      <c r="G17" s="451">
        <v>0.0833</v>
      </c>
      <c r="H17" s="451">
        <v>0.0833</v>
      </c>
      <c r="I17" s="451">
        <v>0.0833</v>
      </c>
      <c r="J17" s="451">
        <v>0.0833</v>
      </c>
      <c r="K17" s="24">
        <v>0.0833</v>
      </c>
      <c r="L17" s="24">
        <v>0.0837</v>
      </c>
      <c r="M17" s="24">
        <v>0.0833</v>
      </c>
      <c r="N17" s="24">
        <v>0.0833</v>
      </c>
      <c r="O17" s="24">
        <v>0.0833</v>
      </c>
      <c r="P17" s="24">
        <v>0.0833</v>
      </c>
      <c r="Q17" s="24">
        <v>0.0833</v>
      </c>
      <c r="R17" s="24">
        <v>0.0833</v>
      </c>
      <c r="S17" s="33">
        <f t="shared" si="0"/>
        <v>1.0000000000000002</v>
      </c>
      <c r="T17" s="258">
        <f>SUM(U17:U23)</f>
        <v>0.2</v>
      </c>
      <c r="U17" s="261">
        <v>0.07</v>
      </c>
      <c r="V17" s="438" t="s">
        <v>266</v>
      </c>
      <c r="W17" s="39"/>
    </row>
    <row r="18" spans="1:22" s="7" customFormat="1" ht="34.5" customHeight="1" thickBot="1">
      <c r="A18" s="306"/>
      <c r="B18" s="254"/>
      <c r="C18" s="446"/>
      <c r="D18" s="250"/>
      <c r="E18" s="251"/>
      <c r="F18" s="25" t="s">
        <v>29</v>
      </c>
      <c r="G18" s="449">
        <v>0.0833</v>
      </c>
      <c r="H18" s="449">
        <v>0.0833</v>
      </c>
      <c r="I18" s="449">
        <v>0.0833</v>
      </c>
      <c r="J18" s="449"/>
      <c r="K18" s="26"/>
      <c r="L18" s="26"/>
      <c r="M18" s="26"/>
      <c r="N18" s="26"/>
      <c r="O18" s="26"/>
      <c r="P18" s="26"/>
      <c r="Q18" s="26"/>
      <c r="R18" s="26"/>
      <c r="S18" s="32">
        <f t="shared" si="0"/>
        <v>0.2499</v>
      </c>
      <c r="T18" s="259"/>
      <c r="U18" s="252"/>
      <c r="V18" s="436"/>
    </row>
    <row r="19" spans="1:23" s="7" customFormat="1" ht="34.5" customHeight="1">
      <c r="A19" s="306"/>
      <c r="B19" s="254"/>
      <c r="C19" s="446" t="s">
        <v>319</v>
      </c>
      <c r="D19" s="249" t="s">
        <v>161</v>
      </c>
      <c r="E19" s="251"/>
      <c r="F19" s="23" t="s">
        <v>28</v>
      </c>
      <c r="G19" s="449">
        <v>0.15</v>
      </c>
      <c r="H19" s="449">
        <v>0.061</v>
      </c>
      <c r="I19" s="449">
        <v>0.061</v>
      </c>
      <c r="J19" s="449">
        <v>0.061</v>
      </c>
      <c r="K19" s="26">
        <v>0.15</v>
      </c>
      <c r="L19" s="26">
        <v>0.061</v>
      </c>
      <c r="M19" s="26">
        <v>0.061</v>
      </c>
      <c r="N19" s="26">
        <v>0.061</v>
      </c>
      <c r="O19" s="26">
        <v>0.15</v>
      </c>
      <c r="P19" s="26">
        <v>0.061</v>
      </c>
      <c r="Q19" s="26">
        <v>0.061</v>
      </c>
      <c r="R19" s="26">
        <v>0.062</v>
      </c>
      <c r="S19" s="32">
        <f t="shared" si="0"/>
        <v>1</v>
      </c>
      <c r="T19" s="259"/>
      <c r="U19" s="252">
        <v>0.04</v>
      </c>
      <c r="V19" s="439" t="s">
        <v>250</v>
      </c>
      <c r="W19" s="39"/>
    </row>
    <row r="20" spans="1:22" s="7" customFormat="1" ht="34.5" customHeight="1" thickBot="1">
      <c r="A20" s="306"/>
      <c r="B20" s="254"/>
      <c r="C20" s="446"/>
      <c r="D20" s="250"/>
      <c r="E20" s="251"/>
      <c r="F20" s="25" t="s">
        <v>29</v>
      </c>
      <c r="G20" s="449">
        <v>0.15</v>
      </c>
      <c r="H20" s="449">
        <v>0.061</v>
      </c>
      <c r="I20" s="449">
        <v>0.061</v>
      </c>
      <c r="J20" s="449"/>
      <c r="K20" s="26"/>
      <c r="L20" s="26"/>
      <c r="M20" s="26"/>
      <c r="N20" s="26"/>
      <c r="O20" s="26"/>
      <c r="P20" s="26"/>
      <c r="Q20" s="26"/>
      <c r="R20" s="26"/>
      <c r="S20" s="33">
        <f t="shared" si="0"/>
        <v>0.272</v>
      </c>
      <c r="T20" s="259"/>
      <c r="U20" s="252"/>
      <c r="V20" s="440"/>
    </row>
    <row r="21" spans="1:23" s="7" customFormat="1" ht="34.5" customHeight="1" thickBot="1">
      <c r="A21" s="306"/>
      <c r="B21" s="254"/>
      <c r="C21" s="446" t="s">
        <v>320</v>
      </c>
      <c r="D21" s="249" t="s">
        <v>161</v>
      </c>
      <c r="E21" s="251"/>
      <c r="F21" s="23" t="s">
        <v>28</v>
      </c>
      <c r="G21" s="449">
        <v>0.0833</v>
      </c>
      <c r="H21" s="449">
        <v>0.0833</v>
      </c>
      <c r="I21" s="449">
        <v>0.0833</v>
      </c>
      <c r="J21" s="449">
        <v>0.0833</v>
      </c>
      <c r="K21" s="26">
        <v>0.0833</v>
      </c>
      <c r="L21" s="26">
        <v>0.0837</v>
      </c>
      <c r="M21" s="26">
        <v>0.0833</v>
      </c>
      <c r="N21" s="26">
        <v>0.0833</v>
      </c>
      <c r="O21" s="26">
        <v>0.0833</v>
      </c>
      <c r="P21" s="26">
        <v>0.0833</v>
      </c>
      <c r="Q21" s="26">
        <v>0.0833</v>
      </c>
      <c r="R21" s="26">
        <v>0.0833</v>
      </c>
      <c r="S21" s="32">
        <f t="shared" si="0"/>
        <v>1.0000000000000002</v>
      </c>
      <c r="T21" s="259"/>
      <c r="U21" s="252">
        <v>0.03</v>
      </c>
      <c r="V21" s="439" t="s">
        <v>251</v>
      </c>
      <c r="W21" s="39"/>
    </row>
    <row r="22" spans="1:22" s="7" customFormat="1" ht="34.5" customHeight="1" thickBot="1">
      <c r="A22" s="306"/>
      <c r="B22" s="254"/>
      <c r="C22" s="446"/>
      <c r="D22" s="250"/>
      <c r="E22" s="251"/>
      <c r="F22" s="25" t="s">
        <v>29</v>
      </c>
      <c r="G22" s="449">
        <v>0.0833</v>
      </c>
      <c r="H22" s="449">
        <v>0.0833</v>
      </c>
      <c r="I22" s="449">
        <v>0.0833</v>
      </c>
      <c r="J22" s="449"/>
      <c r="K22" s="26"/>
      <c r="L22" s="26"/>
      <c r="M22" s="26"/>
      <c r="N22" s="26"/>
      <c r="O22" s="26"/>
      <c r="P22" s="26"/>
      <c r="Q22" s="26"/>
      <c r="R22" s="26"/>
      <c r="S22" s="32">
        <f t="shared" si="0"/>
        <v>0.2499</v>
      </c>
      <c r="T22" s="259"/>
      <c r="U22" s="252"/>
      <c r="V22" s="440"/>
    </row>
    <row r="23" spans="1:23" s="13" customFormat="1" ht="34.5" customHeight="1" thickBot="1">
      <c r="A23" s="306"/>
      <c r="B23" s="254"/>
      <c r="C23" s="446" t="s">
        <v>321</v>
      </c>
      <c r="D23" s="262" t="s">
        <v>161</v>
      </c>
      <c r="E23" s="264"/>
      <c r="F23" s="23" t="s">
        <v>28</v>
      </c>
      <c r="G23" s="449">
        <v>0.0837</v>
      </c>
      <c r="H23" s="449">
        <v>0.0833</v>
      </c>
      <c r="I23" s="449">
        <v>0.0833</v>
      </c>
      <c r="J23" s="449">
        <v>0.0833</v>
      </c>
      <c r="K23" s="26">
        <v>0.0833</v>
      </c>
      <c r="L23" s="26">
        <v>0.0833</v>
      </c>
      <c r="M23" s="26">
        <v>0.0833</v>
      </c>
      <c r="N23" s="26">
        <v>0.0833</v>
      </c>
      <c r="O23" s="26">
        <v>0.0833</v>
      </c>
      <c r="P23" s="26">
        <v>0.0833</v>
      </c>
      <c r="Q23" s="26">
        <v>0.0833</v>
      </c>
      <c r="R23" s="26">
        <v>0.0833</v>
      </c>
      <c r="S23" s="33">
        <f t="shared" si="0"/>
        <v>1.0000000000000002</v>
      </c>
      <c r="T23" s="259"/>
      <c r="U23" s="266">
        <v>0.06</v>
      </c>
      <c r="V23" s="439" t="s">
        <v>252</v>
      </c>
      <c r="W23" s="39"/>
    </row>
    <row r="24" spans="1:23" s="13" customFormat="1" ht="34.5" customHeight="1" thickBot="1">
      <c r="A24" s="306"/>
      <c r="B24" s="255"/>
      <c r="C24" s="448"/>
      <c r="D24" s="263"/>
      <c r="E24" s="265"/>
      <c r="F24" s="27" t="s">
        <v>29</v>
      </c>
      <c r="G24" s="452">
        <v>0.0837</v>
      </c>
      <c r="H24" s="452">
        <v>0.0833</v>
      </c>
      <c r="I24" s="452">
        <v>0.0833</v>
      </c>
      <c r="J24" s="452"/>
      <c r="K24" s="31"/>
      <c r="L24" s="31"/>
      <c r="M24" s="31"/>
      <c r="N24" s="31"/>
      <c r="O24" s="31"/>
      <c r="P24" s="31"/>
      <c r="Q24" s="31"/>
      <c r="R24" s="31"/>
      <c r="S24" s="32">
        <f t="shared" si="0"/>
        <v>0.25029999999999997</v>
      </c>
      <c r="T24" s="260"/>
      <c r="U24" s="267"/>
      <c r="V24" s="441"/>
      <c r="W24" s="7"/>
    </row>
    <row r="25" spans="1:23" s="7" customFormat="1" ht="34.5" customHeight="1">
      <c r="A25" s="306"/>
      <c r="B25" s="253" t="s">
        <v>158</v>
      </c>
      <c r="C25" s="445" t="s">
        <v>322</v>
      </c>
      <c r="D25" s="256" t="s">
        <v>161</v>
      </c>
      <c r="E25" s="257"/>
      <c r="F25" s="23" t="s">
        <v>28</v>
      </c>
      <c r="G25" s="451">
        <v>0.0837</v>
      </c>
      <c r="H25" s="451">
        <v>0.0833</v>
      </c>
      <c r="I25" s="451">
        <v>0.0833</v>
      </c>
      <c r="J25" s="451">
        <v>0.0833</v>
      </c>
      <c r="K25" s="24">
        <v>0.0833</v>
      </c>
      <c r="L25" s="24">
        <v>0.0833</v>
      </c>
      <c r="M25" s="24">
        <v>0.0833</v>
      </c>
      <c r="N25" s="24">
        <v>0.0833</v>
      </c>
      <c r="O25" s="24">
        <v>0.0833</v>
      </c>
      <c r="P25" s="24">
        <v>0.0833</v>
      </c>
      <c r="Q25" s="24">
        <v>0.0833</v>
      </c>
      <c r="R25" s="24">
        <v>0.0833</v>
      </c>
      <c r="S25" s="32">
        <f t="shared" si="0"/>
        <v>1.0000000000000002</v>
      </c>
      <c r="T25" s="258">
        <f>SUM(U25:U27)</f>
        <v>0.1</v>
      </c>
      <c r="U25" s="261">
        <v>0.06</v>
      </c>
      <c r="V25" s="438" t="s">
        <v>253</v>
      </c>
      <c r="W25" s="39"/>
    </row>
    <row r="26" spans="1:22" s="7" customFormat="1" ht="34.5" customHeight="1" thickBot="1">
      <c r="A26" s="306"/>
      <c r="B26" s="254"/>
      <c r="C26" s="446"/>
      <c r="D26" s="250"/>
      <c r="E26" s="251"/>
      <c r="F26" s="25" t="s">
        <v>29</v>
      </c>
      <c r="G26" s="449">
        <v>0.0837</v>
      </c>
      <c r="H26" s="449">
        <v>0.0833</v>
      </c>
      <c r="I26" s="449">
        <v>0.0833</v>
      </c>
      <c r="J26" s="449"/>
      <c r="K26" s="26"/>
      <c r="L26" s="26"/>
      <c r="M26" s="26"/>
      <c r="N26" s="26"/>
      <c r="O26" s="26"/>
      <c r="P26" s="26"/>
      <c r="Q26" s="26"/>
      <c r="R26" s="26"/>
      <c r="S26" s="33">
        <f t="shared" si="0"/>
        <v>0.25029999999999997</v>
      </c>
      <c r="T26" s="259"/>
      <c r="U26" s="252"/>
      <c r="V26" s="436"/>
    </row>
    <row r="27" spans="1:23" s="7" customFormat="1" ht="34.5" customHeight="1" thickBot="1">
      <c r="A27" s="306"/>
      <c r="B27" s="254"/>
      <c r="C27" s="446" t="s">
        <v>323</v>
      </c>
      <c r="D27" s="249" t="s">
        <v>161</v>
      </c>
      <c r="E27" s="251"/>
      <c r="F27" s="23" t="s">
        <v>28</v>
      </c>
      <c r="G27" s="449">
        <v>0.0837</v>
      </c>
      <c r="H27" s="449">
        <v>0.0833</v>
      </c>
      <c r="I27" s="449">
        <v>0.0833</v>
      </c>
      <c r="J27" s="449">
        <v>0.0833</v>
      </c>
      <c r="K27" s="26">
        <v>0.0833</v>
      </c>
      <c r="L27" s="26">
        <v>0.0833</v>
      </c>
      <c r="M27" s="26">
        <v>0.0833</v>
      </c>
      <c r="N27" s="26">
        <v>0.0833</v>
      </c>
      <c r="O27" s="26">
        <v>0.0833</v>
      </c>
      <c r="P27" s="26">
        <v>0.0833</v>
      </c>
      <c r="Q27" s="26">
        <v>0.0833</v>
      </c>
      <c r="R27" s="26">
        <v>0.0833</v>
      </c>
      <c r="S27" s="32">
        <f t="shared" si="0"/>
        <v>1.0000000000000002</v>
      </c>
      <c r="T27" s="259"/>
      <c r="U27" s="252">
        <v>0.04</v>
      </c>
      <c r="V27" s="439" t="s">
        <v>254</v>
      </c>
      <c r="W27" s="39"/>
    </row>
    <row r="28" spans="1:22" s="7" customFormat="1" ht="34.5" customHeight="1" thickBot="1">
      <c r="A28" s="306"/>
      <c r="B28" s="255"/>
      <c r="C28" s="448"/>
      <c r="D28" s="268"/>
      <c r="E28" s="269"/>
      <c r="F28" s="27" t="s">
        <v>29</v>
      </c>
      <c r="G28" s="452">
        <v>0.0837</v>
      </c>
      <c r="H28" s="452">
        <v>0.0833</v>
      </c>
      <c r="I28" s="452">
        <v>0.0833</v>
      </c>
      <c r="J28" s="452"/>
      <c r="K28" s="31"/>
      <c r="L28" s="31"/>
      <c r="M28" s="31"/>
      <c r="N28" s="31"/>
      <c r="O28" s="31"/>
      <c r="P28" s="31"/>
      <c r="Q28" s="31"/>
      <c r="R28" s="31"/>
      <c r="S28" s="32">
        <f t="shared" si="0"/>
        <v>0.25029999999999997</v>
      </c>
      <c r="T28" s="260"/>
      <c r="U28" s="270"/>
      <c r="V28" s="441"/>
    </row>
    <row r="29" spans="1:23" s="7" customFormat="1" ht="34.5" customHeight="1" thickBot="1">
      <c r="A29" s="306"/>
      <c r="B29" s="253" t="s">
        <v>95</v>
      </c>
      <c r="C29" s="445" t="s">
        <v>324</v>
      </c>
      <c r="D29" s="256" t="s">
        <v>161</v>
      </c>
      <c r="E29" s="257"/>
      <c r="F29" s="23" t="s">
        <v>28</v>
      </c>
      <c r="G29" s="451">
        <v>0.08</v>
      </c>
      <c r="H29" s="451">
        <v>0.08</v>
      </c>
      <c r="I29" s="451">
        <v>0.1</v>
      </c>
      <c r="J29" s="451">
        <v>0.09</v>
      </c>
      <c r="K29" s="24">
        <v>0.1</v>
      </c>
      <c r="L29" s="24">
        <v>0.1</v>
      </c>
      <c r="M29" s="24">
        <v>0.1</v>
      </c>
      <c r="N29" s="24">
        <v>0.1</v>
      </c>
      <c r="O29" s="24">
        <v>0.1</v>
      </c>
      <c r="P29" s="24">
        <v>0.05</v>
      </c>
      <c r="Q29" s="24">
        <v>0.05</v>
      </c>
      <c r="R29" s="24">
        <v>0.05</v>
      </c>
      <c r="S29" s="33">
        <f t="shared" si="0"/>
        <v>1</v>
      </c>
      <c r="T29" s="258">
        <f>SUM(U29:U35)</f>
        <v>0.2</v>
      </c>
      <c r="U29" s="261">
        <v>0.08</v>
      </c>
      <c r="V29" s="438" t="s">
        <v>267</v>
      </c>
      <c r="W29" s="39"/>
    </row>
    <row r="30" spans="1:22" s="7" customFormat="1" ht="34.5" customHeight="1" thickBot="1">
      <c r="A30" s="306"/>
      <c r="B30" s="254"/>
      <c r="C30" s="446"/>
      <c r="D30" s="250"/>
      <c r="E30" s="251"/>
      <c r="F30" s="25" t="s">
        <v>29</v>
      </c>
      <c r="G30" s="449">
        <v>0.08</v>
      </c>
      <c r="H30" s="449">
        <v>0.08</v>
      </c>
      <c r="I30" s="449">
        <v>0.1</v>
      </c>
      <c r="J30" s="449"/>
      <c r="K30" s="26"/>
      <c r="L30" s="26"/>
      <c r="M30" s="26"/>
      <c r="N30" s="26"/>
      <c r="O30" s="26"/>
      <c r="P30" s="26"/>
      <c r="Q30" s="26"/>
      <c r="R30" s="26"/>
      <c r="S30" s="32">
        <f t="shared" si="0"/>
        <v>0.26</v>
      </c>
      <c r="T30" s="259"/>
      <c r="U30" s="252"/>
      <c r="V30" s="436"/>
    </row>
    <row r="31" spans="1:23" s="7" customFormat="1" ht="34.5" customHeight="1">
      <c r="A31" s="306"/>
      <c r="B31" s="254"/>
      <c r="C31" s="446" t="s">
        <v>325</v>
      </c>
      <c r="D31" s="249" t="s">
        <v>161</v>
      </c>
      <c r="E31" s="251"/>
      <c r="F31" s="23" t="s">
        <v>28</v>
      </c>
      <c r="G31" s="449">
        <v>0.0837</v>
      </c>
      <c r="H31" s="449">
        <v>0.0833</v>
      </c>
      <c r="I31" s="449">
        <v>0.0833</v>
      </c>
      <c r="J31" s="449">
        <v>0.0833</v>
      </c>
      <c r="K31" s="26">
        <v>0.0833</v>
      </c>
      <c r="L31" s="26">
        <v>0.0833</v>
      </c>
      <c r="M31" s="26">
        <v>0.0833</v>
      </c>
      <c r="N31" s="26">
        <v>0.0833</v>
      </c>
      <c r="O31" s="26">
        <v>0.0833</v>
      </c>
      <c r="P31" s="26">
        <v>0.0833</v>
      </c>
      <c r="Q31" s="26">
        <v>0.0833</v>
      </c>
      <c r="R31" s="26">
        <v>0.0833</v>
      </c>
      <c r="S31" s="32">
        <f t="shared" si="0"/>
        <v>1.0000000000000002</v>
      </c>
      <c r="T31" s="259"/>
      <c r="U31" s="252">
        <v>0.02</v>
      </c>
      <c r="V31" s="439" t="s">
        <v>233</v>
      </c>
      <c r="W31" s="39"/>
    </row>
    <row r="32" spans="1:22" s="7" customFormat="1" ht="57" customHeight="1" thickBot="1">
      <c r="A32" s="306"/>
      <c r="B32" s="254"/>
      <c r="C32" s="446"/>
      <c r="D32" s="250"/>
      <c r="E32" s="251"/>
      <c r="F32" s="25" t="s">
        <v>29</v>
      </c>
      <c r="G32" s="449">
        <v>0.0837</v>
      </c>
      <c r="H32" s="449">
        <v>0.0833</v>
      </c>
      <c r="I32" s="449">
        <v>0.0833</v>
      </c>
      <c r="J32" s="449"/>
      <c r="K32" s="26"/>
      <c r="L32" s="26"/>
      <c r="M32" s="26"/>
      <c r="N32" s="26"/>
      <c r="O32" s="26"/>
      <c r="P32" s="26"/>
      <c r="Q32" s="26"/>
      <c r="R32" s="26"/>
      <c r="S32" s="33">
        <f t="shared" si="0"/>
        <v>0.25029999999999997</v>
      </c>
      <c r="T32" s="259"/>
      <c r="U32" s="252"/>
      <c r="V32" s="440"/>
    </row>
    <row r="33" spans="1:23" s="7" customFormat="1" ht="34.5" customHeight="1" thickBot="1">
      <c r="A33" s="306"/>
      <c r="B33" s="254"/>
      <c r="C33" s="446" t="s">
        <v>326</v>
      </c>
      <c r="D33" s="249" t="s">
        <v>161</v>
      </c>
      <c r="E33" s="251"/>
      <c r="F33" s="23" t="s">
        <v>28</v>
      </c>
      <c r="G33" s="449">
        <v>0.1</v>
      </c>
      <c r="H33" s="449">
        <v>0.1</v>
      </c>
      <c r="I33" s="449">
        <v>0.1</v>
      </c>
      <c r="J33" s="449">
        <v>0.1</v>
      </c>
      <c r="K33" s="26">
        <v>0.1</v>
      </c>
      <c r="L33" s="26">
        <v>0.1</v>
      </c>
      <c r="M33" s="26">
        <v>0.1</v>
      </c>
      <c r="N33" s="26">
        <v>0.1</v>
      </c>
      <c r="O33" s="26">
        <v>0.05</v>
      </c>
      <c r="P33" s="26">
        <v>0.05</v>
      </c>
      <c r="Q33" s="26">
        <v>0.05</v>
      </c>
      <c r="R33" s="26">
        <v>0.05</v>
      </c>
      <c r="S33" s="32">
        <f t="shared" si="0"/>
        <v>1</v>
      </c>
      <c r="T33" s="259"/>
      <c r="U33" s="252">
        <v>0.05</v>
      </c>
      <c r="V33" s="439" t="s">
        <v>268</v>
      </c>
      <c r="W33" s="39"/>
    </row>
    <row r="34" spans="1:22" s="7" customFormat="1" ht="34.5" customHeight="1" thickBot="1">
      <c r="A34" s="306"/>
      <c r="B34" s="254"/>
      <c r="C34" s="446"/>
      <c r="D34" s="250"/>
      <c r="E34" s="251"/>
      <c r="F34" s="25" t="s">
        <v>29</v>
      </c>
      <c r="G34" s="449">
        <v>0.1</v>
      </c>
      <c r="H34" s="449">
        <v>0.1</v>
      </c>
      <c r="I34" s="449">
        <v>0.1</v>
      </c>
      <c r="J34" s="449"/>
      <c r="K34" s="26"/>
      <c r="L34" s="26"/>
      <c r="M34" s="26"/>
      <c r="N34" s="26"/>
      <c r="O34" s="26"/>
      <c r="P34" s="26"/>
      <c r="Q34" s="26"/>
      <c r="R34" s="26"/>
      <c r="S34" s="32">
        <f t="shared" si="0"/>
        <v>0.30000000000000004</v>
      </c>
      <c r="T34" s="259"/>
      <c r="U34" s="252"/>
      <c r="V34" s="440"/>
    </row>
    <row r="35" spans="1:23" s="13" customFormat="1" ht="34.5" customHeight="1" thickBot="1">
      <c r="A35" s="306"/>
      <c r="B35" s="254"/>
      <c r="C35" s="446" t="s">
        <v>327</v>
      </c>
      <c r="D35" s="262" t="s">
        <v>161</v>
      </c>
      <c r="E35" s="264"/>
      <c r="F35" s="23" t="s">
        <v>28</v>
      </c>
      <c r="G35" s="449">
        <v>0.03</v>
      </c>
      <c r="H35" s="449">
        <v>0.0882</v>
      </c>
      <c r="I35" s="449">
        <v>0.0882</v>
      </c>
      <c r="J35" s="449">
        <v>0.0882</v>
      </c>
      <c r="K35" s="26">
        <v>0.0882</v>
      </c>
      <c r="L35" s="26">
        <v>0.0882</v>
      </c>
      <c r="M35" s="26">
        <v>0.0882</v>
      </c>
      <c r="N35" s="26">
        <v>0.0882</v>
      </c>
      <c r="O35" s="26">
        <v>0.0882</v>
      </c>
      <c r="P35" s="26">
        <v>0.0882</v>
      </c>
      <c r="Q35" s="26">
        <v>0.0882</v>
      </c>
      <c r="R35" s="26">
        <v>0.088</v>
      </c>
      <c r="S35" s="33">
        <f t="shared" si="0"/>
        <v>1.0000000000000002</v>
      </c>
      <c r="T35" s="259"/>
      <c r="U35" s="266">
        <v>0.05</v>
      </c>
      <c r="V35" s="439" t="s">
        <v>269</v>
      </c>
      <c r="W35" s="39"/>
    </row>
    <row r="36" spans="1:23" s="13" customFormat="1" ht="34.5" customHeight="1" thickBot="1">
      <c r="A36" s="306"/>
      <c r="B36" s="255"/>
      <c r="C36" s="448"/>
      <c r="D36" s="263"/>
      <c r="E36" s="265"/>
      <c r="F36" s="27" t="s">
        <v>29</v>
      </c>
      <c r="G36" s="452">
        <v>0.03</v>
      </c>
      <c r="H36" s="452">
        <v>0.0882</v>
      </c>
      <c r="I36" s="452">
        <v>0.0882</v>
      </c>
      <c r="J36" s="452"/>
      <c r="K36" s="31"/>
      <c r="L36" s="31"/>
      <c r="M36" s="31"/>
      <c r="N36" s="31"/>
      <c r="O36" s="31"/>
      <c r="P36" s="31"/>
      <c r="Q36" s="31"/>
      <c r="R36" s="31"/>
      <c r="S36" s="32">
        <f t="shared" si="0"/>
        <v>0.2064</v>
      </c>
      <c r="T36" s="260"/>
      <c r="U36" s="267"/>
      <c r="V36" s="441"/>
      <c r="W36" s="7"/>
    </row>
    <row r="37" spans="1:23" s="7" customFormat="1" ht="34.5" customHeight="1">
      <c r="A37" s="306"/>
      <c r="B37" s="253" t="s">
        <v>159</v>
      </c>
      <c r="C37" s="445" t="s">
        <v>328</v>
      </c>
      <c r="D37" s="256" t="s">
        <v>161</v>
      </c>
      <c r="E37" s="257"/>
      <c r="F37" s="23" t="s">
        <v>28</v>
      </c>
      <c r="G37" s="451">
        <v>0.04</v>
      </c>
      <c r="H37" s="451">
        <v>0.08</v>
      </c>
      <c r="I37" s="451">
        <v>0.08</v>
      </c>
      <c r="J37" s="451">
        <v>0.08</v>
      </c>
      <c r="K37" s="24">
        <v>0.08</v>
      </c>
      <c r="L37" s="24">
        <v>0.08</v>
      </c>
      <c r="M37" s="24">
        <v>0.08</v>
      </c>
      <c r="N37" s="24">
        <v>0.08</v>
      </c>
      <c r="O37" s="24">
        <v>0.08</v>
      </c>
      <c r="P37" s="24">
        <v>0.08</v>
      </c>
      <c r="Q37" s="24">
        <v>0.08</v>
      </c>
      <c r="R37" s="24">
        <v>0.16</v>
      </c>
      <c r="S37" s="32">
        <f t="shared" si="0"/>
        <v>0.9999999999999999</v>
      </c>
      <c r="T37" s="258">
        <f>SUM(U37:U44)</f>
        <v>0.19999999999999998</v>
      </c>
      <c r="U37" s="261">
        <v>0.04</v>
      </c>
      <c r="V37" s="438" t="s">
        <v>238</v>
      </c>
      <c r="W37" s="39"/>
    </row>
    <row r="38" spans="1:22" s="7" customFormat="1" ht="34.5" customHeight="1" thickBot="1">
      <c r="A38" s="306"/>
      <c r="B38" s="254"/>
      <c r="C38" s="446"/>
      <c r="D38" s="250"/>
      <c r="E38" s="251"/>
      <c r="F38" s="25" t="s">
        <v>29</v>
      </c>
      <c r="G38" s="449">
        <v>0.04</v>
      </c>
      <c r="H38" s="449">
        <v>0.08</v>
      </c>
      <c r="I38" s="449">
        <v>0.08</v>
      </c>
      <c r="J38" s="449"/>
      <c r="K38" s="26"/>
      <c r="L38" s="26"/>
      <c r="M38" s="26"/>
      <c r="N38" s="26"/>
      <c r="O38" s="26"/>
      <c r="P38" s="26"/>
      <c r="Q38" s="26"/>
      <c r="R38" s="26"/>
      <c r="S38" s="33">
        <f t="shared" si="0"/>
        <v>0.2</v>
      </c>
      <c r="T38" s="259"/>
      <c r="U38" s="252"/>
      <c r="V38" s="436"/>
    </row>
    <row r="39" spans="1:23" s="7" customFormat="1" ht="34.5" customHeight="1" thickBot="1">
      <c r="A39" s="306"/>
      <c r="B39" s="254"/>
      <c r="C39" s="446" t="s">
        <v>329</v>
      </c>
      <c r="D39" s="249" t="s">
        <v>161</v>
      </c>
      <c r="E39" s="251"/>
      <c r="F39" s="23" t="s">
        <v>28</v>
      </c>
      <c r="G39" s="449">
        <v>0.04</v>
      </c>
      <c r="H39" s="449">
        <v>0.08</v>
      </c>
      <c r="I39" s="449">
        <v>0.08</v>
      </c>
      <c r="J39" s="449">
        <v>0.08</v>
      </c>
      <c r="K39" s="26">
        <v>0.08</v>
      </c>
      <c r="L39" s="26">
        <v>0.08</v>
      </c>
      <c r="M39" s="26">
        <v>0.08</v>
      </c>
      <c r="N39" s="26">
        <v>0.08</v>
      </c>
      <c r="O39" s="26">
        <v>0.08</v>
      </c>
      <c r="P39" s="26">
        <v>0.08</v>
      </c>
      <c r="Q39" s="26">
        <v>0.08</v>
      </c>
      <c r="R39" s="26">
        <v>0.16</v>
      </c>
      <c r="S39" s="32">
        <f t="shared" si="0"/>
        <v>0.9999999999999999</v>
      </c>
      <c r="T39" s="259"/>
      <c r="U39" s="252">
        <v>0.08</v>
      </c>
      <c r="V39" s="439" t="s">
        <v>239</v>
      </c>
      <c r="W39" s="39"/>
    </row>
    <row r="40" spans="1:22" s="7" customFormat="1" ht="34.5" customHeight="1" thickBot="1">
      <c r="A40" s="306"/>
      <c r="B40" s="254"/>
      <c r="C40" s="446"/>
      <c r="D40" s="250"/>
      <c r="E40" s="251"/>
      <c r="F40" s="25" t="s">
        <v>29</v>
      </c>
      <c r="G40" s="449">
        <v>0.04</v>
      </c>
      <c r="H40" s="449">
        <v>0.08</v>
      </c>
      <c r="I40" s="449">
        <v>0.08</v>
      </c>
      <c r="J40" s="449"/>
      <c r="K40" s="26"/>
      <c r="L40" s="26"/>
      <c r="M40" s="26"/>
      <c r="N40" s="26"/>
      <c r="O40" s="26"/>
      <c r="P40" s="26"/>
      <c r="Q40" s="26"/>
      <c r="R40" s="26"/>
      <c r="S40" s="32">
        <f t="shared" si="0"/>
        <v>0.2</v>
      </c>
      <c r="T40" s="259"/>
      <c r="U40" s="252"/>
      <c r="V40" s="440"/>
    </row>
    <row r="41" spans="1:23" s="7" customFormat="1" ht="34.5" customHeight="1" thickBot="1">
      <c r="A41" s="306"/>
      <c r="B41" s="254"/>
      <c r="C41" s="446" t="s">
        <v>330</v>
      </c>
      <c r="D41" s="249" t="s">
        <v>161</v>
      </c>
      <c r="E41" s="251"/>
      <c r="F41" s="23" t="s">
        <v>28</v>
      </c>
      <c r="G41" s="449">
        <v>0.05</v>
      </c>
      <c r="H41" s="449">
        <v>0.08</v>
      </c>
      <c r="I41" s="449">
        <v>0.08</v>
      </c>
      <c r="J41" s="449">
        <v>0.08</v>
      </c>
      <c r="K41" s="26">
        <v>0.08</v>
      </c>
      <c r="L41" s="26">
        <v>0.08</v>
      </c>
      <c r="M41" s="26">
        <v>0.08</v>
      </c>
      <c r="N41" s="26">
        <v>0.08</v>
      </c>
      <c r="O41" s="26">
        <v>0.15</v>
      </c>
      <c r="P41" s="26">
        <v>0.15</v>
      </c>
      <c r="Q41" s="26">
        <v>0.05</v>
      </c>
      <c r="R41" s="26">
        <v>0.04</v>
      </c>
      <c r="S41" s="33">
        <f t="shared" si="0"/>
        <v>1</v>
      </c>
      <c r="T41" s="259"/>
      <c r="U41" s="252">
        <v>0.02</v>
      </c>
      <c r="V41" s="439" t="s">
        <v>243</v>
      </c>
      <c r="W41" s="39"/>
    </row>
    <row r="42" spans="1:22" s="7" customFormat="1" ht="34.5" customHeight="1" thickBot="1">
      <c r="A42" s="306"/>
      <c r="B42" s="254"/>
      <c r="C42" s="446"/>
      <c r="D42" s="250"/>
      <c r="E42" s="251"/>
      <c r="F42" s="25" t="s">
        <v>29</v>
      </c>
      <c r="G42" s="449">
        <v>0.05</v>
      </c>
      <c r="H42" s="449">
        <v>0.08</v>
      </c>
      <c r="I42" s="449">
        <v>0.08</v>
      </c>
      <c r="J42" s="449"/>
      <c r="K42" s="26"/>
      <c r="L42" s="26"/>
      <c r="M42" s="26"/>
      <c r="N42" s="26"/>
      <c r="O42" s="26"/>
      <c r="P42" s="26"/>
      <c r="Q42" s="26"/>
      <c r="R42" s="26"/>
      <c r="S42" s="32">
        <f t="shared" si="0"/>
        <v>0.21000000000000002</v>
      </c>
      <c r="T42" s="259"/>
      <c r="U42" s="252"/>
      <c r="V42" s="440"/>
    </row>
    <row r="43" spans="1:23" s="13" customFormat="1" ht="34.5" customHeight="1">
      <c r="A43" s="306"/>
      <c r="B43" s="254"/>
      <c r="C43" s="446" t="s">
        <v>331</v>
      </c>
      <c r="D43" s="262" t="s">
        <v>161</v>
      </c>
      <c r="E43" s="264"/>
      <c r="F43" s="23" t="s">
        <v>28</v>
      </c>
      <c r="G43" s="449">
        <v>0.04</v>
      </c>
      <c r="H43" s="449">
        <v>0.08</v>
      </c>
      <c r="I43" s="449">
        <v>0.08</v>
      </c>
      <c r="J43" s="449">
        <v>0.08</v>
      </c>
      <c r="K43" s="26">
        <v>0.08</v>
      </c>
      <c r="L43" s="26">
        <v>0.08</v>
      </c>
      <c r="M43" s="26">
        <v>0.08</v>
      </c>
      <c r="N43" s="26">
        <v>0.08</v>
      </c>
      <c r="O43" s="26">
        <v>0.08</v>
      </c>
      <c r="P43" s="26">
        <v>0.08</v>
      </c>
      <c r="Q43" s="26">
        <v>0.08</v>
      </c>
      <c r="R43" s="26">
        <v>0.16</v>
      </c>
      <c r="S43" s="32">
        <f t="shared" si="0"/>
        <v>0.9999999999999999</v>
      </c>
      <c r="T43" s="259"/>
      <c r="U43" s="266">
        <v>0.06</v>
      </c>
      <c r="V43" s="439" t="s">
        <v>242</v>
      </c>
      <c r="W43" s="39"/>
    </row>
    <row r="44" spans="1:23" s="13" customFormat="1" ht="34.5" customHeight="1" thickBot="1">
      <c r="A44" s="306"/>
      <c r="B44" s="255"/>
      <c r="C44" s="448"/>
      <c r="D44" s="263"/>
      <c r="E44" s="265"/>
      <c r="F44" s="27" t="s">
        <v>29</v>
      </c>
      <c r="G44" s="452">
        <v>0.04</v>
      </c>
      <c r="H44" s="452">
        <v>0.08</v>
      </c>
      <c r="I44" s="452">
        <v>0.08</v>
      </c>
      <c r="J44" s="452"/>
      <c r="K44" s="31"/>
      <c r="L44" s="31"/>
      <c r="M44" s="31"/>
      <c r="N44" s="31"/>
      <c r="O44" s="31"/>
      <c r="P44" s="31"/>
      <c r="Q44" s="31"/>
      <c r="R44" s="31"/>
      <c r="S44" s="33">
        <f t="shared" si="0"/>
        <v>0.2</v>
      </c>
      <c r="T44" s="260"/>
      <c r="U44" s="267"/>
      <c r="V44" s="441"/>
      <c r="W44" s="7"/>
    </row>
    <row r="45" spans="1:30" s="5" customFormat="1" ht="34.5" customHeight="1" thickBot="1">
      <c r="A45" s="306"/>
      <c r="B45" s="302" t="s">
        <v>160</v>
      </c>
      <c r="C45" s="445" t="s">
        <v>332</v>
      </c>
      <c r="D45" s="256" t="s">
        <v>161</v>
      </c>
      <c r="E45" s="257"/>
      <c r="F45" s="23" t="s">
        <v>28</v>
      </c>
      <c r="G45" s="451">
        <v>0.09</v>
      </c>
      <c r="H45" s="451">
        <v>0.09</v>
      </c>
      <c r="I45" s="451">
        <v>0.08</v>
      </c>
      <c r="J45" s="451">
        <v>0.09</v>
      </c>
      <c r="K45" s="24">
        <v>0.08</v>
      </c>
      <c r="L45" s="24">
        <v>0.09</v>
      </c>
      <c r="M45" s="24">
        <v>0.08</v>
      </c>
      <c r="N45" s="24">
        <v>0.08</v>
      </c>
      <c r="O45" s="24">
        <v>0.08</v>
      </c>
      <c r="P45" s="24">
        <v>0.08</v>
      </c>
      <c r="Q45" s="24">
        <v>0.08</v>
      </c>
      <c r="R45" s="24">
        <v>0.08</v>
      </c>
      <c r="S45" s="32">
        <f t="shared" si="0"/>
        <v>0.9999999999999998</v>
      </c>
      <c r="T45" s="258">
        <f>SUM(U45:U56)</f>
        <v>0.2</v>
      </c>
      <c r="U45" s="261">
        <v>0.03</v>
      </c>
      <c r="V45" s="442" t="s">
        <v>310</v>
      </c>
      <c r="W45" s="39"/>
      <c r="X45" s="6"/>
      <c r="Y45" s="6"/>
      <c r="Z45" s="6"/>
      <c r="AA45" s="6"/>
      <c r="AB45" s="6"/>
      <c r="AC45" s="6"/>
      <c r="AD45" s="6"/>
    </row>
    <row r="46" spans="1:30" s="5" customFormat="1" ht="34.5" customHeight="1" thickBot="1">
      <c r="A46" s="306"/>
      <c r="B46" s="303"/>
      <c r="C46" s="446"/>
      <c r="D46" s="250"/>
      <c r="E46" s="251"/>
      <c r="F46" s="25" t="s">
        <v>29</v>
      </c>
      <c r="G46" s="449">
        <v>0.09</v>
      </c>
      <c r="H46" s="449">
        <v>0.09</v>
      </c>
      <c r="I46" s="449">
        <v>0.08</v>
      </c>
      <c r="J46" s="449"/>
      <c r="K46" s="26"/>
      <c r="L46" s="26"/>
      <c r="M46" s="26"/>
      <c r="N46" s="26"/>
      <c r="O46" s="26"/>
      <c r="P46" s="26"/>
      <c r="Q46" s="26"/>
      <c r="R46" s="26"/>
      <c r="S46" s="32">
        <f t="shared" si="0"/>
        <v>0.26</v>
      </c>
      <c r="T46" s="259"/>
      <c r="U46" s="252"/>
      <c r="V46" s="440"/>
      <c r="W46" s="7"/>
      <c r="X46" s="6"/>
      <c r="Y46" s="6"/>
      <c r="Z46" s="6"/>
      <c r="AA46" s="6"/>
      <c r="AB46" s="6"/>
      <c r="AC46" s="6"/>
      <c r="AD46" s="6"/>
    </row>
    <row r="47" spans="1:30" s="5" customFormat="1" ht="34.5" customHeight="1" thickBot="1">
      <c r="A47" s="306"/>
      <c r="B47" s="303"/>
      <c r="C47" s="446" t="s">
        <v>333</v>
      </c>
      <c r="D47" s="249" t="s">
        <v>161</v>
      </c>
      <c r="E47" s="251"/>
      <c r="F47" s="23" t="s">
        <v>28</v>
      </c>
      <c r="G47" s="449">
        <v>0.083</v>
      </c>
      <c r="H47" s="449">
        <v>0.084</v>
      </c>
      <c r="I47" s="449">
        <v>0.083</v>
      </c>
      <c r="J47" s="449">
        <v>0.083</v>
      </c>
      <c r="K47" s="26">
        <v>0.084</v>
      </c>
      <c r="L47" s="26">
        <v>0.083</v>
      </c>
      <c r="M47" s="26">
        <v>0.083</v>
      </c>
      <c r="N47" s="26">
        <v>0.084</v>
      </c>
      <c r="O47" s="26">
        <v>0.083</v>
      </c>
      <c r="P47" s="26">
        <v>0.083</v>
      </c>
      <c r="Q47" s="26">
        <v>0.084</v>
      </c>
      <c r="R47" s="26">
        <v>0.083</v>
      </c>
      <c r="S47" s="33">
        <f t="shared" si="0"/>
        <v>0.9999999999999998</v>
      </c>
      <c r="T47" s="259"/>
      <c r="U47" s="252">
        <v>0.04</v>
      </c>
      <c r="V47" s="439" t="s">
        <v>303</v>
      </c>
      <c r="W47" s="39"/>
      <c r="X47" s="6"/>
      <c r="Y47" s="6"/>
      <c r="Z47" s="6"/>
      <c r="AA47" s="6"/>
      <c r="AB47" s="6"/>
      <c r="AC47" s="6"/>
      <c r="AD47" s="6"/>
    </row>
    <row r="48" spans="1:30" s="5" customFormat="1" ht="34.5" customHeight="1" thickBot="1">
      <c r="A48" s="306"/>
      <c r="B48" s="303"/>
      <c r="C48" s="446"/>
      <c r="D48" s="250"/>
      <c r="E48" s="251"/>
      <c r="F48" s="25" t="s">
        <v>29</v>
      </c>
      <c r="G48" s="449">
        <v>0.083</v>
      </c>
      <c r="H48" s="449">
        <v>0.084</v>
      </c>
      <c r="I48" s="449">
        <v>0.083</v>
      </c>
      <c r="J48" s="449"/>
      <c r="K48" s="26"/>
      <c r="L48" s="26"/>
      <c r="M48" s="26"/>
      <c r="N48" s="26"/>
      <c r="O48" s="26"/>
      <c r="P48" s="26"/>
      <c r="Q48" s="26"/>
      <c r="R48" s="26"/>
      <c r="S48" s="32">
        <f t="shared" si="0"/>
        <v>0.25</v>
      </c>
      <c r="T48" s="259"/>
      <c r="U48" s="252"/>
      <c r="V48" s="440"/>
      <c r="W48" s="7"/>
      <c r="X48" s="6"/>
      <c r="Y48" s="6"/>
      <c r="Z48" s="6"/>
      <c r="AA48" s="6"/>
      <c r="AB48" s="6"/>
      <c r="AC48" s="6"/>
      <c r="AD48" s="6"/>
    </row>
    <row r="49" spans="1:30" s="5" customFormat="1" ht="34.5" customHeight="1">
      <c r="A49" s="306"/>
      <c r="B49" s="303"/>
      <c r="C49" s="446" t="s">
        <v>334</v>
      </c>
      <c r="D49" s="249" t="s">
        <v>161</v>
      </c>
      <c r="E49" s="251"/>
      <c r="F49" s="23" t="s">
        <v>28</v>
      </c>
      <c r="G49" s="449">
        <v>0.083</v>
      </c>
      <c r="H49" s="449">
        <v>0.084</v>
      </c>
      <c r="I49" s="449">
        <v>0.083</v>
      </c>
      <c r="J49" s="449">
        <v>0.083</v>
      </c>
      <c r="K49" s="26">
        <v>0.084</v>
      </c>
      <c r="L49" s="26">
        <v>0.083</v>
      </c>
      <c r="M49" s="26">
        <v>0.083</v>
      </c>
      <c r="N49" s="26">
        <v>0.084</v>
      </c>
      <c r="O49" s="26">
        <v>0.083</v>
      </c>
      <c r="P49" s="26">
        <v>0.083</v>
      </c>
      <c r="Q49" s="26">
        <v>0.084</v>
      </c>
      <c r="R49" s="26">
        <v>0.083</v>
      </c>
      <c r="S49" s="32">
        <f t="shared" si="0"/>
        <v>0.9999999999999998</v>
      </c>
      <c r="T49" s="259"/>
      <c r="U49" s="252">
        <v>0.02</v>
      </c>
      <c r="V49" s="443" t="s">
        <v>304</v>
      </c>
      <c r="W49" s="39"/>
      <c r="X49" s="6"/>
      <c r="Y49" s="6"/>
      <c r="Z49" s="6"/>
      <c r="AA49" s="6"/>
      <c r="AB49" s="6"/>
      <c r="AC49" s="6"/>
      <c r="AD49" s="6"/>
    </row>
    <row r="50" spans="1:30" s="5" customFormat="1" ht="34.5" customHeight="1" thickBot="1">
      <c r="A50" s="306"/>
      <c r="B50" s="303"/>
      <c r="C50" s="446"/>
      <c r="D50" s="250"/>
      <c r="E50" s="251"/>
      <c r="F50" s="25" t="s">
        <v>29</v>
      </c>
      <c r="G50" s="449">
        <v>0.083</v>
      </c>
      <c r="H50" s="449">
        <v>0.084</v>
      </c>
      <c r="I50" s="449">
        <v>0.083</v>
      </c>
      <c r="J50" s="449"/>
      <c r="K50" s="26"/>
      <c r="L50" s="26"/>
      <c r="M50" s="26"/>
      <c r="N50" s="26"/>
      <c r="O50" s="26"/>
      <c r="P50" s="26"/>
      <c r="Q50" s="26"/>
      <c r="R50" s="26"/>
      <c r="S50" s="33">
        <f>SUM(G50:R50)</f>
        <v>0.25</v>
      </c>
      <c r="T50" s="259"/>
      <c r="U50" s="252"/>
      <c r="V50" s="444"/>
      <c r="W50" s="7"/>
      <c r="X50" s="6"/>
      <c r="Y50" s="6"/>
      <c r="Z50" s="6"/>
      <c r="AA50" s="6"/>
      <c r="AB50" s="6"/>
      <c r="AC50" s="6"/>
      <c r="AD50" s="6"/>
    </row>
    <row r="51" spans="1:30" s="5" customFormat="1" ht="34.5" customHeight="1" thickBot="1">
      <c r="A51" s="306"/>
      <c r="B51" s="303"/>
      <c r="C51" s="446" t="s">
        <v>335</v>
      </c>
      <c r="D51" s="249" t="s">
        <v>161</v>
      </c>
      <c r="E51" s="251"/>
      <c r="F51" s="23" t="s">
        <v>28</v>
      </c>
      <c r="G51" s="449">
        <v>0.083</v>
      </c>
      <c r="H51" s="449">
        <v>0.084</v>
      </c>
      <c r="I51" s="449">
        <v>0.083</v>
      </c>
      <c r="J51" s="449">
        <v>0.083</v>
      </c>
      <c r="K51" s="26">
        <v>0.084</v>
      </c>
      <c r="L51" s="26">
        <v>0.083</v>
      </c>
      <c r="M51" s="26">
        <v>0.083</v>
      </c>
      <c r="N51" s="26">
        <v>0.084</v>
      </c>
      <c r="O51" s="26">
        <v>0.083</v>
      </c>
      <c r="P51" s="26">
        <v>0.083</v>
      </c>
      <c r="Q51" s="26">
        <v>0.084</v>
      </c>
      <c r="R51" s="26">
        <v>0.083</v>
      </c>
      <c r="S51" s="32">
        <f>SUM(G51:R51)</f>
        <v>0.9999999999999998</v>
      </c>
      <c r="T51" s="259"/>
      <c r="U51" s="252">
        <v>0.04</v>
      </c>
      <c r="V51" s="443" t="s">
        <v>307</v>
      </c>
      <c r="W51" s="39"/>
      <c r="X51" s="6"/>
      <c r="Y51" s="6"/>
      <c r="Z51" s="6"/>
      <c r="AA51" s="6"/>
      <c r="AB51" s="6"/>
      <c r="AC51" s="6"/>
      <c r="AD51" s="6"/>
    </row>
    <row r="52" spans="1:30" s="5" customFormat="1" ht="34.5" customHeight="1" thickBot="1">
      <c r="A52" s="306"/>
      <c r="B52" s="303"/>
      <c r="C52" s="446"/>
      <c r="D52" s="250"/>
      <c r="E52" s="251"/>
      <c r="F52" s="25" t="s">
        <v>29</v>
      </c>
      <c r="G52" s="449">
        <v>0.083</v>
      </c>
      <c r="H52" s="449">
        <v>0.084</v>
      </c>
      <c r="I52" s="449">
        <v>0.083</v>
      </c>
      <c r="J52" s="449"/>
      <c r="K52" s="26"/>
      <c r="L52" s="26"/>
      <c r="M52" s="26"/>
      <c r="N52" s="26"/>
      <c r="O52" s="26"/>
      <c r="P52" s="26"/>
      <c r="Q52" s="26"/>
      <c r="R52" s="26"/>
      <c r="S52" s="32">
        <f t="shared" si="0"/>
        <v>0.25</v>
      </c>
      <c r="T52" s="259"/>
      <c r="U52" s="252"/>
      <c r="V52" s="444"/>
      <c r="W52" s="7"/>
      <c r="X52" s="6"/>
      <c r="Y52" s="6"/>
      <c r="Z52" s="6"/>
      <c r="AA52" s="6"/>
      <c r="AB52" s="6"/>
      <c r="AC52" s="6"/>
      <c r="AD52" s="6"/>
    </row>
    <row r="53" spans="1:30" s="5" customFormat="1" ht="34.5" customHeight="1" thickBot="1">
      <c r="A53" s="306"/>
      <c r="B53" s="303"/>
      <c r="C53" s="446" t="s">
        <v>336</v>
      </c>
      <c r="D53" s="249" t="s">
        <v>161</v>
      </c>
      <c r="E53" s="251"/>
      <c r="F53" s="23" t="s">
        <v>28</v>
      </c>
      <c r="G53" s="449">
        <v>0.07</v>
      </c>
      <c r="H53" s="449">
        <v>0.09</v>
      </c>
      <c r="I53" s="449">
        <v>0.09</v>
      </c>
      <c r="J53" s="449">
        <v>0.09</v>
      </c>
      <c r="K53" s="26">
        <v>0.09</v>
      </c>
      <c r="L53" s="26">
        <v>0.07</v>
      </c>
      <c r="M53" s="26">
        <v>0.07</v>
      </c>
      <c r="N53" s="26">
        <v>0.09</v>
      </c>
      <c r="O53" s="26">
        <v>0.09</v>
      </c>
      <c r="P53" s="26">
        <v>0.09</v>
      </c>
      <c r="Q53" s="26">
        <v>0.09</v>
      </c>
      <c r="R53" s="26">
        <v>0.07</v>
      </c>
      <c r="S53" s="33">
        <f>SUM(G53:R53)</f>
        <v>0.9999999999999998</v>
      </c>
      <c r="T53" s="259"/>
      <c r="U53" s="252">
        <v>0.04</v>
      </c>
      <c r="V53" s="439" t="s">
        <v>305</v>
      </c>
      <c r="W53" s="39"/>
      <c r="X53" s="6"/>
      <c r="Y53" s="6"/>
      <c r="Z53" s="6"/>
      <c r="AA53" s="6"/>
      <c r="AB53" s="6"/>
      <c r="AC53" s="6"/>
      <c r="AD53" s="6"/>
    </row>
    <row r="54" spans="1:30" s="5" customFormat="1" ht="34.5" customHeight="1" thickBot="1">
      <c r="A54" s="306"/>
      <c r="B54" s="303"/>
      <c r="C54" s="446"/>
      <c r="D54" s="250"/>
      <c r="E54" s="251"/>
      <c r="F54" s="25" t="s">
        <v>29</v>
      </c>
      <c r="G54" s="449">
        <v>0.07</v>
      </c>
      <c r="H54" s="449">
        <v>0.09</v>
      </c>
      <c r="I54" s="449">
        <v>0.09</v>
      </c>
      <c r="J54" s="449"/>
      <c r="K54" s="26"/>
      <c r="L54" s="26"/>
      <c r="M54" s="26"/>
      <c r="N54" s="26"/>
      <c r="O54" s="26"/>
      <c r="P54" s="26"/>
      <c r="Q54" s="26"/>
      <c r="R54" s="26"/>
      <c r="S54" s="32">
        <f t="shared" si="0"/>
        <v>0.25</v>
      </c>
      <c r="T54" s="259"/>
      <c r="U54" s="252"/>
      <c r="V54" s="440"/>
      <c r="W54" s="7"/>
      <c r="X54" s="6"/>
      <c r="Y54" s="6"/>
      <c r="Z54" s="6"/>
      <c r="AA54" s="6"/>
      <c r="AB54" s="6"/>
      <c r="AC54" s="6"/>
      <c r="AD54" s="6"/>
    </row>
    <row r="55" spans="1:29" s="5" customFormat="1" ht="34.5" customHeight="1">
      <c r="A55" s="306"/>
      <c r="B55" s="303"/>
      <c r="C55" s="446" t="s">
        <v>337</v>
      </c>
      <c r="D55" s="249" t="s">
        <v>161</v>
      </c>
      <c r="E55" s="251"/>
      <c r="F55" s="23" t="s">
        <v>28</v>
      </c>
      <c r="G55" s="449">
        <v>0.08</v>
      </c>
      <c r="H55" s="449">
        <v>0.08</v>
      </c>
      <c r="I55" s="449">
        <v>0.08</v>
      </c>
      <c r="J55" s="449">
        <v>0.08</v>
      </c>
      <c r="K55" s="26">
        <v>0.08</v>
      </c>
      <c r="L55" s="26">
        <v>0.08</v>
      </c>
      <c r="M55" s="26">
        <v>0.08</v>
      </c>
      <c r="N55" s="26">
        <v>0.08</v>
      </c>
      <c r="O55" s="26">
        <v>0.08</v>
      </c>
      <c r="P55" s="26">
        <v>0.08</v>
      </c>
      <c r="Q55" s="26">
        <v>0.08</v>
      </c>
      <c r="R55" s="26">
        <v>0.12</v>
      </c>
      <c r="S55" s="32">
        <f t="shared" si="0"/>
        <v>0.9999999999999999</v>
      </c>
      <c r="T55" s="259"/>
      <c r="U55" s="252">
        <v>0.03</v>
      </c>
      <c r="V55" s="439" t="s">
        <v>306</v>
      </c>
      <c r="W55" s="39"/>
      <c r="X55" s="6"/>
      <c r="Y55" s="6"/>
      <c r="Z55" s="6"/>
      <c r="AA55" s="6"/>
      <c r="AB55" s="6"/>
      <c r="AC55" s="6"/>
    </row>
    <row r="56" spans="1:29" s="5" customFormat="1" ht="34.5" customHeight="1" thickBot="1">
      <c r="A56" s="306"/>
      <c r="B56" s="304"/>
      <c r="C56" s="447"/>
      <c r="D56" s="272"/>
      <c r="E56" s="249"/>
      <c r="F56" s="29" t="s">
        <v>29</v>
      </c>
      <c r="G56" s="450">
        <v>0.08</v>
      </c>
      <c r="H56" s="450">
        <v>0.08</v>
      </c>
      <c r="I56" s="450">
        <v>0.08</v>
      </c>
      <c r="J56" s="450"/>
      <c r="K56" s="30"/>
      <c r="L56" s="30"/>
      <c r="M56" s="30"/>
      <c r="N56" s="30"/>
      <c r="O56" s="30"/>
      <c r="P56" s="30"/>
      <c r="Q56" s="30"/>
      <c r="R56" s="30"/>
      <c r="S56" s="33">
        <f t="shared" si="0"/>
        <v>0.24</v>
      </c>
      <c r="T56" s="260"/>
      <c r="U56" s="270"/>
      <c r="V56" s="440"/>
      <c r="W56" s="7"/>
      <c r="X56" s="6"/>
      <c r="Y56" s="6"/>
      <c r="Z56" s="6"/>
      <c r="AA56" s="6"/>
      <c r="AB56" s="6"/>
      <c r="AC56" s="6"/>
    </row>
    <row r="57" spans="1:33" s="9" customFormat="1" ht="18.75" customHeight="1" thickBot="1">
      <c r="A57" s="309" t="s">
        <v>30</v>
      </c>
      <c r="B57" s="310"/>
      <c r="C57" s="310"/>
      <c r="D57" s="310"/>
      <c r="E57" s="310"/>
      <c r="F57" s="310"/>
      <c r="G57" s="310"/>
      <c r="H57" s="310"/>
      <c r="I57" s="310"/>
      <c r="J57" s="310"/>
      <c r="K57" s="310"/>
      <c r="L57" s="310"/>
      <c r="M57" s="310"/>
      <c r="N57" s="310"/>
      <c r="O57" s="310"/>
      <c r="P57" s="310"/>
      <c r="Q57" s="310"/>
      <c r="R57" s="310"/>
      <c r="S57" s="311"/>
      <c r="T57" s="34">
        <f>SUM(T9:T56)</f>
        <v>1</v>
      </c>
      <c r="U57" s="34">
        <f>SUM(U9:U56)</f>
        <v>1.0000000000000002</v>
      </c>
      <c r="V57" s="28"/>
      <c r="W57" s="8"/>
      <c r="X57" s="8"/>
      <c r="Y57" s="8"/>
      <c r="Z57" s="8"/>
      <c r="AA57" s="8"/>
      <c r="AB57" s="8"/>
      <c r="AC57" s="8"/>
      <c r="AD57" s="8"/>
      <c r="AE57" s="8"/>
      <c r="AF57" s="8"/>
      <c r="AG57" s="8"/>
    </row>
    <row r="58" spans="1:21" ht="15">
      <c r="A58" s="7"/>
      <c r="B58" s="7"/>
      <c r="C58" s="11"/>
      <c r="D58" s="7"/>
      <c r="E58" s="7"/>
      <c r="F58" s="7"/>
      <c r="G58" s="7"/>
      <c r="H58" s="7"/>
      <c r="I58" s="7"/>
      <c r="J58" s="7"/>
      <c r="K58" s="7"/>
      <c r="L58" s="7"/>
      <c r="M58" s="7"/>
      <c r="N58" s="10"/>
      <c r="O58" s="10"/>
      <c r="P58" s="10"/>
      <c r="Q58" s="10"/>
      <c r="R58" s="10"/>
      <c r="S58" s="10"/>
      <c r="T58" s="10"/>
      <c r="U58" s="10"/>
    </row>
    <row r="59" spans="1:21" ht="15">
      <c r="A59" s="7"/>
      <c r="B59" s="7"/>
      <c r="C59" s="11"/>
      <c r="D59" s="7"/>
      <c r="E59" s="7"/>
      <c r="F59" s="7"/>
      <c r="G59" s="7"/>
      <c r="H59" s="7"/>
      <c r="I59" s="7"/>
      <c r="J59" s="7"/>
      <c r="K59" s="7"/>
      <c r="L59" s="7"/>
      <c r="M59" s="7"/>
      <c r="N59" s="10"/>
      <c r="O59" s="10"/>
      <c r="P59" s="10"/>
      <c r="Q59" s="10"/>
      <c r="R59" s="10"/>
      <c r="S59" s="10"/>
      <c r="T59" s="10"/>
      <c r="U59" s="10"/>
    </row>
    <row r="60" spans="1:21" ht="15">
      <c r="A60" s="16" t="s">
        <v>82</v>
      </c>
      <c r="B60" s="1"/>
      <c r="C60" s="1"/>
      <c r="D60" s="1"/>
      <c r="E60" s="1"/>
      <c r="F60" s="1"/>
      <c r="G60" s="1"/>
      <c r="H60" s="13"/>
      <c r="I60" s="7"/>
      <c r="J60" s="7"/>
      <c r="K60" s="7"/>
      <c r="L60" s="7"/>
      <c r="M60" s="7"/>
      <c r="N60" s="10"/>
      <c r="O60" s="10"/>
      <c r="P60" s="10"/>
      <c r="Q60" s="10"/>
      <c r="R60" s="10"/>
      <c r="S60" s="10"/>
      <c r="T60" s="10"/>
      <c r="U60" s="10"/>
    </row>
    <row r="61" spans="1:21" ht="15" customHeight="1">
      <c r="A61" s="18" t="s">
        <v>83</v>
      </c>
      <c r="B61" s="308" t="s">
        <v>84</v>
      </c>
      <c r="C61" s="308"/>
      <c r="D61" s="308"/>
      <c r="E61" s="308"/>
      <c r="F61" s="308"/>
      <c r="G61" s="308"/>
      <c r="H61" s="308"/>
      <c r="I61" s="196" t="s">
        <v>85</v>
      </c>
      <c r="J61" s="196"/>
      <c r="K61" s="196"/>
      <c r="L61" s="196"/>
      <c r="M61" s="196"/>
      <c r="N61" s="196"/>
      <c r="O61" s="196"/>
      <c r="P61" s="10"/>
      <c r="Q61" s="10"/>
      <c r="R61" s="10"/>
      <c r="S61" s="10"/>
      <c r="T61" s="10"/>
      <c r="U61" s="10"/>
    </row>
    <row r="62" spans="1:21" ht="33.75" customHeight="1">
      <c r="A62" s="17">
        <v>11</v>
      </c>
      <c r="B62" s="307" t="s">
        <v>86</v>
      </c>
      <c r="C62" s="307"/>
      <c r="D62" s="307"/>
      <c r="E62" s="307"/>
      <c r="F62" s="307"/>
      <c r="G62" s="307"/>
      <c r="H62" s="307"/>
      <c r="I62" s="307" t="s">
        <v>88</v>
      </c>
      <c r="J62" s="307"/>
      <c r="K62" s="307"/>
      <c r="L62" s="307"/>
      <c r="M62" s="307"/>
      <c r="N62" s="307"/>
      <c r="O62" s="307"/>
      <c r="P62" s="10"/>
      <c r="Q62" s="10"/>
      <c r="R62" s="10"/>
      <c r="S62" s="10"/>
      <c r="T62" s="10"/>
      <c r="U62" s="10"/>
    </row>
    <row r="63" spans="1:21" ht="15">
      <c r="A63" s="7"/>
      <c r="B63" s="7"/>
      <c r="C63" s="11"/>
      <c r="D63" s="7"/>
      <c r="E63" s="7"/>
      <c r="F63" s="7"/>
      <c r="G63" s="7"/>
      <c r="H63" s="7"/>
      <c r="I63" s="7"/>
      <c r="J63" s="7"/>
      <c r="K63" s="7"/>
      <c r="L63" s="7"/>
      <c r="M63" s="7"/>
      <c r="N63" s="10"/>
      <c r="O63" s="10"/>
      <c r="P63" s="10"/>
      <c r="Q63" s="10"/>
      <c r="R63" s="10"/>
      <c r="S63" s="10"/>
      <c r="T63" s="10"/>
      <c r="U63" s="10"/>
    </row>
    <row r="64" spans="1:21" ht="15">
      <c r="A64" s="7"/>
      <c r="B64" s="7"/>
      <c r="C64" s="11"/>
      <c r="D64" s="7"/>
      <c r="E64" s="7"/>
      <c r="F64" s="7"/>
      <c r="G64" s="7"/>
      <c r="H64" s="7"/>
      <c r="I64" s="7"/>
      <c r="J64" s="7"/>
      <c r="K64" s="7"/>
      <c r="L64" s="7"/>
      <c r="M64" s="7"/>
      <c r="N64" s="10"/>
      <c r="O64" s="10"/>
      <c r="P64" s="10"/>
      <c r="Q64" s="10"/>
      <c r="R64" s="10"/>
      <c r="S64" s="10"/>
      <c r="T64" s="10"/>
      <c r="U64" s="10"/>
    </row>
    <row r="65" spans="1:21" ht="15">
      <c r="A65" s="7"/>
      <c r="B65" s="7"/>
      <c r="C65" s="11"/>
      <c r="D65" s="7"/>
      <c r="E65" s="7"/>
      <c r="F65" s="7"/>
      <c r="G65" s="7"/>
      <c r="H65" s="7"/>
      <c r="I65" s="7"/>
      <c r="J65" s="7"/>
      <c r="K65" s="7"/>
      <c r="L65" s="7"/>
      <c r="M65" s="7"/>
      <c r="N65" s="10"/>
      <c r="O65" s="10"/>
      <c r="P65" s="10"/>
      <c r="Q65" s="10"/>
      <c r="R65" s="10"/>
      <c r="S65" s="10"/>
      <c r="T65" s="10"/>
      <c r="U65" s="10"/>
    </row>
    <row r="66" spans="1:21" ht="15">
      <c r="A66" s="7"/>
      <c r="B66" s="7"/>
      <c r="C66" s="11"/>
      <c r="D66" s="7"/>
      <c r="E66" s="7"/>
      <c r="F66" s="7"/>
      <c r="G66" s="7"/>
      <c r="H66" s="7"/>
      <c r="I66" s="7"/>
      <c r="J66" s="7"/>
      <c r="K66" s="7"/>
      <c r="L66" s="7"/>
      <c r="M66" s="7"/>
      <c r="N66" s="10"/>
      <c r="O66" s="10"/>
      <c r="P66" s="10"/>
      <c r="Q66" s="10"/>
      <c r="R66" s="10"/>
      <c r="S66" s="10"/>
      <c r="T66" s="10"/>
      <c r="U66" s="10"/>
    </row>
    <row r="67" spans="1:21" ht="15">
      <c r="A67" s="7"/>
      <c r="B67" s="7"/>
      <c r="C67" s="11"/>
      <c r="D67" s="7"/>
      <c r="E67" s="7"/>
      <c r="F67" s="7"/>
      <c r="G67" s="7"/>
      <c r="H67" s="7"/>
      <c r="I67" s="7"/>
      <c r="J67" s="7"/>
      <c r="K67" s="7"/>
      <c r="L67" s="7"/>
      <c r="M67" s="7"/>
      <c r="N67" s="10"/>
      <c r="O67" s="10"/>
      <c r="P67" s="10"/>
      <c r="Q67" s="10"/>
      <c r="R67" s="10"/>
      <c r="S67" s="10"/>
      <c r="T67" s="10"/>
      <c r="U67" s="10"/>
    </row>
    <row r="68" spans="1:21" ht="15">
      <c r="A68" s="7"/>
      <c r="B68" s="7"/>
      <c r="C68" s="11"/>
      <c r="D68" s="7"/>
      <c r="E68" s="7"/>
      <c r="F68" s="7"/>
      <c r="G68" s="7"/>
      <c r="H68" s="7"/>
      <c r="I68" s="7"/>
      <c r="J68" s="7"/>
      <c r="K68" s="7"/>
      <c r="L68" s="7"/>
      <c r="M68" s="7"/>
      <c r="N68" s="10"/>
      <c r="O68" s="10"/>
      <c r="P68" s="10"/>
      <c r="Q68" s="10"/>
      <c r="R68" s="10"/>
      <c r="S68" s="10"/>
      <c r="T68" s="10"/>
      <c r="U68" s="10"/>
    </row>
    <row r="69" spans="1:21" ht="15">
      <c r="A69" s="7"/>
      <c r="B69" s="7"/>
      <c r="C69" s="11"/>
      <c r="D69" s="7"/>
      <c r="E69" s="7"/>
      <c r="F69" s="7"/>
      <c r="G69" s="7"/>
      <c r="H69" s="7"/>
      <c r="I69" s="7"/>
      <c r="J69" s="7"/>
      <c r="K69" s="7"/>
      <c r="L69" s="7"/>
      <c r="M69" s="7"/>
      <c r="N69" s="10"/>
      <c r="O69" s="10"/>
      <c r="P69" s="10"/>
      <c r="Q69" s="10"/>
      <c r="R69" s="10"/>
      <c r="S69" s="10"/>
      <c r="T69" s="10"/>
      <c r="U69" s="10"/>
    </row>
    <row r="70" spans="1:21" ht="15">
      <c r="A70" s="7"/>
      <c r="B70" s="7"/>
      <c r="C70" s="11"/>
      <c r="D70" s="7"/>
      <c r="E70" s="7"/>
      <c r="F70" s="7"/>
      <c r="G70" s="7"/>
      <c r="H70" s="7"/>
      <c r="I70" s="7"/>
      <c r="J70" s="7"/>
      <c r="K70" s="7"/>
      <c r="L70" s="7"/>
      <c r="M70" s="7"/>
      <c r="N70" s="10"/>
      <c r="O70" s="10"/>
      <c r="P70" s="10"/>
      <c r="Q70" s="10"/>
      <c r="R70" s="10"/>
      <c r="S70" s="10"/>
      <c r="T70" s="10"/>
      <c r="U70" s="10"/>
    </row>
    <row r="71" spans="1:21" ht="15">
      <c r="A71" s="7"/>
      <c r="B71" s="7"/>
      <c r="C71" s="11"/>
      <c r="D71" s="7"/>
      <c r="E71" s="7"/>
      <c r="F71" s="7"/>
      <c r="G71" s="7"/>
      <c r="H71" s="7"/>
      <c r="I71" s="7"/>
      <c r="J71" s="7"/>
      <c r="K71" s="7"/>
      <c r="L71" s="7"/>
      <c r="M71" s="7"/>
      <c r="N71" s="10"/>
      <c r="O71" s="10"/>
      <c r="P71" s="10"/>
      <c r="Q71" s="10"/>
      <c r="R71" s="10"/>
      <c r="S71" s="10"/>
      <c r="T71" s="10"/>
      <c r="U71" s="10"/>
    </row>
    <row r="72" spans="1:21" ht="15">
      <c r="A72" s="7"/>
      <c r="B72" s="7"/>
      <c r="C72" s="11"/>
      <c r="D72" s="7"/>
      <c r="E72" s="7"/>
      <c r="F72" s="7"/>
      <c r="G72" s="7"/>
      <c r="H72" s="7"/>
      <c r="I72" s="7"/>
      <c r="J72" s="7"/>
      <c r="K72" s="7"/>
      <c r="L72" s="7"/>
      <c r="M72" s="7"/>
      <c r="N72" s="10"/>
      <c r="O72" s="10"/>
      <c r="P72" s="10"/>
      <c r="Q72" s="10"/>
      <c r="R72" s="10"/>
      <c r="S72" s="10"/>
      <c r="T72" s="10"/>
      <c r="U72" s="10"/>
    </row>
    <row r="73" spans="1:21" ht="15">
      <c r="A73" s="7"/>
      <c r="B73" s="7"/>
      <c r="C73" s="11"/>
      <c r="D73" s="7"/>
      <c r="E73" s="7"/>
      <c r="F73" s="7"/>
      <c r="G73" s="7"/>
      <c r="H73" s="7"/>
      <c r="I73" s="7"/>
      <c r="J73" s="7"/>
      <c r="K73" s="7"/>
      <c r="L73" s="7"/>
      <c r="M73" s="7"/>
      <c r="N73" s="10"/>
      <c r="O73" s="10"/>
      <c r="P73" s="10"/>
      <c r="Q73" s="10"/>
      <c r="R73" s="10"/>
      <c r="S73" s="10"/>
      <c r="T73" s="10"/>
      <c r="U73" s="10"/>
    </row>
    <row r="74" spans="1:21" ht="15">
      <c r="A74" s="7"/>
      <c r="B74" s="7"/>
      <c r="C74" s="11"/>
      <c r="D74" s="7"/>
      <c r="E74" s="7"/>
      <c r="F74" s="7"/>
      <c r="G74" s="7"/>
      <c r="H74" s="7"/>
      <c r="I74" s="7"/>
      <c r="J74" s="7"/>
      <c r="K74" s="7"/>
      <c r="L74" s="7"/>
      <c r="M74" s="7"/>
      <c r="N74" s="10"/>
      <c r="O74" s="10"/>
      <c r="P74" s="10"/>
      <c r="Q74" s="10"/>
      <c r="R74" s="10"/>
      <c r="S74" s="10"/>
      <c r="T74" s="10"/>
      <c r="U74" s="10"/>
    </row>
    <row r="75" spans="1:21" ht="15">
      <c r="A75" s="7"/>
      <c r="B75" s="7"/>
      <c r="C75" s="11"/>
      <c r="D75" s="7"/>
      <c r="E75" s="7"/>
      <c r="F75" s="7"/>
      <c r="G75" s="7"/>
      <c r="H75" s="7"/>
      <c r="I75" s="7"/>
      <c r="J75" s="7"/>
      <c r="K75" s="7"/>
      <c r="L75" s="7"/>
      <c r="M75" s="7"/>
      <c r="N75" s="10"/>
      <c r="O75" s="10"/>
      <c r="P75" s="10"/>
      <c r="Q75" s="10"/>
      <c r="R75" s="10"/>
      <c r="S75" s="10"/>
      <c r="T75" s="10"/>
      <c r="U75" s="10"/>
    </row>
    <row r="76" spans="1:21" ht="15">
      <c r="A76" s="7"/>
      <c r="B76" s="7"/>
      <c r="C76" s="11"/>
      <c r="D76" s="7"/>
      <c r="E76" s="7"/>
      <c r="F76" s="7"/>
      <c r="G76" s="7"/>
      <c r="H76" s="7"/>
      <c r="I76" s="7"/>
      <c r="J76" s="7"/>
      <c r="K76" s="7"/>
      <c r="L76" s="7"/>
      <c r="M76" s="7"/>
      <c r="N76" s="10"/>
      <c r="O76" s="10"/>
      <c r="P76" s="10"/>
      <c r="Q76" s="10"/>
      <c r="R76" s="10"/>
      <c r="S76" s="10"/>
      <c r="T76" s="10"/>
      <c r="U76" s="10"/>
    </row>
    <row r="77" spans="1:21" ht="15">
      <c r="A77" s="7"/>
      <c r="B77" s="7"/>
      <c r="C77" s="11"/>
      <c r="D77" s="7"/>
      <c r="E77" s="7"/>
      <c r="F77" s="7"/>
      <c r="G77" s="7"/>
      <c r="H77" s="7"/>
      <c r="I77" s="7"/>
      <c r="J77" s="7"/>
      <c r="K77" s="7"/>
      <c r="L77" s="7"/>
      <c r="M77" s="7"/>
      <c r="N77" s="10"/>
      <c r="O77" s="10"/>
      <c r="P77" s="10"/>
      <c r="Q77" s="10"/>
      <c r="R77" s="10"/>
      <c r="S77" s="10"/>
      <c r="T77" s="10"/>
      <c r="U77" s="10"/>
    </row>
    <row r="78" spans="1:21" ht="15">
      <c r="A78" s="7"/>
      <c r="B78" s="7"/>
      <c r="C78" s="11"/>
      <c r="D78" s="7"/>
      <c r="E78" s="7"/>
      <c r="F78" s="7"/>
      <c r="G78" s="7"/>
      <c r="H78" s="7"/>
      <c r="I78" s="7"/>
      <c r="J78" s="7"/>
      <c r="K78" s="7"/>
      <c r="L78" s="7"/>
      <c r="M78" s="7"/>
      <c r="N78" s="10"/>
      <c r="O78" s="10"/>
      <c r="P78" s="10"/>
      <c r="Q78" s="10"/>
      <c r="R78" s="10"/>
      <c r="S78" s="10"/>
      <c r="T78" s="10"/>
      <c r="U78" s="10"/>
    </row>
    <row r="79" spans="1:21" ht="15">
      <c r="A79" s="7"/>
      <c r="B79" s="7"/>
      <c r="C79" s="11"/>
      <c r="D79" s="7"/>
      <c r="E79" s="7"/>
      <c r="F79" s="7"/>
      <c r="G79" s="7"/>
      <c r="H79" s="7"/>
      <c r="I79" s="7"/>
      <c r="J79" s="7"/>
      <c r="K79" s="7"/>
      <c r="L79" s="7"/>
      <c r="M79" s="7"/>
      <c r="N79" s="10"/>
      <c r="O79" s="10"/>
      <c r="P79" s="10"/>
      <c r="Q79" s="10"/>
      <c r="R79" s="10"/>
      <c r="S79" s="10"/>
      <c r="T79" s="10"/>
      <c r="U79" s="10"/>
    </row>
    <row r="80" spans="1:21" ht="15">
      <c r="A80" s="7"/>
      <c r="B80" s="7"/>
      <c r="C80" s="11"/>
      <c r="D80" s="7"/>
      <c r="E80" s="7"/>
      <c r="F80" s="7"/>
      <c r="G80" s="7"/>
      <c r="H80" s="7"/>
      <c r="I80" s="7"/>
      <c r="J80" s="7"/>
      <c r="K80" s="7"/>
      <c r="L80" s="7"/>
      <c r="M80" s="7"/>
      <c r="N80" s="10"/>
      <c r="O80" s="10"/>
      <c r="P80" s="10"/>
      <c r="Q80" s="10"/>
      <c r="R80" s="10"/>
      <c r="S80" s="10"/>
      <c r="T80" s="10"/>
      <c r="U80" s="10"/>
    </row>
    <row r="81" spans="1:21" ht="15">
      <c r="A81" s="7"/>
      <c r="B81" s="7"/>
      <c r="C81" s="11"/>
      <c r="D81" s="7"/>
      <c r="E81" s="7"/>
      <c r="F81" s="7"/>
      <c r="G81" s="7"/>
      <c r="H81" s="7"/>
      <c r="I81" s="7"/>
      <c r="J81" s="7"/>
      <c r="K81" s="7"/>
      <c r="L81" s="7"/>
      <c r="M81" s="7"/>
      <c r="N81" s="10"/>
      <c r="O81" s="10"/>
      <c r="P81" s="10"/>
      <c r="Q81" s="10"/>
      <c r="R81" s="10"/>
      <c r="S81" s="10"/>
      <c r="T81" s="10"/>
      <c r="U81" s="10"/>
    </row>
    <row r="82" spans="1:21" ht="15">
      <c r="A82" s="7"/>
      <c r="B82" s="7"/>
      <c r="C82" s="11"/>
      <c r="D82" s="7"/>
      <c r="E82" s="7"/>
      <c r="F82" s="7"/>
      <c r="G82" s="7"/>
      <c r="H82" s="7"/>
      <c r="I82" s="7"/>
      <c r="J82" s="7"/>
      <c r="K82" s="7"/>
      <c r="L82" s="7"/>
      <c r="M82" s="7"/>
      <c r="N82" s="10"/>
      <c r="O82" s="10"/>
      <c r="P82" s="10"/>
      <c r="Q82" s="10"/>
      <c r="R82" s="10"/>
      <c r="S82" s="10"/>
      <c r="T82" s="10"/>
      <c r="U82" s="10"/>
    </row>
    <row r="83" spans="1:21" ht="15">
      <c r="A83" s="7"/>
      <c r="B83" s="7"/>
      <c r="C83" s="11"/>
      <c r="D83" s="7"/>
      <c r="E83" s="7"/>
      <c r="F83" s="7"/>
      <c r="G83" s="7"/>
      <c r="H83" s="7"/>
      <c r="I83" s="7"/>
      <c r="J83" s="7"/>
      <c r="K83" s="7"/>
      <c r="L83" s="7"/>
      <c r="M83" s="7"/>
      <c r="N83" s="10"/>
      <c r="O83" s="10"/>
      <c r="P83" s="10"/>
      <c r="Q83" s="10"/>
      <c r="R83" s="10"/>
      <c r="S83" s="10"/>
      <c r="T83" s="10"/>
      <c r="U83" s="10"/>
    </row>
    <row r="84" spans="1:21" ht="15">
      <c r="A84" s="7"/>
      <c r="B84" s="7"/>
      <c r="C84" s="11"/>
      <c r="D84" s="7"/>
      <c r="E84" s="7"/>
      <c r="F84" s="7"/>
      <c r="G84" s="7"/>
      <c r="H84" s="7"/>
      <c r="I84" s="7"/>
      <c r="J84" s="7"/>
      <c r="K84" s="7"/>
      <c r="L84" s="7"/>
      <c r="M84" s="7"/>
      <c r="N84" s="10"/>
      <c r="O84" s="10"/>
      <c r="P84" s="10"/>
      <c r="Q84" s="10"/>
      <c r="R84" s="10"/>
      <c r="S84" s="10"/>
      <c r="T84" s="10"/>
      <c r="U84" s="10"/>
    </row>
    <row r="85" spans="1:21" ht="15">
      <c r="A85" s="7"/>
      <c r="B85" s="7"/>
      <c r="C85" s="11"/>
      <c r="D85" s="7"/>
      <c r="E85" s="7"/>
      <c r="F85" s="7"/>
      <c r="G85" s="7"/>
      <c r="H85" s="7"/>
      <c r="I85" s="7"/>
      <c r="J85" s="7"/>
      <c r="K85" s="7"/>
      <c r="L85" s="7"/>
      <c r="M85" s="7"/>
      <c r="N85" s="10"/>
      <c r="O85" s="10"/>
      <c r="P85" s="10"/>
      <c r="Q85" s="10"/>
      <c r="R85" s="10"/>
      <c r="S85" s="10"/>
      <c r="T85" s="10"/>
      <c r="U85" s="10"/>
    </row>
    <row r="86" spans="1:21" ht="15">
      <c r="A86" s="7"/>
      <c r="B86" s="7"/>
      <c r="C86" s="11"/>
      <c r="D86" s="7"/>
      <c r="E86" s="7"/>
      <c r="F86" s="7"/>
      <c r="G86" s="7"/>
      <c r="H86" s="7"/>
      <c r="I86" s="7"/>
      <c r="J86" s="7"/>
      <c r="K86" s="7"/>
      <c r="L86" s="7"/>
      <c r="M86" s="7"/>
      <c r="N86" s="10"/>
      <c r="O86" s="10"/>
      <c r="P86" s="10"/>
      <c r="Q86" s="10"/>
      <c r="R86" s="10"/>
      <c r="S86" s="10"/>
      <c r="T86" s="10"/>
      <c r="U86" s="10"/>
    </row>
    <row r="87" spans="1:21" ht="15">
      <c r="A87" s="7"/>
      <c r="B87" s="7"/>
      <c r="C87" s="11"/>
      <c r="D87" s="7"/>
      <c r="E87" s="7"/>
      <c r="F87" s="7"/>
      <c r="G87" s="7"/>
      <c r="H87" s="7"/>
      <c r="I87" s="7"/>
      <c r="J87" s="7"/>
      <c r="K87" s="7"/>
      <c r="L87" s="7"/>
      <c r="M87" s="7"/>
      <c r="N87" s="10"/>
      <c r="O87" s="10"/>
      <c r="P87" s="10"/>
      <c r="Q87" s="10"/>
      <c r="R87" s="10"/>
      <c r="S87" s="10"/>
      <c r="T87" s="10"/>
      <c r="U87" s="10"/>
    </row>
    <row r="88" spans="1:21" ht="15">
      <c r="A88" s="7"/>
      <c r="B88" s="7"/>
      <c r="C88" s="11"/>
      <c r="D88" s="7"/>
      <c r="E88" s="7"/>
      <c r="F88" s="7"/>
      <c r="G88" s="7"/>
      <c r="H88" s="7"/>
      <c r="I88" s="7"/>
      <c r="J88" s="7"/>
      <c r="K88" s="7"/>
      <c r="L88" s="7"/>
      <c r="M88" s="7"/>
      <c r="N88" s="10"/>
      <c r="O88" s="10"/>
      <c r="P88" s="10"/>
      <c r="Q88" s="10"/>
      <c r="R88" s="10"/>
      <c r="S88" s="10"/>
      <c r="T88" s="10"/>
      <c r="U88" s="10"/>
    </row>
    <row r="89" spans="1:21" ht="15">
      <c r="A89" s="7"/>
      <c r="B89" s="7"/>
      <c r="C89" s="11"/>
      <c r="D89" s="7"/>
      <c r="E89" s="7"/>
      <c r="F89" s="7"/>
      <c r="G89" s="7"/>
      <c r="H89" s="7"/>
      <c r="I89" s="7"/>
      <c r="J89" s="7"/>
      <c r="K89" s="7"/>
      <c r="L89" s="7"/>
      <c r="M89" s="7"/>
      <c r="N89" s="10"/>
      <c r="O89" s="10"/>
      <c r="P89" s="10"/>
      <c r="Q89" s="10"/>
      <c r="R89" s="10"/>
      <c r="S89" s="10"/>
      <c r="T89" s="10"/>
      <c r="U89" s="10"/>
    </row>
    <row r="90" spans="1:21" ht="15">
      <c r="A90" s="7"/>
      <c r="B90" s="7"/>
      <c r="C90" s="11"/>
      <c r="D90" s="7"/>
      <c r="E90" s="7"/>
      <c r="F90" s="7"/>
      <c r="G90" s="7"/>
      <c r="H90" s="7"/>
      <c r="I90" s="7"/>
      <c r="J90" s="7"/>
      <c r="K90" s="7"/>
      <c r="L90" s="7"/>
      <c r="M90" s="7"/>
      <c r="N90" s="10"/>
      <c r="O90" s="10"/>
      <c r="P90" s="10"/>
      <c r="Q90" s="10"/>
      <c r="R90" s="10"/>
      <c r="S90" s="10"/>
      <c r="T90" s="10"/>
      <c r="U90" s="10"/>
    </row>
    <row r="91" spans="1:21" ht="15">
      <c r="A91" s="7"/>
      <c r="B91" s="7"/>
      <c r="C91" s="11"/>
      <c r="D91" s="7"/>
      <c r="E91" s="7"/>
      <c r="F91" s="7"/>
      <c r="G91" s="7"/>
      <c r="H91" s="7"/>
      <c r="I91" s="7"/>
      <c r="J91" s="7"/>
      <c r="K91" s="7"/>
      <c r="L91" s="7"/>
      <c r="M91" s="7"/>
      <c r="N91" s="10"/>
      <c r="O91" s="10"/>
      <c r="P91" s="10"/>
      <c r="Q91" s="10"/>
      <c r="R91" s="10"/>
      <c r="S91" s="10"/>
      <c r="T91" s="10"/>
      <c r="U91" s="10"/>
    </row>
    <row r="92" spans="1:21" ht="15">
      <c r="A92" s="7"/>
      <c r="B92" s="7"/>
      <c r="C92" s="11"/>
      <c r="D92" s="7"/>
      <c r="E92" s="7"/>
      <c r="F92" s="7"/>
      <c r="G92" s="7"/>
      <c r="H92" s="7"/>
      <c r="I92" s="7"/>
      <c r="J92" s="7"/>
      <c r="K92" s="7"/>
      <c r="L92" s="7"/>
      <c r="M92" s="7"/>
      <c r="N92" s="10"/>
      <c r="O92" s="10"/>
      <c r="P92" s="10"/>
      <c r="Q92" s="10"/>
      <c r="R92" s="10"/>
      <c r="S92" s="10"/>
      <c r="T92" s="10"/>
      <c r="U92" s="10"/>
    </row>
    <row r="93" spans="1:21" ht="15">
      <c r="A93" s="7"/>
      <c r="B93" s="7"/>
      <c r="C93" s="11"/>
      <c r="D93" s="7"/>
      <c r="E93" s="7"/>
      <c r="F93" s="7"/>
      <c r="G93" s="7"/>
      <c r="H93" s="7"/>
      <c r="I93" s="7"/>
      <c r="J93" s="7"/>
      <c r="K93" s="7"/>
      <c r="L93" s="7"/>
      <c r="M93" s="7"/>
      <c r="N93" s="10"/>
      <c r="O93" s="10"/>
      <c r="P93" s="10"/>
      <c r="Q93" s="10"/>
      <c r="R93" s="10"/>
      <c r="S93" s="10"/>
      <c r="T93" s="10"/>
      <c r="U93" s="10"/>
    </row>
    <row r="94" spans="1:21" ht="15">
      <c r="A94" s="7"/>
      <c r="B94" s="7"/>
      <c r="C94" s="11"/>
      <c r="D94" s="7"/>
      <c r="E94" s="7"/>
      <c r="F94" s="7"/>
      <c r="G94" s="7"/>
      <c r="H94" s="7"/>
      <c r="I94" s="7"/>
      <c r="J94" s="7"/>
      <c r="K94" s="7"/>
      <c r="L94" s="7"/>
      <c r="M94" s="7"/>
      <c r="N94" s="10"/>
      <c r="O94" s="10"/>
      <c r="P94" s="10"/>
      <c r="Q94" s="10"/>
      <c r="R94" s="10"/>
      <c r="S94" s="10"/>
      <c r="T94" s="10"/>
      <c r="U94" s="10"/>
    </row>
    <row r="95" spans="1:21" ht="15">
      <c r="A95" s="7"/>
      <c r="B95" s="7"/>
      <c r="C95" s="11"/>
      <c r="D95" s="7"/>
      <c r="E95" s="7"/>
      <c r="F95" s="7"/>
      <c r="G95" s="7"/>
      <c r="H95" s="7"/>
      <c r="I95" s="7"/>
      <c r="J95" s="7"/>
      <c r="K95" s="7"/>
      <c r="L95" s="7"/>
      <c r="M95" s="7"/>
      <c r="N95" s="10"/>
      <c r="O95" s="10"/>
      <c r="P95" s="10"/>
      <c r="Q95" s="10"/>
      <c r="R95" s="10"/>
      <c r="S95" s="10"/>
      <c r="T95" s="10"/>
      <c r="U95" s="10"/>
    </row>
    <row r="96" spans="1:21" ht="15">
      <c r="A96" s="7"/>
      <c r="B96" s="7"/>
      <c r="C96" s="11"/>
      <c r="D96" s="7"/>
      <c r="E96" s="7"/>
      <c r="F96" s="7"/>
      <c r="G96" s="7"/>
      <c r="H96" s="7"/>
      <c r="I96" s="7"/>
      <c r="J96" s="7"/>
      <c r="K96" s="7"/>
      <c r="L96" s="7"/>
      <c r="M96" s="7"/>
      <c r="N96" s="10"/>
      <c r="O96" s="10"/>
      <c r="P96" s="10"/>
      <c r="Q96" s="10"/>
      <c r="R96" s="10"/>
      <c r="S96" s="10"/>
      <c r="T96" s="10"/>
      <c r="U96" s="10"/>
    </row>
    <row r="97" spans="1:21" ht="15">
      <c r="A97" s="7"/>
      <c r="B97" s="7"/>
      <c r="C97" s="11"/>
      <c r="D97" s="7"/>
      <c r="E97" s="7"/>
      <c r="F97" s="7"/>
      <c r="G97" s="7"/>
      <c r="H97" s="7"/>
      <c r="I97" s="7"/>
      <c r="J97" s="7"/>
      <c r="K97" s="7"/>
      <c r="L97" s="7"/>
      <c r="M97" s="7"/>
      <c r="N97" s="10"/>
      <c r="O97" s="10"/>
      <c r="P97" s="10"/>
      <c r="Q97" s="10"/>
      <c r="R97" s="10"/>
      <c r="S97" s="10"/>
      <c r="T97" s="10"/>
      <c r="U97" s="10"/>
    </row>
    <row r="98" spans="1:21" ht="15">
      <c r="A98" s="7"/>
      <c r="B98" s="7"/>
      <c r="C98" s="11"/>
      <c r="D98" s="7"/>
      <c r="E98" s="7"/>
      <c r="F98" s="7"/>
      <c r="G98" s="7"/>
      <c r="H98" s="7"/>
      <c r="I98" s="7"/>
      <c r="J98" s="7"/>
      <c r="K98" s="7"/>
      <c r="L98" s="7"/>
      <c r="M98" s="7"/>
      <c r="N98" s="10"/>
      <c r="O98" s="10"/>
      <c r="P98" s="10"/>
      <c r="Q98" s="10"/>
      <c r="R98" s="10"/>
      <c r="S98" s="10"/>
      <c r="T98" s="10"/>
      <c r="U98" s="10"/>
    </row>
    <row r="99" spans="1:21" ht="15">
      <c r="A99" s="7"/>
      <c r="B99" s="7"/>
      <c r="C99" s="11"/>
      <c r="D99" s="7"/>
      <c r="E99" s="7"/>
      <c r="F99" s="7"/>
      <c r="G99" s="7"/>
      <c r="H99" s="7"/>
      <c r="I99" s="7"/>
      <c r="J99" s="7"/>
      <c r="K99" s="7"/>
      <c r="L99" s="7"/>
      <c r="M99" s="7"/>
      <c r="N99" s="10"/>
      <c r="O99" s="10"/>
      <c r="P99" s="10"/>
      <c r="Q99" s="10"/>
      <c r="R99" s="10"/>
      <c r="S99" s="10"/>
      <c r="T99" s="10"/>
      <c r="U99" s="10"/>
    </row>
    <row r="100" spans="1:21" ht="15">
      <c r="A100" s="7"/>
      <c r="B100" s="7"/>
      <c r="C100" s="11"/>
      <c r="D100" s="7"/>
      <c r="E100" s="7"/>
      <c r="F100" s="7"/>
      <c r="G100" s="7"/>
      <c r="H100" s="7"/>
      <c r="I100" s="7"/>
      <c r="J100" s="7"/>
      <c r="K100" s="7"/>
      <c r="L100" s="7"/>
      <c r="M100" s="7"/>
      <c r="N100" s="10"/>
      <c r="O100" s="10"/>
      <c r="P100" s="10"/>
      <c r="Q100" s="10"/>
      <c r="R100" s="10"/>
      <c r="S100" s="10"/>
      <c r="T100" s="10"/>
      <c r="U100" s="10"/>
    </row>
    <row r="101" spans="1:21" ht="15">
      <c r="A101" s="7"/>
      <c r="B101" s="7"/>
      <c r="C101" s="11"/>
      <c r="D101" s="7"/>
      <c r="E101" s="7"/>
      <c r="F101" s="7"/>
      <c r="G101" s="7"/>
      <c r="H101" s="7"/>
      <c r="I101" s="7"/>
      <c r="J101" s="7"/>
      <c r="K101" s="7"/>
      <c r="L101" s="7"/>
      <c r="M101" s="7"/>
      <c r="N101" s="10"/>
      <c r="O101" s="10"/>
      <c r="P101" s="10"/>
      <c r="Q101" s="10"/>
      <c r="R101" s="10"/>
      <c r="S101" s="10"/>
      <c r="T101" s="10"/>
      <c r="U101" s="10"/>
    </row>
    <row r="102" spans="1:21" ht="15">
      <c r="A102" s="7"/>
      <c r="B102" s="7"/>
      <c r="C102" s="11"/>
      <c r="D102" s="7"/>
      <c r="E102" s="7"/>
      <c r="F102" s="7"/>
      <c r="G102" s="7"/>
      <c r="H102" s="7"/>
      <c r="I102" s="7"/>
      <c r="J102" s="7"/>
      <c r="K102" s="7"/>
      <c r="L102" s="7"/>
      <c r="M102" s="7"/>
      <c r="N102" s="10"/>
      <c r="O102" s="10"/>
      <c r="P102" s="10"/>
      <c r="Q102" s="10"/>
      <c r="R102" s="10"/>
      <c r="S102" s="10"/>
      <c r="T102" s="10"/>
      <c r="U102" s="10"/>
    </row>
    <row r="103" spans="1:21" ht="15">
      <c r="A103" s="7"/>
      <c r="B103" s="7"/>
      <c r="C103" s="11"/>
      <c r="D103" s="7"/>
      <c r="E103" s="7"/>
      <c r="F103" s="7"/>
      <c r="G103" s="7"/>
      <c r="H103" s="7"/>
      <c r="I103" s="7"/>
      <c r="J103" s="7"/>
      <c r="K103" s="7"/>
      <c r="L103" s="7"/>
      <c r="M103" s="7"/>
      <c r="N103" s="10"/>
      <c r="O103" s="10"/>
      <c r="P103" s="10"/>
      <c r="Q103" s="10"/>
      <c r="R103" s="10"/>
      <c r="S103" s="10"/>
      <c r="T103" s="10"/>
      <c r="U103" s="10"/>
    </row>
    <row r="104" spans="1:21" ht="15">
      <c r="A104" s="7"/>
      <c r="B104" s="7"/>
      <c r="C104" s="11"/>
      <c r="D104" s="7"/>
      <c r="E104" s="7"/>
      <c r="F104" s="7"/>
      <c r="G104" s="7"/>
      <c r="H104" s="7"/>
      <c r="I104" s="7"/>
      <c r="J104" s="7"/>
      <c r="K104" s="7"/>
      <c r="L104" s="7"/>
      <c r="M104" s="7"/>
      <c r="N104" s="10"/>
      <c r="O104" s="10"/>
      <c r="P104" s="10"/>
      <c r="Q104" s="10"/>
      <c r="R104" s="10"/>
      <c r="S104" s="10"/>
      <c r="T104" s="10"/>
      <c r="U104" s="10"/>
    </row>
    <row r="105" spans="1:21" ht="15">
      <c r="A105" s="7"/>
      <c r="B105" s="7"/>
      <c r="C105" s="11"/>
      <c r="D105" s="7"/>
      <c r="E105" s="7"/>
      <c r="F105" s="7"/>
      <c r="G105" s="7"/>
      <c r="H105" s="7"/>
      <c r="I105" s="7"/>
      <c r="J105" s="7"/>
      <c r="K105" s="7"/>
      <c r="L105" s="7"/>
      <c r="M105" s="7"/>
      <c r="N105" s="10"/>
      <c r="O105" s="10"/>
      <c r="P105" s="10"/>
      <c r="Q105" s="10"/>
      <c r="R105" s="10"/>
      <c r="S105" s="10"/>
      <c r="T105" s="10"/>
      <c r="U105" s="10"/>
    </row>
    <row r="106" spans="1:21" ht="15">
      <c r="A106" s="7"/>
      <c r="B106" s="7"/>
      <c r="C106" s="11"/>
      <c r="D106" s="7"/>
      <c r="E106" s="7"/>
      <c r="F106" s="7"/>
      <c r="G106" s="7"/>
      <c r="H106" s="7"/>
      <c r="I106" s="7"/>
      <c r="J106" s="7"/>
      <c r="K106" s="7"/>
      <c r="L106" s="7"/>
      <c r="M106" s="7"/>
      <c r="N106" s="10"/>
      <c r="O106" s="10"/>
      <c r="P106" s="10"/>
      <c r="Q106" s="10"/>
      <c r="R106" s="10"/>
      <c r="S106" s="10"/>
      <c r="T106" s="10"/>
      <c r="U106" s="10"/>
    </row>
    <row r="107" spans="1:21" ht="15">
      <c r="A107" s="7"/>
      <c r="B107" s="7"/>
      <c r="C107" s="11"/>
      <c r="D107" s="7"/>
      <c r="E107" s="7"/>
      <c r="F107" s="7"/>
      <c r="G107" s="7"/>
      <c r="H107" s="7"/>
      <c r="I107" s="7"/>
      <c r="J107" s="7"/>
      <c r="K107" s="7"/>
      <c r="L107" s="7"/>
      <c r="M107" s="7"/>
      <c r="N107" s="10"/>
      <c r="O107" s="10"/>
      <c r="P107" s="10"/>
      <c r="Q107" s="10"/>
      <c r="R107" s="10"/>
      <c r="S107" s="10"/>
      <c r="T107" s="10"/>
      <c r="U107" s="10"/>
    </row>
    <row r="108" spans="1:21" ht="15">
      <c r="A108" s="7"/>
      <c r="B108" s="7"/>
      <c r="C108" s="11"/>
      <c r="D108" s="7"/>
      <c r="E108" s="7"/>
      <c r="F108" s="7"/>
      <c r="G108" s="7"/>
      <c r="H108" s="7"/>
      <c r="I108" s="7"/>
      <c r="J108" s="7"/>
      <c r="K108" s="7"/>
      <c r="L108" s="7"/>
      <c r="M108" s="7"/>
      <c r="N108" s="10"/>
      <c r="O108" s="10"/>
      <c r="P108" s="10"/>
      <c r="Q108" s="10"/>
      <c r="R108" s="10"/>
      <c r="S108" s="10"/>
      <c r="T108" s="10"/>
      <c r="U108" s="10"/>
    </row>
    <row r="109" spans="1:21" ht="15">
      <c r="A109" s="7"/>
      <c r="B109" s="7"/>
      <c r="C109" s="11"/>
      <c r="D109" s="7"/>
      <c r="E109" s="7"/>
      <c r="F109" s="7"/>
      <c r="G109" s="7"/>
      <c r="H109" s="7"/>
      <c r="I109" s="7"/>
      <c r="J109" s="7"/>
      <c r="K109" s="7"/>
      <c r="L109" s="7"/>
      <c r="M109" s="7"/>
      <c r="N109" s="10"/>
      <c r="O109" s="10"/>
      <c r="P109" s="10"/>
      <c r="Q109" s="10"/>
      <c r="R109" s="10"/>
      <c r="S109" s="10"/>
      <c r="T109" s="10"/>
      <c r="U109" s="10"/>
    </row>
    <row r="110" spans="1:21" ht="15">
      <c r="A110" s="7"/>
      <c r="B110" s="7"/>
      <c r="C110" s="11"/>
      <c r="D110" s="7"/>
      <c r="E110" s="7"/>
      <c r="F110" s="7"/>
      <c r="G110" s="7"/>
      <c r="H110" s="7"/>
      <c r="I110" s="7"/>
      <c r="J110" s="7"/>
      <c r="K110" s="7"/>
      <c r="L110" s="7"/>
      <c r="M110" s="7"/>
      <c r="N110" s="10"/>
      <c r="O110" s="10"/>
      <c r="P110" s="10"/>
      <c r="Q110" s="10"/>
      <c r="R110" s="10"/>
      <c r="S110" s="10"/>
      <c r="T110" s="10"/>
      <c r="U110" s="10"/>
    </row>
    <row r="111" spans="1:21" ht="15">
      <c r="A111" s="7"/>
      <c r="B111" s="7"/>
      <c r="C111" s="11"/>
      <c r="D111" s="7"/>
      <c r="E111" s="7"/>
      <c r="F111" s="7"/>
      <c r="G111" s="7"/>
      <c r="H111" s="7"/>
      <c r="I111" s="7"/>
      <c r="J111" s="7"/>
      <c r="K111" s="7"/>
      <c r="L111" s="7"/>
      <c r="M111" s="7"/>
      <c r="N111" s="10"/>
      <c r="O111" s="10"/>
      <c r="P111" s="10"/>
      <c r="Q111" s="10"/>
      <c r="R111" s="10"/>
      <c r="S111" s="10"/>
      <c r="T111" s="10"/>
      <c r="U111" s="10"/>
    </row>
    <row r="112" spans="1:21" ht="15">
      <c r="A112" s="7"/>
      <c r="B112" s="7"/>
      <c r="C112" s="11"/>
      <c r="D112" s="7"/>
      <c r="E112" s="7"/>
      <c r="F112" s="7"/>
      <c r="G112" s="7"/>
      <c r="H112" s="7"/>
      <c r="I112" s="7"/>
      <c r="J112" s="7"/>
      <c r="K112" s="7"/>
      <c r="L112" s="7"/>
      <c r="M112" s="7"/>
      <c r="N112" s="10"/>
      <c r="O112" s="10"/>
      <c r="P112" s="10"/>
      <c r="Q112" s="10"/>
      <c r="R112" s="10"/>
      <c r="S112" s="10"/>
      <c r="T112" s="10"/>
      <c r="U112" s="10"/>
    </row>
    <row r="113" spans="1:21" ht="15">
      <c r="A113" s="7"/>
      <c r="B113" s="7"/>
      <c r="C113" s="11"/>
      <c r="D113" s="7"/>
      <c r="E113" s="7"/>
      <c r="F113" s="7"/>
      <c r="G113" s="7"/>
      <c r="H113" s="7"/>
      <c r="I113" s="7"/>
      <c r="J113" s="7"/>
      <c r="K113" s="7"/>
      <c r="L113" s="7"/>
      <c r="M113" s="7"/>
      <c r="N113" s="10"/>
      <c r="O113" s="10"/>
      <c r="P113" s="10"/>
      <c r="Q113" s="10"/>
      <c r="R113" s="10"/>
      <c r="S113" s="10"/>
      <c r="T113" s="10"/>
      <c r="U113" s="10"/>
    </row>
    <row r="114" spans="1:21" ht="15">
      <c r="A114" s="7"/>
      <c r="B114" s="7"/>
      <c r="C114" s="11"/>
      <c r="D114" s="7"/>
      <c r="E114" s="7"/>
      <c r="F114" s="7"/>
      <c r="G114" s="7"/>
      <c r="H114" s="7"/>
      <c r="I114" s="7"/>
      <c r="J114" s="7"/>
      <c r="K114" s="7"/>
      <c r="L114" s="7"/>
      <c r="M114" s="7"/>
      <c r="N114" s="10"/>
      <c r="O114" s="10"/>
      <c r="P114" s="10"/>
      <c r="Q114" s="10"/>
      <c r="R114" s="10"/>
      <c r="S114" s="10"/>
      <c r="T114" s="10"/>
      <c r="U114" s="10"/>
    </row>
    <row r="115" spans="1:21" ht="15">
      <c r="A115" s="7"/>
      <c r="B115" s="7"/>
      <c r="C115" s="11"/>
      <c r="D115" s="7"/>
      <c r="E115" s="7"/>
      <c r="F115" s="7"/>
      <c r="G115" s="7"/>
      <c r="H115" s="7"/>
      <c r="I115" s="7"/>
      <c r="J115" s="7"/>
      <c r="K115" s="7"/>
      <c r="L115" s="7"/>
      <c r="M115" s="7"/>
      <c r="N115" s="10"/>
      <c r="O115" s="10"/>
      <c r="P115" s="10"/>
      <c r="Q115" s="10"/>
      <c r="R115" s="10"/>
      <c r="S115" s="10"/>
      <c r="T115" s="10"/>
      <c r="U115" s="10"/>
    </row>
    <row r="116" spans="1:21" ht="15">
      <c r="A116" s="7"/>
      <c r="B116" s="7"/>
      <c r="C116" s="11"/>
      <c r="D116" s="7"/>
      <c r="E116" s="7"/>
      <c r="F116" s="7"/>
      <c r="G116" s="7"/>
      <c r="H116" s="7"/>
      <c r="I116" s="7"/>
      <c r="J116" s="7"/>
      <c r="K116" s="7"/>
      <c r="L116" s="7"/>
      <c r="M116" s="7"/>
      <c r="N116" s="10"/>
      <c r="O116" s="10"/>
      <c r="P116" s="10"/>
      <c r="Q116" s="10"/>
      <c r="R116" s="10"/>
      <c r="S116" s="10"/>
      <c r="T116" s="10"/>
      <c r="U116" s="10"/>
    </row>
    <row r="117" spans="1:21" ht="15">
      <c r="A117" s="7"/>
      <c r="B117" s="7"/>
      <c r="C117" s="11"/>
      <c r="D117" s="7"/>
      <c r="E117" s="7"/>
      <c r="F117" s="7"/>
      <c r="G117" s="7"/>
      <c r="H117" s="7"/>
      <c r="I117" s="7"/>
      <c r="J117" s="7"/>
      <c r="K117" s="7"/>
      <c r="L117" s="7"/>
      <c r="M117" s="7"/>
      <c r="N117" s="10"/>
      <c r="O117" s="10"/>
      <c r="P117" s="10"/>
      <c r="Q117" s="10"/>
      <c r="R117" s="10"/>
      <c r="S117" s="10"/>
      <c r="T117" s="10"/>
      <c r="U117" s="10"/>
    </row>
    <row r="118" spans="1:21" ht="15">
      <c r="A118" s="7"/>
      <c r="B118" s="7"/>
      <c r="C118" s="11"/>
      <c r="D118" s="7"/>
      <c r="E118" s="7"/>
      <c r="F118" s="7"/>
      <c r="G118" s="7"/>
      <c r="H118" s="7"/>
      <c r="I118" s="7"/>
      <c r="J118" s="7"/>
      <c r="K118" s="7"/>
      <c r="L118" s="7"/>
      <c r="M118" s="7"/>
      <c r="N118" s="10"/>
      <c r="O118" s="10"/>
      <c r="P118" s="10"/>
      <c r="Q118" s="10"/>
      <c r="R118" s="10"/>
      <c r="S118" s="10"/>
      <c r="T118" s="10"/>
      <c r="U118" s="10"/>
    </row>
    <row r="119" spans="1:21" ht="15">
      <c r="A119" s="7"/>
      <c r="B119" s="7"/>
      <c r="C119" s="11"/>
      <c r="D119" s="7"/>
      <c r="E119" s="7"/>
      <c r="F119" s="7"/>
      <c r="G119" s="7"/>
      <c r="H119" s="7"/>
      <c r="I119" s="7"/>
      <c r="J119" s="7"/>
      <c r="K119" s="7"/>
      <c r="L119" s="7"/>
      <c r="M119" s="7"/>
      <c r="N119" s="10"/>
      <c r="O119" s="10"/>
      <c r="P119" s="10"/>
      <c r="Q119" s="10"/>
      <c r="R119" s="10"/>
      <c r="S119" s="10"/>
      <c r="T119" s="10"/>
      <c r="U119" s="10"/>
    </row>
    <row r="120" spans="1:21" ht="15">
      <c r="A120" s="7"/>
      <c r="B120" s="7"/>
      <c r="C120" s="11"/>
      <c r="D120" s="7"/>
      <c r="E120" s="7"/>
      <c r="F120" s="7"/>
      <c r="G120" s="7"/>
      <c r="H120" s="7"/>
      <c r="I120" s="7"/>
      <c r="J120" s="7"/>
      <c r="K120" s="7"/>
      <c r="L120" s="7"/>
      <c r="M120" s="7"/>
      <c r="N120" s="10"/>
      <c r="O120" s="10"/>
      <c r="P120" s="10"/>
      <c r="Q120" s="10"/>
      <c r="R120" s="10"/>
      <c r="S120" s="10"/>
      <c r="T120" s="10"/>
      <c r="U120" s="10"/>
    </row>
    <row r="121" spans="1:21" ht="15">
      <c r="A121" s="7"/>
      <c r="B121" s="7"/>
      <c r="C121" s="11"/>
      <c r="D121" s="7"/>
      <c r="E121" s="7"/>
      <c r="F121" s="7"/>
      <c r="G121" s="7"/>
      <c r="H121" s="7"/>
      <c r="I121" s="7"/>
      <c r="J121" s="7"/>
      <c r="K121" s="7"/>
      <c r="L121" s="7"/>
      <c r="M121" s="7"/>
      <c r="N121" s="10"/>
      <c r="O121" s="10"/>
      <c r="P121" s="10"/>
      <c r="Q121" s="10"/>
      <c r="R121" s="10"/>
      <c r="S121" s="10"/>
      <c r="T121" s="10"/>
      <c r="U121" s="10"/>
    </row>
    <row r="122" spans="1:21" ht="15">
      <c r="A122" s="7"/>
      <c r="B122" s="7"/>
      <c r="C122" s="11"/>
      <c r="D122" s="7"/>
      <c r="E122" s="7"/>
      <c r="F122" s="7"/>
      <c r="G122" s="7"/>
      <c r="H122" s="7"/>
      <c r="I122" s="7"/>
      <c r="J122" s="7"/>
      <c r="K122" s="7"/>
      <c r="L122" s="7"/>
      <c r="M122" s="7"/>
      <c r="N122" s="10"/>
      <c r="O122" s="10"/>
      <c r="P122" s="10"/>
      <c r="Q122" s="10"/>
      <c r="R122" s="10"/>
      <c r="S122" s="10"/>
      <c r="T122" s="10"/>
      <c r="U122" s="10"/>
    </row>
    <row r="123" spans="1:21" ht="15">
      <c r="A123" s="7"/>
      <c r="B123" s="7"/>
      <c r="C123" s="11"/>
      <c r="D123" s="7"/>
      <c r="E123" s="7"/>
      <c r="F123" s="7"/>
      <c r="G123" s="7"/>
      <c r="H123" s="7"/>
      <c r="I123" s="7"/>
      <c r="J123" s="7"/>
      <c r="K123" s="7"/>
      <c r="L123" s="7"/>
      <c r="M123" s="7"/>
      <c r="N123" s="10"/>
      <c r="O123" s="10"/>
      <c r="P123" s="10"/>
      <c r="Q123" s="10"/>
      <c r="R123" s="10"/>
      <c r="S123" s="10"/>
      <c r="T123" s="10"/>
      <c r="U123" s="10"/>
    </row>
    <row r="124" spans="1:21" ht="15">
      <c r="A124" s="7"/>
      <c r="B124" s="7"/>
      <c r="C124" s="11"/>
      <c r="D124" s="7"/>
      <c r="E124" s="7"/>
      <c r="F124" s="7"/>
      <c r="G124" s="7"/>
      <c r="H124" s="7"/>
      <c r="I124" s="7"/>
      <c r="J124" s="7"/>
      <c r="K124" s="7"/>
      <c r="L124" s="7"/>
      <c r="M124" s="7"/>
      <c r="N124" s="10"/>
      <c r="O124" s="10"/>
      <c r="P124" s="10"/>
      <c r="Q124" s="10"/>
      <c r="R124" s="10"/>
      <c r="S124" s="10"/>
      <c r="T124" s="10"/>
      <c r="U124" s="10"/>
    </row>
    <row r="125" spans="3:14" ht="15">
      <c r="C125" s="11"/>
      <c r="D125" s="7"/>
      <c r="E125" s="7"/>
      <c r="F125" s="7"/>
      <c r="G125" s="7"/>
      <c r="H125" s="7"/>
      <c r="I125" s="7"/>
      <c r="J125" s="7"/>
      <c r="K125" s="7"/>
      <c r="L125" s="7"/>
      <c r="M125" s="7"/>
      <c r="N125" s="10"/>
    </row>
    <row r="126" spans="3:14" ht="15">
      <c r="C126" s="11"/>
      <c r="D126" s="7"/>
      <c r="E126" s="7"/>
      <c r="F126" s="7"/>
      <c r="G126" s="7"/>
      <c r="H126" s="7"/>
      <c r="I126" s="7"/>
      <c r="J126" s="7"/>
      <c r="K126" s="7"/>
      <c r="L126" s="7"/>
      <c r="M126" s="7"/>
      <c r="N126" s="10"/>
    </row>
    <row r="127" spans="3:14" ht="15">
      <c r="C127" s="11"/>
      <c r="D127" s="7"/>
      <c r="E127" s="7"/>
      <c r="F127" s="7"/>
      <c r="G127" s="7"/>
      <c r="H127" s="7"/>
      <c r="I127" s="7"/>
      <c r="J127" s="7"/>
      <c r="K127" s="7"/>
      <c r="L127" s="7"/>
      <c r="M127" s="7"/>
      <c r="N127" s="10"/>
    </row>
    <row r="128" spans="3:14" ht="15">
      <c r="C128" s="11"/>
      <c r="D128" s="7"/>
      <c r="E128" s="7"/>
      <c r="F128" s="7"/>
      <c r="G128" s="7"/>
      <c r="H128" s="7"/>
      <c r="I128" s="7"/>
      <c r="J128" s="7"/>
      <c r="K128" s="7"/>
      <c r="L128" s="7"/>
      <c r="M128" s="7"/>
      <c r="N128" s="10"/>
    </row>
  </sheetData>
  <mergeCells count="153">
    <mergeCell ref="V23:V24"/>
    <mergeCell ref="T25:T28"/>
    <mergeCell ref="U25:U26"/>
    <mergeCell ref="D4:U4"/>
    <mergeCell ref="B62:H62"/>
    <mergeCell ref="B61:H61"/>
    <mergeCell ref="I61:O61"/>
    <mergeCell ref="I62:O62"/>
    <mergeCell ref="U17:U18"/>
    <mergeCell ref="U19:U20"/>
    <mergeCell ref="U21:U22"/>
    <mergeCell ref="U23:U24"/>
    <mergeCell ref="A57:S57"/>
    <mergeCell ref="V47:V48"/>
    <mergeCell ref="V49:V50"/>
    <mergeCell ref="V53:V54"/>
    <mergeCell ref="U55:U56"/>
    <mergeCell ref="U47:U48"/>
    <mergeCell ref="U49:U50"/>
    <mergeCell ref="U53:U54"/>
    <mergeCell ref="E53:E54"/>
    <mergeCell ref="E55:E56"/>
    <mergeCell ref="C55:C56"/>
    <mergeCell ref="B45:B56"/>
    <mergeCell ref="A9:A56"/>
    <mergeCell ref="B25:B28"/>
    <mergeCell ref="C25:C26"/>
    <mergeCell ref="D25:D26"/>
    <mergeCell ref="E25:E26"/>
    <mergeCell ref="C45:C46"/>
    <mergeCell ref="C47:C48"/>
    <mergeCell ref="V45:V46"/>
    <mergeCell ref="D55:D56"/>
    <mergeCell ref="E45:E46"/>
    <mergeCell ref="E47:E48"/>
    <mergeCell ref="E49:E50"/>
    <mergeCell ref="T45:T56"/>
    <mergeCell ref="D45:D46"/>
    <mergeCell ref="D47:D48"/>
    <mergeCell ref="C49:C50"/>
    <mergeCell ref="C53:C54"/>
    <mergeCell ref="T17:T24"/>
    <mergeCell ref="D49:D50"/>
    <mergeCell ref="D53:D54"/>
    <mergeCell ref="U45:U46"/>
    <mergeCell ref="V17:V18"/>
    <mergeCell ref="V19:V20"/>
    <mergeCell ref="V21:V22"/>
    <mergeCell ref="U13:U14"/>
    <mergeCell ref="U15:U16"/>
    <mergeCell ref="C13:C14"/>
    <mergeCell ref="B17:B24"/>
    <mergeCell ref="D17:D18"/>
    <mergeCell ref="E17:E18"/>
    <mergeCell ref="D19:D20"/>
    <mergeCell ref="E19:E20"/>
    <mergeCell ref="D21:D22"/>
    <mergeCell ref="E21:E22"/>
    <mergeCell ref="D23:D24"/>
    <mergeCell ref="E23:E24"/>
    <mergeCell ref="C17:C18"/>
    <mergeCell ref="C19:C20"/>
    <mergeCell ref="C21:C22"/>
    <mergeCell ref="C23:C24"/>
    <mergeCell ref="B9:B16"/>
    <mergeCell ref="T7:U7"/>
    <mergeCell ref="V7:V8"/>
    <mergeCell ref="A2:C4"/>
    <mergeCell ref="D2:V2"/>
    <mergeCell ref="D3:V3"/>
    <mergeCell ref="C7:C8"/>
    <mergeCell ref="D7:E7"/>
    <mergeCell ref="F7:S7"/>
    <mergeCell ref="A6:C6"/>
    <mergeCell ref="D5:V5"/>
    <mergeCell ref="D6:V6"/>
    <mergeCell ref="A5:C5"/>
    <mergeCell ref="A7:A8"/>
    <mergeCell ref="B7:B8"/>
    <mergeCell ref="V25:V26"/>
    <mergeCell ref="C27:C28"/>
    <mergeCell ref="D27:D28"/>
    <mergeCell ref="E27:E28"/>
    <mergeCell ref="U27:U28"/>
    <mergeCell ref="V27:V28"/>
    <mergeCell ref="U9:U10"/>
    <mergeCell ref="E11:E12"/>
    <mergeCell ref="C9:C10"/>
    <mergeCell ref="D9:D10"/>
    <mergeCell ref="E9:E10"/>
    <mergeCell ref="T9:T16"/>
    <mergeCell ref="V9:V10"/>
    <mergeCell ref="C11:C12"/>
    <mergeCell ref="D11:D12"/>
    <mergeCell ref="V11:V12"/>
    <mergeCell ref="D15:D16"/>
    <mergeCell ref="E15:E16"/>
    <mergeCell ref="V13:V14"/>
    <mergeCell ref="V15:V16"/>
    <mergeCell ref="D13:D14"/>
    <mergeCell ref="E13:E14"/>
    <mergeCell ref="C15:C16"/>
    <mergeCell ref="U11:U12"/>
    <mergeCell ref="D33:D34"/>
    <mergeCell ref="B29:B36"/>
    <mergeCell ref="C29:C30"/>
    <mergeCell ref="D29:D30"/>
    <mergeCell ref="E29:E30"/>
    <mergeCell ref="T29:T36"/>
    <mergeCell ref="U29:U30"/>
    <mergeCell ref="V29:V30"/>
    <mergeCell ref="C31:C32"/>
    <mergeCell ref="D31:D32"/>
    <mergeCell ref="E31:E32"/>
    <mergeCell ref="U31:U32"/>
    <mergeCell ref="V31:V32"/>
    <mergeCell ref="C33:C34"/>
    <mergeCell ref="E33:E34"/>
    <mergeCell ref="U33:U34"/>
    <mergeCell ref="V33:V34"/>
    <mergeCell ref="D43:D44"/>
    <mergeCell ref="E43:E44"/>
    <mergeCell ref="U43:U44"/>
    <mergeCell ref="V43:V44"/>
    <mergeCell ref="C35:C36"/>
    <mergeCell ref="D35:D36"/>
    <mergeCell ref="E35:E36"/>
    <mergeCell ref="U35:U36"/>
    <mergeCell ref="V35:V36"/>
    <mergeCell ref="V55:V56"/>
    <mergeCell ref="C51:C52"/>
    <mergeCell ref="D51:D52"/>
    <mergeCell ref="E51:E52"/>
    <mergeCell ref="U51:U52"/>
    <mergeCell ref="V51:V52"/>
    <mergeCell ref="B37:B44"/>
    <mergeCell ref="C37:C38"/>
    <mergeCell ref="D37:D38"/>
    <mergeCell ref="E37:E38"/>
    <mergeCell ref="T37:T44"/>
    <mergeCell ref="U37:U38"/>
    <mergeCell ref="V37:V38"/>
    <mergeCell ref="C39:C40"/>
    <mergeCell ref="D39:D40"/>
    <mergeCell ref="E39:E40"/>
    <mergeCell ref="U39:U40"/>
    <mergeCell ref="V39:V40"/>
    <mergeCell ref="C41:C42"/>
    <mergeCell ref="D41:D42"/>
    <mergeCell ref="E41:E42"/>
    <mergeCell ref="U41:U42"/>
    <mergeCell ref="V41:V42"/>
    <mergeCell ref="C43:C44"/>
  </mergeCells>
  <printOptions horizontalCentered="1" verticalCentered="1"/>
  <pageMargins left="0" right="0" top="0.5511811023622047" bottom="0" header="0.31496062992125984" footer="0"/>
  <pageSetup fitToHeight="0" horizontalDpi="600" verticalDpi="600" orientation="landscape" scale="44"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3E32C-3650-4C03-A46C-058FE6A7A8EE}">
  <dimension ref="A1:Y1652"/>
  <sheetViews>
    <sheetView tabSelected="1" zoomScale="78" zoomScaleNormal="78" workbookViewId="0" topLeftCell="A1">
      <selection activeCell="D12" sqref="D12"/>
    </sheetView>
  </sheetViews>
  <sheetFormatPr defaultColWidth="11.421875" defaultRowHeight="15"/>
  <cols>
    <col min="5" max="5" width="19.140625" style="0" customWidth="1"/>
    <col min="6" max="6" width="20.57421875" style="0" customWidth="1"/>
    <col min="10" max="10" width="19.57421875" style="0" customWidth="1"/>
  </cols>
  <sheetData>
    <row r="1" spans="1:25" ht="15.75" thickBot="1">
      <c r="A1" s="459"/>
      <c r="B1" s="459"/>
      <c r="C1" s="459"/>
      <c r="D1" s="459"/>
      <c r="E1" s="459"/>
      <c r="F1" s="459"/>
      <c r="G1" s="459"/>
      <c r="H1" s="459"/>
      <c r="I1" s="459"/>
      <c r="J1" s="459"/>
      <c r="K1" s="459"/>
      <c r="L1" s="459"/>
      <c r="M1" s="459"/>
      <c r="N1" s="459"/>
      <c r="O1" s="459"/>
      <c r="P1" s="459"/>
      <c r="Q1" s="459"/>
      <c r="R1" s="459"/>
      <c r="S1" s="459"/>
      <c r="T1" s="459"/>
      <c r="U1" s="459"/>
      <c r="V1" s="459"/>
      <c r="W1" s="459"/>
      <c r="X1" s="459"/>
      <c r="Y1" s="459"/>
    </row>
    <row r="2" spans="1:25" ht="31.5">
      <c r="A2" s="276"/>
      <c r="B2" s="277"/>
      <c r="C2" s="277"/>
      <c r="D2" s="277"/>
      <c r="E2" s="282" t="s">
        <v>92</v>
      </c>
      <c r="F2" s="283"/>
      <c r="G2" s="283"/>
      <c r="H2" s="283"/>
      <c r="I2" s="283"/>
      <c r="J2" s="283"/>
      <c r="K2" s="283"/>
      <c r="L2" s="283"/>
      <c r="M2" s="283"/>
      <c r="N2" s="283"/>
      <c r="O2" s="283"/>
      <c r="P2" s="283"/>
      <c r="Q2" s="283"/>
      <c r="R2" s="283"/>
      <c r="S2" s="283"/>
      <c r="T2" s="283"/>
      <c r="U2" s="283"/>
      <c r="V2" s="283"/>
      <c r="W2" s="283"/>
      <c r="X2" s="283"/>
      <c r="Y2" s="284"/>
    </row>
    <row r="3" spans="1:25" ht="31.5">
      <c r="A3" s="278"/>
      <c r="B3" s="279"/>
      <c r="C3" s="279"/>
      <c r="D3" s="279"/>
      <c r="E3" s="285" t="s">
        <v>91</v>
      </c>
      <c r="F3" s="286"/>
      <c r="G3" s="286"/>
      <c r="H3" s="286"/>
      <c r="I3" s="286"/>
      <c r="J3" s="286"/>
      <c r="K3" s="286"/>
      <c r="L3" s="286"/>
      <c r="M3" s="286"/>
      <c r="N3" s="286"/>
      <c r="O3" s="286"/>
      <c r="P3" s="286"/>
      <c r="Q3" s="286"/>
      <c r="R3" s="286"/>
      <c r="S3" s="286"/>
      <c r="T3" s="286"/>
      <c r="U3" s="286"/>
      <c r="V3" s="286"/>
      <c r="W3" s="286"/>
      <c r="X3" s="286"/>
      <c r="Y3" s="287"/>
    </row>
    <row r="4" spans="1:25" ht="27" thickBot="1">
      <c r="A4" s="280"/>
      <c r="B4" s="281"/>
      <c r="C4" s="281"/>
      <c r="D4" s="281"/>
      <c r="E4" s="353" t="s">
        <v>270</v>
      </c>
      <c r="F4" s="354"/>
      <c r="G4" s="354"/>
      <c r="H4" s="354"/>
      <c r="I4" s="354"/>
      <c r="J4" s="354"/>
      <c r="K4" s="354"/>
      <c r="L4" s="354"/>
      <c r="M4" s="354"/>
      <c r="N4" s="354"/>
      <c r="O4" s="354"/>
      <c r="P4" s="354"/>
      <c r="Q4" s="354"/>
      <c r="R4" s="354"/>
      <c r="S4" s="351" t="s">
        <v>81</v>
      </c>
      <c r="T4" s="351"/>
      <c r="U4" s="351"/>
      <c r="V4" s="351"/>
      <c r="W4" s="351"/>
      <c r="X4" s="351"/>
      <c r="Y4" s="352"/>
    </row>
    <row r="5" spans="1:25" ht="18.75">
      <c r="A5" s="345" t="s">
        <v>32</v>
      </c>
      <c r="B5" s="346"/>
      <c r="C5" s="346"/>
      <c r="D5" s="347"/>
      <c r="E5" s="355" t="s">
        <v>93</v>
      </c>
      <c r="F5" s="356"/>
      <c r="G5" s="356"/>
      <c r="H5" s="356"/>
      <c r="I5" s="356"/>
      <c r="J5" s="356"/>
      <c r="K5" s="356"/>
      <c r="L5" s="356"/>
      <c r="M5" s="356"/>
      <c r="N5" s="356"/>
      <c r="O5" s="356"/>
      <c r="P5" s="356"/>
      <c r="Q5" s="356"/>
      <c r="R5" s="356"/>
      <c r="S5" s="356"/>
      <c r="T5" s="356"/>
      <c r="U5" s="356"/>
      <c r="V5" s="356"/>
      <c r="W5" s="356"/>
      <c r="X5" s="356"/>
      <c r="Y5" s="357"/>
    </row>
    <row r="6" spans="1:25" ht="19.5" thickBot="1">
      <c r="A6" s="348" t="s">
        <v>33</v>
      </c>
      <c r="B6" s="349"/>
      <c r="C6" s="349"/>
      <c r="D6" s="350"/>
      <c r="E6" s="342">
        <v>2019</v>
      </c>
      <c r="F6" s="343"/>
      <c r="G6" s="343"/>
      <c r="H6" s="343"/>
      <c r="I6" s="343"/>
      <c r="J6" s="343"/>
      <c r="K6" s="343"/>
      <c r="L6" s="343"/>
      <c r="M6" s="343"/>
      <c r="N6" s="343"/>
      <c r="O6" s="343"/>
      <c r="P6" s="343"/>
      <c r="Q6" s="343"/>
      <c r="R6" s="343"/>
      <c r="S6" s="343"/>
      <c r="T6" s="343"/>
      <c r="U6" s="343"/>
      <c r="V6" s="343"/>
      <c r="W6" s="343"/>
      <c r="X6" s="343"/>
      <c r="Y6" s="344"/>
    </row>
    <row r="7" spans="1:25" ht="15">
      <c r="A7" s="360" t="s">
        <v>41</v>
      </c>
      <c r="B7" s="362" t="s">
        <v>42</v>
      </c>
      <c r="C7" s="362" t="s">
        <v>72</v>
      </c>
      <c r="D7" s="362" t="s">
        <v>43</v>
      </c>
      <c r="E7" s="362" t="s">
        <v>44</v>
      </c>
      <c r="F7" s="358" t="s">
        <v>71</v>
      </c>
      <c r="G7" s="359"/>
      <c r="H7" s="359"/>
      <c r="I7" s="359"/>
      <c r="J7" s="362" t="s">
        <v>116</v>
      </c>
      <c r="K7" s="362"/>
      <c r="L7" s="362"/>
      <c r="M7" s="362"/>
      <c r="N7" s="362" t="s">
        <v>45</v>
      </c>
      <c r="O7" s="362"/>
      <c r="P7" s="362"/>
      <c r="Q7" s="362"/>
      <c r="R7" s="362"/>
      <c r="S7" s="362" t="s">
        <v>51</v>
      </c>
      <c r="T7" s="362"/>
      <c r="U7" s="362"/>
      <c r="V7" s="362"/>
      <c r="W7" s="362"/>
      <c r="X7" s="362"/>
      <c r="Y7" s="364"/>
    </row>
    <row r="8" spans="1:25" ht="45.75" thickBot="1">
      <c r="A8" s="361" t="s">
        <v>34</v>
      </c>
      <c r="B8" s="363"/>
      <c r="C8" s="363"/>
      <c r="D8" s="363"/>
      <c r="E8" s="363"/>
      <c r="F8" s="490" t="s">
        <v>70</v>
      </c>
      <c r="G8" s="490" t="s">
        <v>69</v>
      </c>
      <c r="H8" s="490" t="s">
        <v>68</v>
      </c>
      <c r="I8" s="490" t="s">
        <v>67</v>
      </c>
      <c r="J8" s="490" t="s">
        <v>70</v>
      </c>
      <c r="K8" s="490" t="s">
        <v>69</v>
      </c>
      <c r="L8" s="490" t="s">
        <v>68</v>
      </c>
      <c r="M8" s="490" t="s">
        <v>67</v>
      </c>
      <c r="N8" s="491" t="s">
        <v>46</v>
      </c>
      <c r="O8" s="491" t="s">
        <v>47</v>
      </c>
      <c r="P8" s="491" t="s">
        <v>48</v>
      </c>
      <c r="Q8" s="491" t="s">
        <v>49</v>
      </c>
      <c r="R8" s="491" t="s">
        <v>50</v>
      </c>
      <c r="S8" s="491" t="s">
        <v>52</v>
      </c>
      <c r="T8" s="491" t="s">
        <v>53</v>
      </c>
      <c r="U8" s="491" t="s">
        <v>149</v>
      </c>
      <c r="V8" s="491" t="s">
        <v>150</v>
      </c>
      <c r="W8" s="491" t="s">
        <v>151</v>
      </c>
      <c r="X8" s="491" t="s">
        <v>152</v>
      </c>
      <c r="Y8" s="492" t="s">
        <v>153</v>
      </c>
    </row>
    <row r="9" spans="1:25" ht="15">
      <c r="A9" s="332">
        <v>1</v>
      </c>
      <c r="B9" s="334" t="s">
        <v>94</v>
      </c>
      <c r="C9" s="338" t="s">
        <v>102</v>
      </c>
      <c r="D9" s="466" t="s">
        <v>35</v>
      </c>
      <c r="E9" s="475">
        <v>1</v>
      </c>
      <c r="F9" s="475">
        <v>1</v>
      </c>
      <c r="G9" s="479"/>
      <c r="H9" s="480"/>
      <c r="I9" s="480"/>
      <c r="J9" s="475">
        <v>1</v>
      </c>
      <c r="K9" s="475"/>
      <c r="L9" s="480"/>
      <c r="M9" s="480"/>
      <c r="N9" s="320" t="s">
        <v>117</v>
      </c>
      <c r="O9" s="320" t="s">
        <v>118</v>
      </c>
      <c r="P9" s="320" t="s">
        <v>119</v>
      </c>
      <c r="Q9" s="320" t="s">
        <v>120</v>
      </c>
      <c r="R9" s="320" t="s">
        <v>117</v>
      </c>
      <c r="S9" s="320" t="s">
        <v>121</v>
      </c>
      <c r="T9" s="320" t="s">
        <v>121</v>
      </c>
      <c r="U9" s="320" t="s">
        <v>121</v>
      </c>
      <c r="V9" s="320" t="s">
        <v>122</v>
      </c>
      <c r="W9" s="320" t="s">
        <v>123</v>
      </c>
      <c r="X9" s="320" t="s">
        <v>124</v>
      </c>
      <c r="Y9" s="323">
        <v>7980001</v>
      </c>
    </row>
    <row r="10" spans="1:25" ht="15">
      <c r="A10" s="332"/>
      <c r="B10" s="335"/>
      <c r="C10" s="182"/>
      <c r="D10" s="467" t="s">
        <v>36</v>
      </c>
      <c r="E10" s="495">
        <v>288238000</v>
      </c>
      <c r="F10" s="495">
        <v>288238000</v>
      </c>
      <c r="G10" s="482"/>
      <c r="H10" s="483"/>
      <c r="I10" s="483"/>
      <c r="J10" s="475">
        <v>287462000</v>
      </c>
      <c r="K10" s="475"/>
      <c r="L10" s="482"/>
      <c r="M10" s="483"/>
      <c r="N10" s="321"/>
      <c r="O10" s="321"/>
      <c r="P10" s="321"/>
      <c r="Q10" s="321"/>
      <c r="R10" s="321"/>
      <c r="S10" s="321"/>
      <c r="T10" s="321"/>
      <c r="U10" s="321"/>
      <c r="V10" s="321"/>
      <c r="W10" s="321"/>
      <c r="X10" s="321"/>
      <c r="Y10" s="324"/>
    </row>
    <row r="11" spans="1:25" ht="15">
      <c r="A11" s="332"/>
      <c r="B11" s="335"/>
      <c r="C11" s="182"/>
      <c r="D11" s="465" t="s">
        <v>37</v>
      </c>
      <c r="E11" s="475">
        <v>0</v>
      </c>
      <c r="F11" s="475">
        <v>0</v>
      </c>
      <c r="G11" s="482"/>
      <c r="H11" s="483"/>
      <c r="I11" s="483"/>
      <c r="J11" s="475">
        <v>0</v>
      </c>
      <c r="K11" s="475"/>
      <c r="L11" s="483"/>
      <c r="M11" s="483"/>
      <c r="N11" s="321"/>
      <c r="O11" s="321"/>
      <c r="P11" s="321"/>
      <c r="Q11" s="321"/>
      <c r="R11" s="321"/>
      <c r="S11" s="321"/>
      <c r="T11" s="321"/>
      <c r="U11" s="321"/>
      <c r="V11" s="321"/>
      <c r="W11" s="321"/>
      <c r="X11" s="321"/>
      <c r="Y11" s="324"/>
    </row>
    <row r="12" spans="1:25" ht="15.75" thickBot="1">
      <c r="A12" s="332"/>
      <c r="B12" s="335"/>
      <c r="C12" s="182"/>
      <c r="D12" s="467" t="s">
        <v>38</v>
      </c>
      <c r="E12" s="495">
        <v>35513067</v>
      </c>
      <c r="F12" s="495">
        <v>35513067</v>
      </c>
      <c r="G12" s="482"/>
      <c r="H12" s="483"/>
      <c r="I12" s="483"/>
      <c r="J12" s="495">
        <v>35513067</v>
      </c>
      <c r="K12" s="495"/>
      <c r="L12" s="482"/>
      <c r="M12" s="483"/>
      <c r="N12" s="321"/>
      <c r="O12" s="321"/>
      <c r="P12" s="321"/>
      <c r="Q12" s="321"/>
      <c r="R12" s="321"/>
      <c r="S12" s="321"/>
      <c r="T12" s="321"/>
      <c r="U12" s="321"/>
      <c r="V12" s="321"/>
      <c r="W12" s="321"/>
      <c r="X12" s="321"/>
      <c r="Y12" s="324"/>
    </row>
    <row r="13" spans="1:25" ht="15">
      <c r="A13" s="332"/>
      <c r="B13" s="336"/>
      <c r="C13" s="339" t="s">
        <v>39</v>
      </c>
      <c r="D13" s="468" t="s">
        <v>65</v>
      </c>
      <c r="E13" s="475">
        <v>1</v>
      </c>
      <c r="F13" s="475">
        <v>1</v>
      </c>
      <c r="G13" s="484"/>
      <c r="H13" s="485"/>
      <c r="I13" s="485"/>
      <c r="J13" s="475">
        <v>1</v>
      </c>
      <c r="K13" s="475"/>
      <c r="L13" s="484"/>
      <c r="M13" s="485"/>
      <c r="N13" s="321"/>
      <c r="O13" s="321"/>
      <c r="P13" s="321"/>
      <c r="Q13" s="321"/>
      <c r="R13" s="321"/>
      <c r="S13" s="321"/>
      <c r="T13" s="321"/>
      <c r="U13" s="321"/>
      <c r="V13" s="321"/>
      <c r="W13" s="321"/>
      <c r="X13" s="321"/>
      <c r="Y13" s="324"/>
    </row>
    <row r="14" spans="1:25" ht="27.75" thickBot="1">
      <c r="A14" s="333"/>
      <c r="B14" s="337"/>
      <c r="C14" s="340"/>
      <c r="D14" s="471" t="s">
        <v>64</v>
      </c>
      <c r="E14" s="496">
        <v>323751067</v>
      </c>
      <c r="F14" s="496">
        <v>323751067</v>
      </c>
      <c r="G14" s="477"/>
      <c r="H14" s="486"/>
      <c r="I14" s="486"/>
      <c r="J14" s="496">
        <v>322975067</v>
      </c>
      <c r="K14" s="496"/>
      <c r="L14" s="478"/>
      <c r="M14" s="486"/>
      <c r="N14" s="322"/>
      <c r="O14" s="322"/>
      <c r="P14" s="322"/>
      <c r="Q14" s="322"/>
      <c r="R14" s="322"/>
      <c r="S14" s="322"/>
      <c r="T14" s="322"/>
      <c r="U14" s="322"/>
      <c r="V14" s="322"/>
      <c r="W14" s="322"/>
      <c r="X14" s="322"/>
      <c r="Y14" s="325"/>
    </row>
    <row r="15" spans="1:25" ht="15">
      <c r="A15" s="332">
        <v>2</v>
      </c>
      <c r="B15" s="334" t="s">
        <v>100</v>
      </c>
      <c r="C15" s="338" t="s">
        <v>103</v>
      </c>
      <c r="D15" s="466" t="s">
        <v>35</v>
      </c>
      <c r="E15" s="497">
        <v>1</v>
      </c>
      <c r="F15" s="497">
        <v>1</v>
      </c>
      <c r="G15" s="479"/>
      <c r="H15" s="480"/>
      <c r="I15" s="480"/>
      <c r="J15" s="475">
        <v>1</v>
      </c>
      <c r="K15" s="475"/>
      <c r="L15" s="480"/>
      <c r="M15" s="480"/>
      <c r="N15" s="320" t="s">
        <v>117</v>
      </c>
      <c r="O15" s="320" t="s">
        <v>118</v>
      </c>
      <c r="P15" s="320" t="s">
        <v>119</v>
      </c>
      <c r="Q15" s="320" t="s">
        <v>120</v>
      </c>
      <c r="R15" s="320" t="s">
        <v>117</v>
      </c>
      <c r="S15" s="320" t="s">
        <v>121</v>
      </c>
      <c r="T15" s="320" t="s">
        <v>121</v>
      </c>
      <c r="U15" s="320" t="s">
        <v>121</v>
      </c>
      <c r="V15" s="320" t="s">
        <v>122</v>
      </c>
      <c r="W15" s="320" t="s">
        <v>123</v>
      </c>
      <c r="X15" s="320" t="s">
        <v>124</v>
      </c>
      <c r="Y15" s="323">
        <v>7980001</v>
      </c>
    </row>
    <row r="16" spans="1:25" ht="15">
      <c r="A16" s="332"/>
      <c r="B16" s="335"/>
      <c r="C16" s="182"/>
      <c r="D16" s="467" t="s">
        <v>36</v>
      </c>
      <c r="E16" s="495">
        <v>139604000</v>
      </c>
      <c r="F16" s="495">
        <v>139604000</v>
      </c>
      <c r="G16" s="482"/>
      <c r="H16" s="483"/>
      <c r="I16" s="483"/>
      <c r="J16" s="495">
        <v>114164000</v>
      </c>
      <c r="K16" s="495"/>
      <c r="L16" s="482"/>
      <c r="M16" s="483"/>
      <c r="N16" s="321"/>
      <c r="O16" s="321"/>
      <c r="P16" s="321"/>
      <c r="Q16" s="321"/>
      <c r="R16" s="321"/>
      <c r="S16" s="321"/>
      <c r="T16" s="321"/>
      <c r="U16" s="321"/>
      <c r="V16" s="321"/>
      <c r="W16" s="321"/>
      <c r="X16" s="321"/>
      <c r="Y16" s="324"/>
    </row>
    <row r="17" spans="1:25" ht="15">
      <c r="A17" s="332"/>
      <c r="B17" s="335"/>
      <c r="C17" s="182"/>
      <c r="D17" s="465" t="s">
        <v>37</v>
      </c>
      <c r="E17" s="475">
        <v>0</v>
      </c>
      <c r="F17" s="475">
        <v>0</v>
      </c>
      <c r="G17" s="482"/>
      <c r="H17" s="483"/>
      <c r="I17" s="483"/>
      <c r="J17" s="475">
        <v>0</v>
      </c>
      <c r="K17" s="475"/>
      <c r="L17" s="483"/>
      <c r="M17" s="483"/>
      <c r="N17" s="321"/>
      <c r="O17" s="321"/>
      <c r="P17" s="321"/>
      <c r="Q17" s="321"/>
      <c r="R17" s="321"/>
      <c r="S17" s="321"/>
      <c r="T17" s="321"/>
      <c r="U17" s="321"/>
      <c r="V17" s="321"/>
      <c r="W17" s="321"/>
      <c r="X17" s="321"/>
      <c r="Y17" s="324"/>
    </row>
    <row r="18" spans="1:25" ht="15.75" thickBot="1">
      <c r="A18" s="332"/>
      <c r="B18" s="335"/>
      <c r="C18" s="182"/>
      <c r="D18" s="467" t="s">
        <v>38</v>
      </c>
      <c r="E18" s="495">
        <v>10556866</v>
      </c>
      <c r="F18" s="495">
        <v>10556866</v>
      </c>
      <c r="G18" s="482"/>
      <c r="H18" s="483"/>
      <c r="I18" s="483"/>
      <c r="J18" s="495">
        <v>6135200</v>
      </c>
      <c r="K18" s="495"/>
      <c r="L18" s="482"/>
      <c r="M18" s="483"/>
      <c r="N18" s="321"/>
      <c r="O18" s="321"/>
      <c r="P18" s="321"/>
      <c r="Q18" s="321"/>
      <c r="R18" s="321"/>
      <c r="S18" s="321"/>
      <c r="T18" s="321"/>
      <c r="U18" s="321"/>
      <c r="V18" s="321"/>
      <c r="W18" s="321"/>
      <c r="X18" s="321"/>
      <c r="Y18" s="324"/>
    </row>
    <row r="19" spans="1:25" ht="15">
      <c r="A19" s="332"/>
      <c r="B19" s="336"/>
      <c r="C19" s="339" t="s">
        <v>39</v>
      </c>
      <c r="D19" s="468" t="s">
        <v>65</v>
      </c>
      <c r="E19" s="497">
        <v>1</v>
      </c>
      <c r="F19" s="497">
        <v>1</v>
      </c>
      <c r="G19" s="484"/>
      <c r="H19" s="485"/>
      <c r="I19" s="485"/>
      <c r="J19" s="475">
        <v>1</v>
      </c>
      <c r="K19" s="475"/>
      <c r="L19" s="484"/>
      <c r="M19" s="485"/>
      <c r="N19" s="321"/>
      <c r="O19" s="321"/>
      <c r="P19" s="321"/>
      <c r="Q19" s="321"/>
      <c r="R19" s="321"/>
      <c r="S19" s="321"/>
      <c r="T19" s="321"/>
      <c r="U19" s="321"/>
      <c r="V19" s="321"/>
      <c r="W19" s="321"/>
      <c r="X19" s="321"/>
      <c r="Y19" s="324"/>
    </row>
    <row r="20" spans="1:25" ht="27.75" thickBot="1">
      <c r="A20" s="333"/>
      <c r="B20" s="337"/>
      <c r="C20" s="340"/>
      <c r="D20" s="471" t="s">
        <v>64</v>
      </c>
      <c r="E20" s="496">
        <v>150160866</v>
      </c>
      <c r="F20" s="496">
        <v>150160866</v>
      </c>
      <c r="G20" s="477"/>
      <c r="H20" s="486"/>
      <c r="I20" s="486"/>
      <c r="J20" s="496">
        <v>120299200</v>
      </c>
      <c r="K20" s="496"/>
      <c r="L20" s="478"/>
      <c r="M20" s="486"/>
      <c r="N20" s="322"/>
      <c r="O20" s="322"/>
      <c r="P20" s="322"/>
      <c r="Q20" s="322"/>
      <c r="R20" s="322"/>
      <c r="S20" s="322"/>
      <c r="T20" s="322"/>
      <c r="U20" s="322"/>
      <c r="V20" s="322"/>
      <c r="W20" s="322"/>
      <c r="X20" s="322"/>
      <c r="Y20" s="325"/>
    </row>
    <row r="21" spans="1:25" ht="15">
      <c r="A21" s="332">
        <v>3</v>
      </c>
      <c r="B21" s="334" t="s">
        <v>99</v>
      </c>
      <c r="C21" s="338" t="s">
        <v>104</v>
      </c>
      <c r="D21" s="466" t="s">
        <v>35</v>
      </c>
      <c r="E21" s="475">
        <v>0</v>
      </c>
      <c r="F21" s="475">
        <v>0</v>
      </c>
      <c r="G21" s="479"/>
      <c r="H21" s="480"/>
      <c r="I21" s="480"/>
      <c r="J21" s="497">
        <v>0</v>
      </c>
      <c r="K21" s="497"/>
      <c r="L21" s="480"/>
      <c r="M21" s="480"/>
      <c r="N21" s="320" t="s">
        <v>117</v>
      </c>
      <c r="O21" s="320" t="s">
        <v>118</v>
      </c>
      <c r="P21" s="320" t="s">
        <v>119</v>
      </c>
      <c r="Q21" s="320" t="s">
        <v>120</v>
      </c>
      <c r="R21" s="320" t="s">
        <v>117</v>
      </c>
      <c r="S21" s="320" t="s">
        <v>121</v>
      </c>
      <c r="T21" s="320" t="s">
        <v>121</v>
      </c>
      <c r="U21" s="320" t="s">
        <v>121</v>
      </c>
      <c r="V21" s="320" t="s">
        <v>122</v>
      </c>
      <c r="W21" s="320" t="s">
        <v>123</v>
      </c>
      <c r="X21" s="320" t="s">
        <v>124</v>
      </c>
      <c r="Y21" s="323">
        <v>7980001</v>
      </c>
    </row>
    <row r="22" spans="1:25" ht="15">
      <c r="A22" s="332"/>
      <c r="B22" s="335"/>
      <c r="C22" s="182"/>
      <c r="D22" s="467" t="s">
        <v>36</v>
      </c>
      <c r="E22" s="475">
        <v>0</v>
      </c>
      <c r="F22" s="475">
        <v>0</v>
      </c>
      <c r="G22" s="482"/>
      <c r="H22" s="483"/>
      <c r="I22" s="483"/>
      <c r="J22" s="495">
        <v>0</v>
      </c>
      <c r="K22" s="495"/>
      <c r="L22" s="482"/>
      <c r="M22" s="483"/>
      <c r="N22" s="321"/>
      <c r="O22" s="321"/>
      <c r="P22" s="321"/>
      <c r="Q22" s="321"/>
      <c r="R22" s="321"/>
      <c r="S22" s="321"/>
      <c r="T22" s="321"/>
      <c r="U22" s="321"/>
      <c r="V22" s="321"/>
      <c r="W22" s="321"/>
      <c r="X22" s="321"/>
      <c r="Y22" s="324"/>
    </row>
    <row r="23" spans="1:25" ht="15">
      <c r="A23" s="332"/>
      <c r="B23" s="335"/>
      <c r="C23" s="182"/>
      <c r="D23" s="465" t="s">
        <v>37</v>
      </c>
      <c r="E23" s="475">
        <v>0</v>
      </c>
      <c r="F23" s="475">
        <v>0</v>
      </c>
      <c r="G23" s="482"/>
      <c r="H23" s="483"/>
      <c r="I23" s="483"/>
      <c r="J23" s="475">
        <v>0</v>
      </c>
      <c r="K23" s="475"/>
      <c r="L23" s="483"/>
      <c r="M23" s="483"/>
      <c r="N23" s="321"/>
      <c r="O23" s="321"/>
      <c r="P23" s="321"/>
      <c r="Q23" s="321"/>
      <c r="R23" s="321"/>
      <c r="S23" s="321"/>
      <c r="T23" s="321"/>
      <c r="U23" s="321"/>
      <c r="V23" s="321"/>
      <c r="W23" s="321"/>
      <c r="X23" s="321"/>
      <c r="Y23" s="324"/>
    </row>
    <row r="24" spans="1:25" ht="15.75" thickBot="1">
      <c r="A24" s="332"/>
      <c r="B24" s="335"/>
      <c r="C24" s="182"/>
      <c r="D24" s="467" t="s">
        <v>38</v>
      </c>
      <c r="E24" s="495">
        <v>178975832</v>
      </c>
      <c r="F24" s="495">
        <v>178975832</v>
      </c>
      <c r="G24" s="482"/>
      <c r="H24" s="483"/>
      <c r="I24" s="483"/>
      <c r="J24" s="495">
        <v>88630484</v>
      </c>
      <c r="K24" s="495"/>
      <c r="L24" s="482"/>
      <c r="M24" s="483"/>
      <c r="N24" s="321"/>
      <c r="O24" s="321"/>
      <c r="P24" s="321"/>
      <c r="Q24" s="321"/>
      <c r="R24" s="321"/>
      <c r="S24" s="321"/>
      <c r="T24" s="321"/>
      <c r="U24" s="321"/>
      <c r="V24" s="321"/>
      <c r="W24" s="321"/>
      <c r="X24" s="321"/>
      <c r="Y24" s="324"/>
    </row>
    <row r="25" spans="1:25" ht="15">
      <c r="A25" s="332"/>
      <c r="B25" s="336"/>
      <c r="C25" s="339" t="s">
        <v>39</v>
      </c>
      <c r="D25" s="468" t="s">
        <v>65</v>
      </c>
      <c r="E25" s="475">
        <v>0</v>
      </c>
      <c r="F25" s="475">
        <v>0</v>
      </c>
      <c r="G25" s="484"/>
      <c r="H25" s="485"/>
      <c r="I25" s="485"/>
      <c r="J25" s="497">
        <v>0</v>
      </c>
      <c r="K25" s="497"/>
      <c r="L25" s="484"/>
      <c r="M25" s="485"/>
      <c r="N25" s="321"/>
      <c r="O25" s="321"/>
      <c r="P25" s="321"/>
      <c r="Q25" s="321"/>
      <c r="R25" s="321"/>
      <c r="S25" s="321"/>
      <c r="T25" s="321"/>
      <c r="U25" s="321"/>
      <c r="V25" s="321"/>
      <c r="W25" s="321"/>
      <c r="X25" s="321"/>
      <c r="Y25" s="324"/>
    </row>
    <row r="26" spans="1:25" ht="27.75" thickBot="1">
      <c r="A26" s="333"/>
      <c r="B26" s="337"/>
      <c r="C26" s="340"/>
      <c r="D26" s="471" t="s">
        <v>64</v>
      </c>
      <c r="E26" s="496">
        <v>178975832</v>
      </c>
      <c r="F26" s="496">
        <v>178975832</v>
      </c>
      <c r="G26" s="477"/>
      <c r="H26" s="486"/>
      <c r="I26" s="486"/>
      <c r="J26" s="496">
        <v>88630484</v>
      </c>
      <c r="K26" s="496"/>
      <c r="L26" s="478"/>
      <c r="M26" s="486"/>
      <c r="N26" s="322"/>
      <c r="O26" s="322"/>
      <c r="P26" s="322"/>
      <c r="Q26" s="322"/>
      <c r="R26" s="322"/>
      <c r="S26" s="322"/>
      <c r="T26" s="322"/>
      <c r="U26" s="322"/>
      <c r="V26" s="322"/>
      <c r="W26" s="322"/>
      <c r="X26" s="322"/>
      <c r="Y26" s="325"/>
    </row>
    <row r="27" spans="1:25" ht="15">
      <c r="A27" s="332">
        <v>8</v>
      </c>
      <c r="B27" s="334" t="s">
        <v>98</v>
      </c>
      <c r="C27" s="338" t="s">
        <v>105</v>
      </c>
      <c r="D27" s="466" t="s">
        <v>35</v>
      </c>
      <c r="E27" s="475">
        <v>1</v>
      </c>
      <c r="F27" s="475">
        <v>1</v>
      </c>
      <c r="G27" s="479"/>
      <c r="H27" s="480"/>
      <c r="I27" s="480"/>
      <c r="J27" s="475">
        <v>1</v>
      </c>
      <c r="K27" s="475"/>
      <c r="L27" s="480"/>
      <c r="M27" s="480"/>
      <c r="N27" s="320" t="s">
        <v>117</v>
      </c>
      <c r="O27" s="320" t="s">
        <v>118</v>
      </c>
      <c r="P27" s="320" t="s">
        <v>119</v>
      </c>
      <c r="Q27" s="320" t="s">
        <v>120</v>
      </c>
      <c r="R27" s="320" t="s">
        <v>117</v>
      </c>
      <c r="S27" s="320" t="s">
        <v>121</v>
      </c>
      <c r="T27" s="320" t="s">
        <v>121</v>
      </c>
      <c r="U27" s="320" t="s">
        <v>121</v>
      </c>
      <c r="V27" s="320" t="s">
        <v>122</v>
      </c>
      <c r="W27" s="320" t="s">
        <v>123</v>
      </c>
      <c r="X27" s="320" t="s">
        <v>124</v>
      </c>
      <c r="Y27" s="323">
        <v>7980001</v>
      </c>
    </row>
    <row r="28" spans="1:25" ht="15">
      <c r="A28" s="332"/>
      <c r="B28" s="335"/>
      <c r="C28" s="182"/>
      <c r="D28" s="467" t="s">
        <v>36</v>
      </c>
      <c r="E28" s="495">
        <v>1327758000</v>
      </c>
      <c r="F28" s="495">
        <v>1327758000</v>
      </c>
      <c r="G28" s="482"/>
      <c r="H28" s="483"/>
      <c r="I28" s="483"/>
      <c r="J28" s="495">
        <v>116384000</v>
      </c>
      <c r="K28" s="495"/>
      <c r="L28" s="482"/>
      <c r="M28" s="483"/>
      <c r="N28" s="321"/>
      <c r="O28" s="321"/>
      <c r="P28" s="321"/>
      <c r="Q28" s="321"/>
      <c r="R28" s="321"/>
      <c r="S28" s="321"/>
      <c r="T28" s="321"/>
      <c r="U28" s="321"/>
      <c r="V28" s="321"/>
      <c r="W28" s="321"/>
      <c r="X28" s="321"/>
      <c r="Y28" s="324"/>
    </row>
    <row r="29" spans="1:25" ht="15">
      <c r="A29" s="332"/>
      <c r="B29" s="335"/>
      <c r="C29" s="182"/>
      <c r="D29" s="465" t="s">
        <v>37</v>
      </c>
      <c r="E29" s="475">
        <v>0</v>
      </c>
      <c r="F29" s="475">
        <v>0</v>
      </c>
      <c r="G29" s="482"/>
      <c r="H29" s="483"/>
      <c r="I29" s="483"/>
      <c r="J29" s="475">
        <v>0</v>
      </c>
      <c r="K29" s="475"/>
      <c r="L29" s="483"/>
      <c r="M29" s="483"/>
      <c r="N29" s="321"/>
      <c r="O29" s="321"/>
      <c r="P29" s="321"/>
      <c r="Q29" s="321"/>
      <c r="R29" s="321"/>
      <c r="S29" s="321"/>
      <c r="T29" s="321"/>
      <c r="U29" s="321"/>
      <c r="V29" s="321"/>
      <c r="W29" s="321"/>
      <c r="X29" s="321"/>
      <c r="Y29" s="324"/>
    </row>
    <row r="30" spans="1:25" ht="15.75" thickBot="1">
      <c r="A30" s="332"/>
      <c r="B30" s="335"/>
      <c r="C30" s="182"/>
      <c r="D30" s="467" t="s">
        <v>38</v>
      </c>
      <c r="E30" s="495">
        <v>0</v>
      </c>
      <c r="F30" s="495">
        <v>0</v>
      </c>
      <c r="G30" s="482"/>
      <c r="H30" s="483"/>
      <c r="I30" s="483"/>
      <c r="J30" s="495">
        <v>0</v>
      </c>
      <c r="K30" s="495"/>
      <c r="L30" s="482"/>
      <c r="M30" s="483"/>
      <c r="N30" s="321"/>
      <c r="O30" s="321"/>
      <c r="P30" s="321"/>
      <c r="Q30" s="321"/>
      <c r="R30" s="321"/>
      <c r="S30" s="321"/>
      <c r="T30" s="321"/>
      <c r="U30" s="321"/>
      <c r="V30" s="321"/>
      <c r="W30" s="321"/>
      <c r="X30" s="321"/>
      <c r="Y30" s="324"/>
    </row>
    <row r="31" spans="1:25" ht="15">
      <c r="A31" s="332"/>
      <c r="B31" s="336"/>
      <c r="C31" s="339" t="s">
        <v>39</v>
      </c>
      <c r="D31" s="468" t="s">
        <v>65</v>
      </c>
      <c r="E31" s="475">
        <v>1</v>
      </c>
      <c r="F31" s="475">
        <v>1</v>
      </c>
      <c r="G31" s="484"/>
      <c r="H31" s="485"/>
      <c r="I31" s="485"/>
      <c r="J31" s="475">
        <v>1</v>
      </c>
      <c r="K31" s="475"/>
      <c r="L31" s="484"/>
      <c r="M31" s="485"/>
      <c r="N31" s="321"/>
      <c r="O31" s="321"/>
      <c r="P31" s="321"/>
      <c r="Q31" s="321"/>
      <c r="R31" s="321"/>
      <c r="S31" s="321"/>
      <c r="T31" s="321"/>
      <c r="U31" s="321"/>
      <c r="V31" s="321"/>
      <c r="W31" s="321"/>
      <c r="X31" s="321"/>
      <c r="Y31" s="324"/>
    </row>
    <row r="32" spans="1:25" ht="27.75" thickBot="1">
      <c r="A32" s="333"/>
      <c r="B32" s="337"/>
      <c r="C32" s="340"/>
      <c r="D32" s="471" t="s">
        <v>64</v>
      </c>
      <c r="E32" s="496">
        <v>1327758000</v>
      </c>
      <c r="F32" s="496">
        <v>1327758000</v>
      </c>
      <c r="G32" s="477"/>
      <c r="H32" s="486"/>
      <c r="I32" s="486"/>
      <c r="J32" s="496">
        <v>116384000</v>
      </c>
      <c r="K32" s="496"/>
      <c r="L32" s="478"/>
      <c r="M32" s="486"/>
      <c r="N32" s="322"/>
      <c r="O32" s="322"/>
      <c r="P32" s="322"/>
      <c r="Q32" s="322"/>
      <c r="R32" s="322"/>
      <c r="S32" s="322"/>
      <c r="T32" s="322"/>
      <c r="U32" s="322"/>
      <c r="V32" s="322"/>
      <c r="W32" s="322"/>
      <c r="X32" s="322"/>
      <c r="Y32" s="325"/>
    </row>
    <row r="33" spans="1:25" ht="15">
      <c r="A33" s="332">
        <v>5</v>
      </c>
      <c r="B33" s="334" t="s">
        <v>96</v>
      </c>
      <c r="C33" s="338" t="s">
        <v>106</v>
      </c>
      <c r="D33" s="466" t="s">
        <v>35</v>
      </c>
      <c r="E33" s="497">
        <v>1</v>
      </c>
      <c r="F33" s="497">
        <v>1</v>
      </c>
      <c r="G33" s="479"/>
      <c r="H33" s="480"/>
      <c r="I33" s="480"/>
      <c r="J33" s="475">
        <v>1</v>
      </c>
      <c r="K33" s="475"/>
      <c r="L33" s="480"/>
      <c r="M33" s="480"/>
      <c r="N33" s="320" t="s">
        <v>117</v>
      </c>
      <c r="O33" s="320" t="s">
        <v>118</v>
      </c>
      <c r="P33" s="320" t="s">
        <v>119</v>
      </c>
      <c r="Q33" s="320" t="s">
        <v>120</v>
      </c>
      <c r="R33" s="320" t="s">
        <v>117</v>
      </c>
      <c r="S33" s="320" t="s">
        <v>121</v>
      </c>
      <c r="T33" s="320" t="s">
        <v>121</v>
      </c>
      <c r="U33" s="320" t="s">
        <v>121</v>
      </c>
      <c r="V33" s="320" t="s">
        <v>122</v>
      </c>
      <c r="W33" s="320" t="s">
        <v>123</v>
      </c>
      <c r="X33" s="320" t="s">
        <v>124</v>
      </c>
      <c r="Y33" s="323">
        <v>7980001</v>
      </c>
    </row>
    <row r="34" spans="1:25" ht="15">
      <c r="A34" s="332"/>
      <c r="B34" s="335"/>
      <c r="C34" s="182"/>
      <c r="D34" s="467" t="s">
        <v>36</v>
      </c>
      <c r="E34" s="495">
        <v>179010000</v>
      </c>
      <c r="F34" s="495">
        <v>179010000</v>
      </c>
      <c r="G34" s="482"/>
      <c r="H34" s="483"/>
      <c r="I34" s="483"/>
      <c r="J34" s="495">
        <v>65800000</v>
      </c>
      <c r="K34" s="495"/>
      <c r="L34" s="482"/>
      <c r="M34" s="483"/>
      <c r="N34" s="321"/>
      <c r="O34" s="321"/>
      <c r="P34" s="321"/>
      <c r="Q34" s="321"/>
      <c r="R34" s="321"/>
      <c r="S34" s="321"/>
      <c r="T34" s="321"/>
      <c r="U34" s="321"/>
      <c r="V34" s="321"/>
      <c r="W34" s="321"/>
      <c r="X34" s="321"/>
      <c r="Y34" s="324"/>
    </row>
    <row r="35" spans="1:25" ht="15">
      <c r="A35" s="332"/>
      <c r="B35" s="335"/>
      <c r="C35" s="182"/>
      <c r="D35" s="465" t="s">
        <v>37</v>
      </c>
      <c r="E35" s="475">
        <v>0</v>
      </c>
      <c r="F35" s="475">
        <v>0</v>
      </c>
      <c r="G35" s="482"/>
      <c r="H35" s="483"/>
      <c r="I35" s="483"/>
      <c r="J35" s="476">
        <v>0</v>
      </c>
      <c r="K35" s="476"/>
      <c r="L35" s="483"/>
      <c r="M35" s="483"/>
      <c r="N35" s="321"/>
      <c r="O35" s="321"/>
      <c r="P35" s="321"/>
      <c r="Q35" s="321"/>
      <c r="R35" s="321"/>
      <c r="S35" s="321"/>
      <c r="T35" s="321"/>
      <c r="U35" s="321"/>
      <c r="V35" s="321"/>
      <c r="W35" s="321"/>
      <c r="X35" s="321"/>
      <c r="Y35" s="324"/>
    </row>
    <row r="36" spans="1:25" ht="15.75" thickBot="1">
      <c r="A36" s="332"/>
      <c r="B36" s="335"/>
      <c r="C36" s="182"/>
      <c r="D36" s="467" t="s">
        <v>38</v>
      </c>
      <c r="E36" s="495">
        <v>53551300</v>
      </c>
      <c r="F36" s="495">
        <v>53551300</v>
      </c>
      <c r="G36" s="482"/>
      <c r="H36" s="483"/>
      <c r="I36" s="483"/>
      <c r="J36" s="495">
        <v>53551300</v>
      </c>
      <c r="K36" s="495"/>
      <c r="L36" s="482"/>
      <c r="M36" s="483"/>
      <c r="N36" s="321"/>
      <c r="O36" s="321"/>
      <c r="P36" s="321"/>
      <c r="Q36" s="321"/>
      <c r="R36" s="321"/>
      <c r="S36" s="321"/>
      <c r="T36" s="321"/>
      <c r="U36" s="321"/>
      <c r="V36" s="321"/>
      <c r="W36" s="321"/>
      <c r="X36" s="321"/>
      <c r="Y36" s="324"/>
    </row>
    <row r="37" spans="1:25" ht="15">
      <c r="A37" s="332"/>
      <c r="B37" s="336"/>
      <c r="C37" s="339" t="s">
        <v>39</v>
      </c>
      <c r="D37" s="468" t="s">
        <v>65</v>
      </c>
      <c r="E37" s="497">
        <v>1</v>
      </c>
      <c r="F37" s="497">
        <v>1</v>
      </c>
      <c r="G37" s="484"/>
      <c r="H37" s="485"/>
      <c r="I37" s="485"/>
      <c r="J37" s="475">
        <v>1</v>
      </c>
      <c r="K37" s="475"/>
      <c r="L37" s="484"/>
      <c r="M37" s="485"/>
      <c r="N37" s="321"/>
      <c r="O37" s="321"/>
      <c r="P37" s="321"/>
      <c r="Q37" s="321"/>
      <c r="R37" s="321"/>
      <c r="S37" s="321"/>
      <c r="T37" s="321"/>
      <c r="U37" s="321"/>
      <c r="V37" s="321"/>
      <c r="W37" s="321"/>
      <c r="X37" s="321"/>
      <c r="Y37" s="324"/>
    </row>
    <row r="38" spans="1:25" ht="27.75" thickBot="1">
      <c r="A38" s="333"/>
      <c r="B38" s="337"/>
      <c r="C38" s="340"/>
      <c r="D38" s="471" t="s">
        <v>64</v>
      </c>
      <c r="E38" s="496">
        <v>232561300</v>
      </c>
      <c r="F38" s="496">
        <v>232561300</v>
      </c>
      <c r="G38" s="477"/>
      <c r="H38" s="486"/>
      <c r="I38" s="486"/>
      <c r="J38" s="495">
        <v>119351300</v>
      </c>
      <c r="K38" s="495"/>
      <c r="L38" s="478"/>
      <c r="M38" s="486"/>
      <c r="N38" s="322"/>
      <c r="O38" s="322"/>
      <c r="P38" s="322"/>
      <c r="Q38" s="322"/>
      <c r="R38" s="322"/>
      <c r="S38" s="322"/>
      <c r="T38" s="322"/>
      <c r="U38" s="322"/>
      <c r="V38" s="322"/>
      <c r="W38" s="322"/>
      <c r="X38" s="322"/>
      <c r="Y38" s="325"/>
    </row>
    <row r="39" spans="1:25" ht="15">
      <c r="A39" s="332">
        <v>6</v>
      </c>
      <c r="B39" s="334" t="s">
        <v>97</v>
      </c>
      <c r="C39" s="338" t="s">
        <v>107</v>
      </c>
      <c r="D39" s="466" t="s">
        <v>35</v>
      </c>
      <c r="E39" s="475">
        <v>1</v>
      </c>
      <c r="F39" s="475">
        <v>1</v>
      </c>
      <c r="G39" s="479"/>
      <c r="H39" s="480"/>
      <c r="I39" s="480"/>
      <c r="J39" s="476">
        <v>1</v>
      </c>
      <c r="K39" s="476"/>
      <c r="L39" s="480"/>
      <c r="M39" s="480"/>
      <c r="N39" s="320" t="s">
        <v>117</v>
      </c>
      <c r="O39" s="320" t="s">
        <v>118</v>
      </c>
      <c r="P39" s="320" t="s">
        <v>119</v>
      </c>
      <c r="Q39" s="320" t="s">
        <v>120</v>
      </c>
      <c r="R39" s="320" t="s">
        <v>117</v>
      </c>
      <c r="S39" s="320" t="s">
        <v>121</v>
      </c>
      <c r="T39" s="320" t="s">
        <v>121</v>
      </c>
      <c r="U39" s="320" t="s">
        <v>121</v>
      </c>
      <c r="V39" s="320" t="s">
        <v>122</v>
      </c>
      <c r="W39" s="320" t="s">
        <v>123</v>
      </c>
      <c r="X39" s="320" t="s">
        <v>124</v>
      </c>
      <c r="Y39" s="323">
        <v>7980001</v>
      </c>
    </row>
    <row r="40" spans="1:25" ht="15">
      <c r="A40" s="332"/>
      <c r="B40" s="335"/>
      <c r="C40" s="182"/>
      <c r="D40" s="467" t="s">
        <v>36</v>
      </c>
      <c r="E40" s="495">
        <v>1071044000</v>
      </c>
      <c r="F40" s="495">
        <v>1071044000</v>
      </c>
      <c r="G40" s="482"/>
      <c r="H40" s="483"/>
      <c r="I40" s="483"/>
      <c r="J40" s="495">
        <v>478739000</v>
      </c>
      <c r="K40" s="495"/>
      <c r="L40" s="482"/>
      <c r="M40" s="483"/>
      <c r="N40" s="321"/>
      <c r="O40" s="321"/>
      <c r="P40" s="321"/>
      <c r="Q40" s="321"/>
      <c r="R40" s="321"/>
      <c r="S40" s="321"/>
      <c r="T40" s="321"/>
      <c r="U40" s="321"/>
      <c r="V40" s="321"/>
      <c r="W40" s="321"/>
      <c r="X40" s="321"/>
      <c r="Y40" s="324"/>
    </row>
    <row r="41" spans="1:25" ht="15">
      <c r="A41" s="332"/>
      <c r="B41" s="335"/>
      <c r="C41" s="182"/>
      <c r="D41" s="465" t="s">
        <v>37</v>
      </c>
      <c r="E41" s="475">
        <v>0</v>
      </c>
      <c r="F41" s="475">
        <v>0</v>
      </c>
      <c r="G41" s="482"/>
      <c r="H41" s="483"/>
      <c r="I41" s="483"/>
      <c r="J41" s="475">
        <v>0</v>
      </c>
      <c r="K41" s="475"/>
      <c r="L41" s="483"/>
      <c r="M41" s="483"/>
      <c r="N41" s="321"/>
      <c r="O41" s="321"/>
      <c r="P41" s="321"/>
      <c r="Q41" s="321"/>
      <c r="R41" s="321"/>
      <c r="S41" s="321"/>
      <c r="T41" s="321"/>
      <c r="U41" s="321"/>
      <c r="V41" s="321"/>
      <c r="W41" s="321"/>
      <c r="X41" s="321"/>
      <c r="Y41" s="324"/>
    </row>
    <row r="42" spans="1:25" ht="15.75" thickBot="1">
      <c r="A42" s="332"/>
      <c r="B42" s="335"/>
      <c r="C42" s="182"/>
      <c r="D42" s="467" t="s">
        <v>38</v>
      </c>
      <c r="E42" s="495">
        <v>85239967</v>
      </c>
      <c r="F42" s="495">
        <v>85239967</v>
      </c>
      <c r="G42" s="482"/>
      <c r="H42" s="483"/>
      <c r="I42" s="483"/>
      <c r="J42" s="495">
        <v>84838800</v>
      </c>
      <c r="K42" s="495"/>
      <c r="L42" s="482"/>
      <c r="M42" s="483"/>
      <c r="N42" s="321"/>
      <c r="O42" s="321"/>
      <c r="P42" s="321"/>
      <c r="Q42" s="321"/>
      <c r="R42" s="321"/>
      <c r="S42" s="321"/>
      <c r="T42" s="321"/>
      <c r="U42" s="321"/>
      <c r="V42" s="321"/>
      <c r="W42" s="321"/>
      <c r="X42" s="321"/>
      <c r="Y42" s="324"/>
    </row>
    <row r="43" spans="1:25" ht="15">
      <c r="A43" s="332"/>
      <c r="B43" s="336"/>
      <c r="C43" s="339" t="s">
        <v>39</v>
      </c>
      <c r="D43" s="468" t="s">
        <v>65</v>
      </c>
      <c r="E43" s="475">
        <v>1</v>
      </c>
      <c r="F43" s="475">
        <v>1</v>
      </c>
      <c r="G43" s="484"/>
      <c r="H43" s="485"/>
      <c r="I43" s="485"/>
      <c r="J43" s="476">
        <v>1</v>
      </c>
      <c r="K43" s="476"/>
      <c r="L43" s="484"/>
      <c r="M43" s="485"/>
      <c r="N43" s="321"/>
      <c r="O43" s="321"/>
      <c r="P43" s="321"/>
      <c r="Q43" s="321"/>
      <c r="R43" s="321"/>
      <c r="S43" s="321"/>
      <c r="T43" s="321"/>
      <c r="U43" s="321"/>
      <c r="V43" s="321"/>
      <c r="W43" s="321"/>
      <c r="X43" s="321"/>
      <c r="Y43" s="324"/>
    </row>
    <row r="44" spans="1:25" ht="27.75" thickBot="1">
      <c r="A44" s="333"/>
      <c r="B44" s="337"/>
      <c r="C44" s="340"/>
      <c r="D44" s="471" t="s">
        <v>64</v>
      </c>
      <c r="E44" s="496">
        <v>1156283967</v>
      </c>
      <c r="F44" s="496">
        <v>1156283967</v>
      </c>
      <c r="G44" s="477"/>
      <c r="H44" s="486"/>
      <c r="I44" s="486"/>
      <c r="J44" s="495">
        <v>563577800</v>
      </c>
      <c r="K44" s="495"/>
      <c r="L44" s="478"/>
      <c r="M44" s="486"/>
      <c r="N44" s="322"/>
      <c r="O44" s="322"/>
      <c r="P44" s="322"/>
      <c r="Q44" s="322"/>
      <c r="R44" s="322"/>
      <c r="S44" s="322"/>
      <c r="T44" s="322"/>
      <c r="U44" s="322"/>
      <c r="V44" s="322"/>
      <c r="W44" s="322"/>
      <c r="X44" s="322"/>
      <c r="Y44" s="325"/>
    </row>
    <row r="45" spans="1:25" ht="15">
      <c r="A45" s="457">
        <v>4</v>
      </c>
      <c r="B45" s="328" t="s">
        <v>101</v>
      </c>
      <c r="C45" s="328" t="s">
        <v>108</v>
      </c>
      <c r="D45" s="466" t="s">
        <v>35</v>
      </c>
      <c r="E45" s="475">
        <v>1</v>
      </c>
      <c r="F45" s="475">
        <v>1</v>
      </c>
      <c r="G45" s="475"/>
      <c r="H45" s="487"/>
      <c r="I45" s="487"/>
      <c r="J45" s="475">
        <v>1</v>
      </c>
      <c r="K45" s="475"/>
      <c r="L45" s="482"/>
      <c r="M45" s="475"/>
      <c r="N45" s="385" t="s">
        <v>117</v>
      </c>
      <c r="O45" s="385" t="s">
        <v>118</v>
      </c>
      <c r="P45" s="391" t="s">
        <v>119</v>
      </c>
      <c r="Q45" s="331" t="s">
        <v>120</v>
      </c>
      <c r="R45" s="385" t="s">
        <v>117</v>
      </c>
      <c r="S45" s="320" t="s">
        <v>275</v>
      </c>
      <c r="T45" s="320" t="s">
        <v>276</v>
      </c>
      <c r="U45" s="320" t="s">
        <v>122</v>
      </c>
      <c r="V45" s="320" t="s">
        <v>291</v>
      </c>
      <c r="W45" s="320" t="s">
        <v>292</v>
      </c>
      <c r="X45" s="320" t="s">
        <v>124</v>
      </c>
      <c r="Y45" s="387">
        <v>125750</v>
      </c>
    </row>
    <row r="46" spans="1:25" ht="15">
      <c r="A46" s="456"/>
      <c r="B46" s="329"/>
      <c r="C46" s="329"/>
      <c r="D46" s="467" t="s">
        <v>36</v>
      </c>
      <c r="E46" s="495">
        <v>363159000</v>
      </c>
      <c r="F46" s="495">
        <v>363159000</v>
      </c>
      <c r="G46" s="495"/>
      <c r="H46" s="495"/>
      <c r="I46" s="495"/>
      <c r="J46" s="495">
        <v>227700288</v>
      </c>
      <c r="K46" s="495"/>
      <c r="L46" s="482"/>
      <c r="M46" s="482"/>
      <c r="N46" s="386"/>
      <c r="O46" s="386"/>
      <c r="P46" s="330"/>
      <c r="Q46" s="327"/>
      <c r="R46" s="386"/>
      <c r="S46" s="321"/>
      <c r="T46" s="321"/>
      <c r="U46" s="321"/>
      <c r="V46" s="321"/>
      <c r="W46" s="321"/>
      <c r="X46" s="321"/>
      <c r="Y46" s="388"/>
    </row>
    <row r="47" spans="1:25" ht="15">
      <c r="A47" s="456"/>
      <c r="B47" s="329"/>
      <c r="C47" s="329"/>
      <c r="D47" s="493" t="s">
        <v>37</v>
      </c>
      <c r="E47" s="476">
        <v>0</v>
      </c>
      <c r="F47" s="476">
        <v>0</v>
      </c>
      <c r="G47" s="476"/>
      <c r="H47" s="488"/>
      <c r="I47" s="488"/>
      <c r="J47" s="476">
        <v>0</v>
      </c>
      <c r="K47" s="476"/>
      <c r="L47" s="482"/>
      <c r="M47" s="482"/>
      <c r="N47" s="386"/>
      <c r="O47" s="386"/>
      <c r="P47" s="330"/>
      <c r="Q47" s="327"/>
      <c r="R47" s="386"/>
      <c r="S47" s="321"/>
      <c r="T47" s="321"/>
      <c r="U47" s="321"/>
      <c r="V47" s="321"/>
      <c r="W47" s="321"/>
      <c r="X47" s="321"/>
      <c r="Y47" s="388"/>
    </row>
    <row r="48" spans="1:25" ht="15">
      <c r="A48" s="456"/>
      <c r="B48" s="329"/>
      <c r="C48" s="329"/>
      <c r="D48" s="467" t="s">
        <v>38</v>
      </c>
      <c r="E48" s="495">
        <v>101453278</v>
      </c>
      <c r="F48" s="495">
        <v>101453278</v>
      </c>
      <c r="G48" s="495"/>
      <c r="H48" s="495"/>
      <c r="I48" s="495"/>
      <c r="J48" s="495">
        <v>39858250</v>
      </c>
      <c r="K48" s="495"/>
      <c r="L48" s="482"/>
      <c r="M48" s="482"/>
      <c r="N48" s="386"/>
      <c r="O48" s="386"/>
      <c r="P48" s="392"/>
      <c r="Q48" s="390"/>
      <c r="R48" s="386"/>
      <c r="S48" s="321"/>
      <c r="T48" s="321"/>
      <c r="U48" s="321"/>
      <c r="V48" s="331"/>
      <c r="W48" s="331"/>
      <c r="X48" s="331"/>
      <c r="Y48" s="389"/>
    </row>
    <row r="49" spans="1:25" ht="15">
      <c r="A49" s="456"/>
      <c r="B49" s="329"/>
      <c r="C49" s="328" t="s">
        <v>109</v>
      </c>
      <c r="D49" s="493" t="s">
        <v>35</v>
      </c>
      <c r="E49" s="475">
        <v>1</v>
      </c>
      <c r="F49" s="475">
        <v>1</v>
      </c>
      <c r="G49" s="476"/>
      <c r="H49" s="488"/>
      <c r="I49" s="488"/>
      <c r="J49" s="475">
        <v>1</v>
      </c>
      <c r="K49" s="475"/>
      <c r="L49" s="482"/>
      <c r="M49" s="482"/>
      <c r="N49" s="182" t="s">
        <v>125</v>
      </c>
      <c r="O49" s="182" t="s">
        <v>126</v>
      </c>
      <c r="P49" s="330" t="s">
        <v>127</v>
      </c>
      <c r="Q49" s="327" t="s">
        <v>128</v>
      </c>
      <c r="R49" s="327" t="s">
        <v>117</v>
      </c>
      <c r="S49" s="327" t="s">
        <v>277</v>
      </c>
      <c r="T49" s="327" t="s">
        <v>278</v>
      </c>
      <c r="U49" s="327" t="s">
        <v>122</v>
      </c>
      <c r="V49" s="327" t="s">
        <v>293</v>
      </c>
      <c r="W49" s="327" t="s">
        <v>294</v>
      </c>
      <c r="X49" s="327" t="s">
        <v>124</v>
      </c>
      <c r="Y49" s="326">
        <v>776363</v>
      </c>
    </row>
    <row r="50" spans="1:25" ht="15">
      <c r="A50" s="456"/>
      <c r="B50" s="329"/>
      <c r="C50" s="329"/>
      <c r="D50" s="467" t="s">
        <v>36</v>
      </c>
      <c r="E50" s="495">
        <v>121053000</v>
      </c>
      <c r="F50" s="495">
        <v>121053000</v>
      </c>
      <c r="G50" s="481"/>
      <c r="H50" s="488"/>
      <c r="I50" s="488"/>
      <c r="J50" s="495">
        <v>75900093</v>
      </c>
      <c r="K50" s="495"/>
      <c r="L50" s="482"/>
      <c r="M50" s="482"/>
      <c r="N50" s="182"/>
      <c r="O50" s="182"/>
      <c r="P50" s="330"/>
      <c r="Q50" s="327"/>
      <c r="R50" s="327"/>
      <c r="S50" s="327"/>
      <c r="T50" s="327"/>
      <c r="U50" s="327"/>
      <c r="V50" s="327"/>
      <c r="W50" s="327"/>
      <c r="X50" s="327"/>
      <c r="Y50" s="326"/>
    </row>
    <row r="51" spans="1:25" ht="15">
      <c r="A51" s="456"/>
      <c r="B51" s="329"/>
      <c r="C51" s="329"/>
      <c r="D51" s="493" t="s">
        <v>37</v>
      </c>
      <c r="E51" s="476">
        <v>0</v>
      </c>
      <c r="F51" s="476">
        <v>0</v>
      </c>
      <c r="G51" s="476"/>
      <c r="H51" s="488"/>
      <c r="I51" s="488"/>
      <c r="J51" s="476">
        <v>0</v>
      </c>
      <c r="K51" s="476"/>
      <c r="L51" s="482"/>
      <c r="M51" s="482"/>
      <c r="N51" s="182"/>
      <c r="O51" s="182"/>
      <c r="P51" s="330"/>
      <c r="Q51" s="327"/>
      <c r="R51" s="327"/>
      <c r="S51" s="327"/>
      <c r="T51" s="327"/>
      <c r="U51" s="327"/>
      <c r="V51" s="327"/>
      <c r="W51" s="327"/>
      <c r="X51" s="327"/>
      <c r="Y51" s="326"/>
    </row>
    <row r="52" spans="1:25" ht="15">
      <c r="A52" s="456"/>
      <c r="B52" s="329"/>
      <c r="C52" s="329"/>
      <c r="D52" s="467" t="s">
        <v>38</v>
      </c>
      <c r="E52" s="495">
        <v>33817757</v>
      </c>
      <c r="F52" s="495">
        <v>33817757</v>
      </c>
      <c r="G52" s="481"/>
      <c r="H52" s="488"/>
      <c r="I52" s="488"/>
      <c r="J52" s="495">
        <v>13286079</v>
      </c>
      <c r="K52" s="495"/>
      <c r="L52" s="482"/>
      <c r="M52" s="482"/>
      <c r="N52" s="182"/>
      <c r="O52" s="182"/>
      <c r="P52" s="330"/>
      <c r="Q52" s="327"/>
      <c r="R52" s="327"/>
      <c r="S52" s="327"/>
      <c r="T52" s="327"/>
      <c r="U52" s="327"/>
      <c r="V52" s="327"/>
      <c r="W52" s="327"/>
      <c r="X52" s="327"/>
      <c r="Y52" s="326"/>
    </row>
    <row r="53" spans="1:25" ht="15">
      <c r="A53" s="456"/>
      <c r="B53" s="329"/>
      <c r="C53" s="328" t="s">
        <v>110</v>
      </c>
      <c r="D53" s="493" t="s">
        <v>35</v>
      </c>
      <c r="E53" s="475">
        <v>1</v>
      </c>
      <c r="F53" s="475">
        <v>1</v>
      </c>
      <c r="G53" s="476"/>
      <c r="H53" s="488"/>
      <c r="I53" s="488"/>
      <c r="J53" s="475">
        <v>1</v>
      </c>
      <c r="K53" s="475"/>
      <c r="L53" s="482"/>
      <c r="M53" s="482"/>
      <c r="N53" s="182" t="s">
        <v>129</v>
      </c>
      <c r="O53" s="182" t="s">
        <v>130</v>
      </c>
      <c r="P53" s="330" t="s">
        <v>131</v>
      </c>
      <c r="Q53" s="327" t="s">
        <v>132</v>
      </c>
      <c r="R53" s="327" t="s">
        <v>117</v>
      </c>
      <c r="S53" s="327" t="s">
        <v>279</v>
      </c>
      <c r="T53" s="327" t="s">
        <v>280</v>
      </c>
      <c r="U53" s="327" t="s">
        <v>122</v>
      </c>
      <c r="V53" s="327" t="s">
        <v>295</v>
      </c>
      <c r="W53" s="327" t="s">
        <v>294</v>
      </c>
      <c r="X53" s="327" t="s">
        <v>124</v>
      </c>
      <c r="Y53" s="326">
        <v>1252014</v>
      </c>
    </row>
    <row r="54" spans="1:25" ht="15">
      <c r="A54" s="456"/>
      <c r="B54" s="329"/>
      <c r="C54" s="329"/>
      <c r="D54" s="467" t="s">
        <v>36</v>
      </c>
      <c r="E54" s="495">
        <v>121053000</v>
      </c>
      <c r="F54" s="495">
        <v>121053000</v>
      </c>
      <c r="G54" s="481"/>
      <c r="H54" s="488"/>
      <c r="I54" s="488"/>
      <c r="J54" s="495">
        <v>75900093</v>
      </c>
      <c r="K54" s="495"/>
      <c r="L54" s="482"/>
      <c r="M54" s="482"/>
      <c r="N54" s="182"/>
      <c r="O54" s="182"/>
      <c r="P54" s="330"/>
      <c r="Q54" s="327"/>
      <c r="R54" s="327"/>
      <c r="S54" s="327"/>
      <c r="T54" s="327"/>
      <c r="U54" s="327"/>
      <c r="V54" s="327"/>
      <c r="W54" s="327"/>
      <c r="X54" s="327"/>
      <c r="Y54" s="326"/>
    </row>
    <row r="55" spans="1:25" ht="15">
      <c r="A55" s="456"/>
      <c r="B55" s="329"/>
      <c r="C55" s="329"/>
      <c r="D55" s="493" t="s">
        <v>37</v>
      </c>
      <c r="E55" s="476">
        <v>0</v>
      </c>
      <c r="F55" s="476">
        <v>0</v>
      </c>
      <c r="G55" s="476"/>
      <c r="H55" s="488"/>
      <c r="I55" s="488"/>
      <c r="J55" s="476">
        <v>0</v>
      </c>
      <c r="K55" s="476"/>
      <c r="L55" s="482"/>
      <c r="M55" s="482"/>
      <c r="N55" s="182"/>
      <c r="O55" s="182"/>
      <c r="P55" s="330"/>
      <c r="Q55" s="327"/>
      <c r="R55" s="327"/>
      <c r="S55" s="327"/>
      <c r="T55" s="327"/>
      <c r="U55" s="327"/>
      <c r="V55" s="327"/>
      <c r="W55" s="327"/>
      <c r="X55" s="327"/>
      <c r="Y55" s="326"/>
    </row>
    <row r="56" spans="1:25" ht="15">
      <c r="A56" s="456"/>
      <c r="B56" s="329"/>
      <c r="C56" s="329"/>
      <c r="D56" s="467" t="s">
        <v>38</v>
      </c>
      <c r="E56" s="495">
        <v>33817757</v>
      </c>
      <c r="F56" s="495">
        <v>33817757</v>
      </c>
      <c r="G56" s="481"/>
      <c r="H56" s="488"/>
      <c r="I56" s="488"/>
      <c r="J56" s="495">
        <v>13286079</v>
      </c>
      <c r="K56" s="495"/>
      <c r="L56" s="482"/>
      <c r="M56" s="482"/>
      <c r="N56" s="182"/>
      <c r="O56" s="182"/>
      <c r="P56" s="330"/>
      <c r="Q56" s="327"/>
      <c r="R56" s="327"/>
      <c r="S56" s="327"/>
      <c r="T56" s="327"/>
      <c r="U56" s="327"/>
      <c r="V56" s="327"/>
      <c r="W56" s="327"/>
      <c r="X56" s="327"/>
      <c r="Y56" s="326"/>
    </row>
    <row r="57" spans="1:25" ht="15">
      <c r="A57" s="456"/>
      <c r="B57" s="329"/>
      <c r="C57" s="328" t="s">
        <v>111</v>
      </c>
      <c r="D57" s="493" t="s">
        <v>35</v>
      </c>
      <c r="E57" s="475">
        <v>1</v>
      </c>
      <c r="F57" s="475">
        <v>1</v>
      </c>
      <c r="G57" s="476"/>
      <c r="H57" s="488"/>
      <c r="I57" s="488"/>
      <c r="J57" s="475">
        <v>1</v>
      </c>
      <c r="K57" s="475"/>
      <c r="L57" s="482"/>
      <c r="M57" s="482"/>
      <c r="N57" s="182" t="s">
        <v>133</v>
      </c>
      <c r="O57" s="182" t="s">
        <v>133</v>
      </c>
      <c r="P57" s="330" t="s">
        <v>134</v>
      </c>
      <c r="Q57" s="327" t="s">
        <v>135</v>
      </c>
      <c r="R57" s="327" t="s">
        <v>117</v>
      </c>
      <c r="S57" s="327" t="s">
        <v>281</v>
      </c>
      <c r="T57" s="327" t="s">
        <v>282</v>
      </c>
      <c r="U57" s="327" t="s">
        <v>122</v>
      </c>
      <c r="V57" s="327" t="s">
        <v>296</v>
      </c>
      <c r="W57" s="327" t="s">
        <v>294</v>
      </c>
      <c r="X57" s="327" t="s">
        <v>124</v>
      </c>
      <c r="Y57" s="326">
        <v>434446</v>
      </c>
    </row>
    <row r="58" spans="1:25" ht="15">
      <c r="A58" s="456"/>
      <c r="B58" s="329"/>
      <c r="C58" s="329"/>
      <c r="D58" s="467" t="s">
        <v>36</v>
      </c>
      <c r="E58" s="495">
        <v>121053000</v>
      </c>
      <c r="F58" s="495">
        <v>121053000</v>
      </c>
      <c r="G58" s="481"/>
      <c r="H58" s="488"/>
      <c r="I58" s="488"/>
      <c r="J58" s="495">
        <v>75900093</v>
      </c>
      <c r="K58" s="495"/>
      <c r="L58" s="482"/>
      <c r="M58" s="482"/>
      <c r="N58" s="182"/>
      <c r="O58" s="182"/>
      <c r="P58" s="330"/>
      <c r="Q58" s="327"/>
      <c r="R58" s="327"/>
      <c r="S58" s="327"/>
      <c r="T58" s="327"/>
      <c r="U58" s="327"/>
      <c r="V58" s="327"/>
      <c r="W58" s="327"/>
      <c r="X58" s="327"/>
      <c r="Y58" s="326"/>
    </row>
    <row r="59" spans="1:25" ht="15">
      <c r="A59" s="456"/>
      <c r="B59" s="329"/>
      <c r="C59" s="329"/>
      <c r="D59" s="493" t="s">
        <v>37</v>
      </c>
      <c r="E59" s="476">
        <v>0</v>
      </c>
      <c r="F59" s="476">
        <v>0</v>
      </c>
      <c r="G59" s="476"/>
      <c r="H59" s="488"/>
      <c r="I59" s="488"/>
      <c r="J59" s="476">
        <v>0</v>
      </c>
      <c r="K59" s="476"/>
      <c r="L59" s="482"/>
      <c r="M59" s="482"/>
      <c r="N59" s="182"/>
      <c r="O59" s="182"/>
      <c r="P59" s="330"/>
      <c r="Q59" s="327"/>
      <c r="R59" s="327"/>
      <c r="S59" s="327"/>
      <c r="T59" s="327"/>
      <c r="U59" s="327"/>
      <c r="V59" s="327"/>
      <c r="W59" s="327"/>
      <c r="X59" s="327"/>
      <c r="Y59" s="326"/>
    </row>
    <row r="60" spans="1:25" ht="15">
      <c r="A60" s="456"/>
      <c r="B60" s="329"/>
      <c r="C60" s="329"/>
      <c r="D60" s="467" t="s">
        <v>38</v>
      </c>
      <c r="E60" s="495">
        <v>33817757</v>
      </c>
      <c r="F60" s="495">
        <v>33817757</v>
      </c>
      <c r="G60" s="481"/>
      <c r="H60" s="488"/>
      <c r="I60" s="488"/>
      <c r="J60" s="495">
        <v>13286079</v>
      </c>
      <c r="K60" s="495"/>
      <c r="L60" s="482"/>
      <c r="M60" s="482"/>
      <c r="N60" s="182"/>
      <c r="O60" s="182"/>
      <c r="P60" s="330"/>
      <c r="Q60" s="327"/>
      <c r="R60" s="327"/>
      <c r="S60" s="327"/>
      <c r="T60" s="327"/>
      <c r="U60" s="327"/>
      <c r="V60" s="327"/>
      <c r="W60" s="327"/>
      <c r="X60" s="327"/>
      <c r="Y60" s="326"/>
    </row>
    <row r="61" spans="1:25" ht="15">
      <c r="A61" s="456"/>
      <c r="B61" s="329"/>
      <c r="C61" s="328" t="s">
        <v>112</v>
      </c>
      <c r="D61" s="493" t="s">
        <v>35</v>
      </c>
      <c r="E61" s="475">
        <v>1</v>
      </c>
      <c r="F61" s="475">
        <v>1</v>
      </c>
      <c r="G61" s="476"/>
      <c r="H61" s="488"/>
      <c r="I61" s="488"/>
      <c r="J61" s="475">
        <v>1</v>
      </c>
      <c r="K61" s="475"/>
      <c r="L61" s="482"/>
      <c r="M61" s="482"/>
      <c r="N61" s="182" t="s">
        <v>136</v>
      </c>
      <c r="O61" s="182" t="s">
        <v>136</v>
      </c>
      <c r="P61" s="330" t="s">
        <v>137</v>
      </c>
      <c r="Q61" s="327" t="s">
        <v>138</v>
      </c>
      <c r="R61" s="327" t="s">
        <v>117</v>
      </c>
      <c r="S61" s="327" t="s">
        <v>283</v>
      </c>
      <c r="T61" s="327" t="s">
        <v>284</v>
      </c>
      <c r="U61" s="327" t="s">
        <v>122</v>
      </c>
      <c r="V61" s="327" t="s">
        <v>297</v>
      </c>
      <c r="W61" s="327" t="s">
        <v>294</v>
      </c>
      <c r="X61" s="327" t="s">
        <v>124</v>
      </c>
      <c r="Y61" s="326">
        <v>1348372</v>
      </c>
    </row>
    <row r="62" spans="1:25" ht="15">
      <c r="A62" s="456"/>
      <c r="B62" s="329"/>
      <c r="C62" s="329"/>
      <c r="D62" s="467" t="s">
        <v>36</v>
      </c>
      <c r="E62" s="495">
        <v>121053000</v>
      </c>
      <c r="F62" s="495">
        <v>121053000</v>
      </c>
      <c r="G62" s="481"/>
      <c r="H62" s="488"/>
      <c r="I62" s="488"/>
      <c r="J62" s="495">
        <v>75900093</v>
      </c>
      <c r="K62" s="495"/>
      <c r="L62" s="482"/>
      <c r="M62" s="482"/>
      <c r="N62" s="182"/>
      <c r="O62" s="182"/>
      <c r="P62" s="330"/>
      <c r="Q62" s="327"/>
      <c r="R62" s="327"/>
      <c r="S62" s="327"/>
      <c r="T62" s="327"/>
      <c r="U62" s="327"/>
      <c r="V62" s="327"/>
      <c r="W62" s="327"/>
      <c r="X62" s="327"/>
      <c r="Y62" s="326"/>
    </row>
    <row r="63" spans="1:25" ht="15">
      <c r="A63" s="456"/>
      <c r="B63" s="329"/>
      <c r="C63" s="329"/>
      <c r="D63" s="493" t="s">
        <v>37</v>
      </c>
      <c r="E63" s="476">
        <v>0</v>
      </c>
      <c r="F63" s="476">
        <v>0</v>
      </c>
      <c r="G63" s="476"/>
      <c r="H63" s="488"/>
      <c r="I63" s="488"/>
      <c r="J63" s="476">
        <v>0</v>
      </c>
      <c r="K63" s="476"/>
      <c r="L63" s="482"/>
      <c r="M63" s="482"/>
      <c r="N63" s="182"/>
      <c r="O63" s="182"/>
      <c r="P63" s="330"/>
      <c r="Q63" s="327"/>
      <c r="R63" s="327"/>
      <c r="S63" s="327"/>
      <c r="T63" s="327"/>
      <c r="U63" s="327"/>
      <c r="V63" s="327"/>
      <c r="W63" s="327"/>
      <c r="X63" s="327"/>
      <c r="Y63" s="326"/>
    </row>
    <row r="64" spans="1:25" ht="15">
      <c r="A64" s="456"/>
      <c r="B64" s="329"/>
      <c r="C64" s="329"/>
      <c r="D64" s="467" t="s">
        <v>38</v>
      </c>
      <c r="E64" s="495">
        <v>33817757</v>
      </c>
      <c r="F64" s="495">
        <v>33817757</v>
      </c>
      <c r="G64" s="481"/>
      <c r="H64" s="488"/>
      <c r="I64" s="488"/>
      <c r="J64" s="495">
        <v>13286079</v>
      </c>
      <c r="K64" s="495"/>
      <c r="L64" s="482"/>
      <c r="M64" s="482"/>
      <c r="N64" s="182"/>
      <c r="O64" s="182"/>
      <c r="P64" s="330"/>
      <c r="Q64" s="327"/>
      <c r="R64" s="327"/>
      <c r="S64" s="327"/>
      <c r="T64" s="327"/>
      <c r="U64" s="327"/>
      <c r="V64" s="327"/>
      <c r="W64" s="327"/>
      <c r="X64" s="327"/>
      <c r="Y64" s="326"/>
    </row>
    <row r="65" spans="1:25" ht="15">
      <c r="A65" s="456"/>
      <c r="B65" s="329"/>
      <c r="C65" s="328" t="s">
        <v>113</v>
      </c>
      <c r="D65" s="493" t="s">
        <v>35</v>
      </c>
      <c r="E65" s="475">
        <v>1</v>
      </c>
      <c r="F65" s="475">
        <v>1</v>
      </c>
      <c r="G65" s="476"/>
      <c r="H65" s="488"/>
      <c r="I65" s="488"/>
      <c r="J65" s="475">
        <v>1</v>
      </c>
      <c r="K65" s="475"/>
      <c r="L65" s="482"/>
      <c r="M65" s="482"/>
      <c r="N65" s="182" t="s">
        <v>140</v>
      </c>
      <c r="O65" s="182" t="s">
        <v>139</v>
      </c>
      <c r="P65" s="330" t="s">
        <v>140</v>
      </c>
      <c r="Q65" s="327" t="s">
        <v>141</v>
      </c>
      <c r="R65" s="327" t="s">
        <v>117</v>
      </c>
      <c r="S65" s="327" t="s">
        <v>285</v>
      </c>
      <c r="T65" s="327" t="s">
        <v>286</v>
      </c>
      <c r="U65" s="327" t="s">
        <v>122</v>
      </c>
      <c r="V65" s="327" t="s">
        <v>298</v>
      </c>
      <c r="W65" s="327" t="s">
        <v>294</v>
      </c>
      <c r="X65" s="327" t="s">
        <v>124</v>
      </c>
      <c r="Y65" s="326">
        <v>139776</v>
      </c>
    </row>
    <row r="66" spans="1:25" ht="15">
      <c r="A66" s="456"/>
      <c r="B66" s="329"/>
      <c r="C66" s="329"/>
      <c r="D66" s="467" t="s">
        <v>36</v>
      </c>
      <c r="E66" s="495">
        <v>121053000</v>
      </c>
      <c r="F66" s="495">
        <v>121053000</v>
      </c>
      <c r="G66" s="481"/>
      <c r="H66" s="488"/>
      <c r="I66" s="488"/>
      <c r="J66" s="531">
        <v>75900093</v>
      </c>
      <c r="K66" s="531"/>
      <c r="L66" s="482"/>
      <c r="M66" s="482"/>
      <c r="N66" s="182"/>
      <c r="O66" s="182"/>
      <c r="P66" s="330"/>
      <c r="Q66" s="327"/>
      <c r="R66" s="327"/>
      <c r="S66" s="327"/>
      <c r="T66" s="327"/>
      <c r="U66" s="327"/>
      <c r="V66" s="327"/>
      <c r="W66" s="327"/>
      <c r="X66" s="327"/>
      <c r="Y66" s="326"/>
    </row>
    <row r="67" spans="1:25" ht="15">
      <c r="A67" s="456"/>
      <c r="B67" s="329"/>
      <c r="C67" s="329"/>
      <c r="D67" s="493" t="s">
        <v>37</v>
      </c>
      <c r="E67" s="476">
        <v>0</v>
      </c>
      <c r="F67" s="476">
        <v>0</v>
      </c>
      <c r="G67" s="476"/>
      <c r="H67" s="488"/>
      <c r="I67" s="488"/>
      <c r="J67" s="531">
        <v>0</v>
      </c>
      <c r="K67" s="531"/>
      <c r="L67" s="482"/>
      <c r="M67" s="482"/>
      <c r="N67" s="182"/>
      <c r="O67" s="182"/>
      <c r="P67" s="330"/>
      <c r="Q67" s="327"/>
      <c r="R67" s="327"/>
      <c r="S67" s="327"/>
      <c r="T67" s="327"/>
      <c r="U67" s="327"/>
      <c r="V67" s="327"/>
      <c r="W67" s="327"/>
      <c r="X67" s="327"/>
      <c r="Y67" s="326"/>
    </row>
    <row r="68" spans="1:25" ht="15">
      <c r="A68" s="456"/>
      <c r="B68" s="329"/>
      <c r="C68" s="329"/>
      <c r="D68" s="467" t="s">
        <v>38</v>
      </c>
      <c r="E68" s="495">
        <v>33817757</v>
      </c>
      <c r="F68" s="495">
        <v>33817757</v>
      </c>
      <c r="G68" s="481"/>
      <c r="H68" s="488"/>
      <c r="I68" s="488"/>
      <c r="J68" s="531">
        <v>13286079</v>
      </c>
      <c r="K68" s="531"/>
      <c r="L68" s="482"/>
      <c r="M68" s="482"/>
      <c r="N68" s="182"/>
      <c r="O68" s="182"/>
      <c r="P68" s="330"/>
      <c r="Q68" s="327"/>
      <c r="R68" s="327"/>
      <c r="S68" s="327"/>
      <c r="T68" s="327"/>
      <c r="U68" s="327"/>
      <c r="V68" s="327"/>
      <c r="W68" s="327"/>
      <c r="X68" s="327"/>
      <c r="Y68" s="326"/>
    </row>
    <row r="69" spans="1:25" ht="15">
      <c r="A69" s="456"/>
      <c r="B69" s="329"/>
      <c r="C69" s="328" t="s">
        <v>114</v>
      </c>
      <c r="D69" s="493" t="s">
        <v>35</v>
      </c>
      <c r="E69" s="475">
        <v>1</v>
      </c>
      <c r="F69" s="475">
        <v>1</v>
      </c>
      <c r="G69" s="476"/>
      <c r="H69" s="488"/>
      <c r="I69" s="488"/>
      <c r="J69" s="531">
        <v>1</v>
      </c>
      <c r="K69" s="531"/>
      <c r="L69" s="482"/>
      <c r="M69" s="482"/>
      <c r="N69" s="182" t="s">
        <v>144</v>
      </c>
      <c r="O69" s="182" t="s">
        <v>144</v>
      </c>
      <c r="P69" s="330" t="s">
        <v>142</v>
      </c>
      <c r="Q69" s="327" t="s">
        <v>143</v>
      </c>
      <c r="R69" s="327" t="s">
        <v>117</v>
      </c>
      <c r="S69" s="327" t="s">
        <v>287</v>
      </c>
      <c r="T69" s="327" t="s">
        <v>288</v>
      </c>
      <c r="U69" s="327" t="s">
        <v>122</v>
      </c>
      <c r="V69" s="327" t="s">
        <v>299</v>
      </c>
      <c r="W69" s="327" t="s">
        <v>294</v>
      </c>
      <c r="X69" s="327" t="s">
        <v>124</v>
      </c>
      <c r="Y69" s="326">
        <v>887886</v>
      </c>
    </row>
    <row r="70" spans="1:25" ht="15">
      <c r="A70" s="456"/>
      <c r="B70" s="329"/>
      <c r="C70" s="329"/>
      <c r="D70" s="467" t="s">
        <v>36</v>
      </c>
      <c r="E70" s="495">
        <v>121053000</v>
      </c>
      <c r="F70" s="495">
        <v>121053000</v>
      </c>
      <c r="G70" s="481"/>
      <c r="H70" s="488"/>
      <c r="I70" s="488"/>
      <c r="J70" s="531">
        <v>75900093</v>
      </c>
      <c r="K70" s="481"/>
      <c r="L70" s="482"/>
      <c r="M70" s="482"/>
      <c r="N70" s="182"/>
      <c r="O70" s="182"/>
      <c r="P70" s="330"/>
      <c r="Q70" s="327"/>
      <c r="R70" s="327"/>
      <c r="S70" s="327"/>
      <c r="T70" s="327"/>
      <c r="U70" s="327"/>
      <c r="V70" s="327"/>
      <c r="W70" s="327"/>
      <c r="X70" s="327"/>
      <c r="Y70" s="326"/>
    </row>
    <row r="71" spans="1:25" ht="15">
      <c r="A71" s="456"/>
      <c r="B71" s="329"/>
      <c r="C71" s="329"/>
      <c r="D71" s="493" t="s">
        <v>37</v>
      </c>
      <c r="E71" s="476">
        <v>0</v>
      </c>
      <c r="F71" s="476">
        <v>0</v>
      </c>
      <c r="G71" s="476"/>
      <c r="H71" s="488"/>
      <c r="I71" s="488"/>
      <c r="J71" s="476">
        <v>0</v>
      </c>
      <c r="K71" s="476"/>
      <c r="L71" s="482"/>
      <c r="M71" s="482"/>
      <c r="N71" s="182"/>
      <c r="O71" s="182"/>
      <c r="P71" s="330"/>
      <c r="Q71" s="327"/>
      <c r="R71" s="327"/>
      <c r="S71" s="327"/>
      <c r="T71" s="327"/>
      <c r="U71" s="327"/>
      <c r="V71" s="327"/>
      <c r="W71" s="327"/>
      <c r="X71" s="327"/>
      <c r="Y71" s="326"/>
    </row>
    <row r="72" spans="1:25" ht="15">
      <c r="A72" s="456"/>
      <c r="B72" s="329"/>
      <c r="C72" s="329"/>
      <c r="D72" s="467" t="s">
        <v>38</v>
      </c>
      <c r="E72" s="495">
        <v>33817757</v>
      </c>
      <c r="F72" s="495">
        <v>33817757</v>
      </c>
      <c r="G72" s="481"/>
      <c r="H72" s="488"/>
      <c r="I72" s="488"/>
      <c r="J72" s="531">
        <v>13286079</v>
      </c>
      <c r="K72" s="481"/>
      <c r="L72" s="482"/>
      <c r="M72" s="482"/>
      <c r="N72" s="182"/>
      <c r="O72" s="182"/>
      <c r="P72" s="330"/>
      <c r="Q72" s="327"/>
      <c r="R72" s="327"/>
      <c r="S72" s="327"/>
      <c r="T72" s="327"/>
      <c r="U72" s="327"/>
      <c r="V72" s="327"/>
      <c r="W72" s="327"/>
      <c r="X72" s="327"/>
      <c r="Y72" s="326"/>
    </row>
    <row r="73" spans="1:25" ht="15">
      <c r="A73" s="456"/>
      <c r="B73" s="329"/>
      <c r="C73" s="328" t="s">
        <v>115</v>
      </c>
      <c r="D73" s="493" t="s">
        <v>35</v>
      </c>
      <c r="E73" s="475">
        <v>1</v>
      </c>
      <c r="F73" s="475">
        <v>1</v>
      </c>
      <c r="G73" s="476"/>
      <c r="H73" s="488"/>
      <c r="I73" s="488"/>
      <c r="J73" s="476">
        <v>1</v>
      </c>
      <c r="K73" s="476"/>
      <c r="L73" s="482"/>
      <c r="M73" s="482"/>
      <c r="N73" s="182" t="s">
        <v>66</v>
      </c>
      <c r="O73" s="182" t="s">
        <v>145</v>
      </c>
      <c r="P73" s="330" t="s">
        <v>146</v>
      </c>
      <c r="Q73" s="327" t="s">
        <v>147</v>
      </c>
      <c r="R73" s="327" t="s">
        <v>117</v>
      </c>
      <c r="S73" s="321" t="s">
        <v>289</v>
      </c>
      <c r="T73" s="321" t="s">
        <v>290</v>
      </c>
      <c r="U73" s="321" t="s">
        <v>122</v>
      </c>
      <c r="V73" s="327" t="s">
        <v>300</v>
      </c>
      <c r="W73" s="327" t="s">
        <v>294</v>
      </c>
      <c r="X73" s="327" t="s">
        <v>124</v>
      </c>
      <c r="Y73" s="326">
        <v>476184</v>
      </c>
    </row>
    <row r="74" spans="1:25" ht="15">
      <c r="A74" s="456"/>
      <c r="B74" s="329"/>
      <c r="C74" s="329"/>
      <c r="D74" s="467" t="s">
        <v>36</v>
      </c>
      <c r="E74" s="495">
        <v>121053000</v>
      </c>
      <c r="F74" s="495">
        <v>121053000</v>
      </c>
      <c r="G74" s="481"/>
      <c r="H74" s="488"/>
      <c r="I74" s="488"/>
      <c r="J74" s="531">
        <v>75900093</v>
      </c>
      <c r="K74" s="481"/>
      <c r="L74" s="482"/>
      <c r="M74" s="482"/>
      <c r="N74" s="182"/>
      <c r="O74" s="182"/>
      <c r="P74" s="330"/>
      <c r="Q74" s="327"/>
      <c r="R74" s="327"/>
      <c r="S74" s="321"/>
      <c r="T74" s="321"/>
      <c r="U74" s="321"/>
      <c r="V74" s="327"/>
      <c r="W74" s="327"/>
      <c r="X74" s="327"/>
      <c r="Y74" s="326"/>
    </row>
    <row r="75" spans="1:25" ht="15">
      <c r="A75" s="456"/>
      <c r="B75" s="329"/>
      <c r="C75" s="329"/>
      <c r="D75" s="493" t="s">
        <v>37</v>
      </c>
      <c r="E75" s="476">
        <v>0</v>
      </c>
      <c r="F75" s="476">
        <v>0</v>
      </c>
      <c r="G75" s="476"/>
      <c r="H75" s="488"/>
      <c r="I75" s="488"/>
      <c r="J75" s="476">
        <v>0</v>
      </c>
      <c r="K75" s="476"/>
      <c r="L75" s="482"/>
      <c r="M75" s="482"/>
      <c r="N75" s="182"/>
      <c r="O75" s="182"/>
      <c r="P75" s="330"/>
      <c r="Q75" s="327"/>
      <c r="R75" s="327"/>
      <c r="S75" s="321"/>
      <c r="T75" s="321"/>
      <c r="U75" s="321"/>
      <c r="V75" s="327"/>
      <c r="W75" s="327"/>
      <c r="X75" s="327"/>
      <c r="Y75" s="326"/>
    </row>
    <row r="76" spans="1:25" ht="15">
      <c r="A76" s="456"/>
      <c r="B76" s="329"/>
      <c r="C76" s="329"/>
      <c r="D76" s="467" t="s">
        <v>38</v>
      </c>
      <c r="E76" s="495">
        <v>33817757</v>
      </c>
      <c r="F76" s="495">
        <v>33817757</v>
      </c>
      <c r="G76" s="481"/>
      <c r="H76" s="488"/>
      <c r="I76" s="488"/>
      <c r="J76" s="531">
        <v>13286079</v>
      </c>
      <c r="K76" s="529"/>
      <c r="L76" s="482"/>
      <c r="M76" s="482"/>
      <c r="N76" s="182"/>
      <c r="O76" s="182"/>
      <c r="P76" s="330"/>
      <c r="Q76" s="327"/>
      <c r="R76" s="327"/>
      <c r="S76" s="331"/>
      <c r="T76" s="331"/>
      <c r="U76" s="331"/>
      <c r="V76" s="327"/>
      <c r="W76" s="327"/>
      <c r="X76" s="327"/>
      <c r="Y76" s="326"/>
    </row>
    <row r="77" spans="1:25" ht="15">
      <c r="A77" s="456"/>
      <c r="B77" s="383"/>
      <c r="C77" s="339" t="s">
        <v>39</v>
      </c>
      <c r="D77" s="494" t="s">
        <v>65</v>
      </c>
      <c r="E77" s="475">
        <v>8</v>
      </c>
      <c r="F77" s="475">
        <v>8</v>
      </c>
      <c r="G77" s="485"/>
      <c r="H77" s="489"/>
      <c r="I77" s="489"/>
      <c r="J77" s="475">
        <v>8</v>
      </c>
      <c r="K77" s="530"/>
      <c r="L77" s="484"/>
      <c r="M77" s="484"/>
      <c r="N77" s="312" t="s">
        <v>148</v>
      </c>
      <c r="O77" s="313"/>
      <c r="P77" s="313"/>
      <c r="Q77" s="313"/>
      <c r="R77" s="313"/>
      <c r="S77" s="313"/>
      <c r="T77" s="313"/>
      <c r="U77" s="313"/>
      <c r="V77" s="313"/>
      <c r="W77" s="313"/>
      <c r="X77" s="314"/>
      <c r="Y77" s="318">
        <v>5440791</v>
      </c>
    </row>
    <row r="78" spans="1:25" ht="27.75" thickBot="1">
      <c r="A78" s="455"/>
      <c r="B78" s="384"/>
      <c r="C78" s="340"/>
      <c r="D78" s="471" t="s">
        <v>64</v>
      </c>
      <c r="E78" s="524">
        <v>1548707577</v>
      </c>
      <c r="F78" s="524">
        <v>1548707577</v>
      </c>
      <c r="G78" s="525"/>
      <c r="H78" s="489"/>
      <c r="I78" s="489"/>
      <c r="J78" s="524">
        <v>759000939</v>
      </c>
      <c r="K78" s="459"/>
      <c r="L78" s="526"/>
      <c r="M78" s="527"/>
      <c r="N78" s="315"/>
      <c r="O78" s="316"/>
      <c r="P78" s="316"/>
      <c r="Q78" s="316"/>
      <c r="R78" s="316"/>
      <c r="S78" s="316"/>
      <c r="T78" s="316"/>
      <c r="U78" s="316"/>
      <c r="V78" s="316"/>
      <c r="W78" s="316"/>
      <c r="X78" s="317"/>
      <c r="Y78" s="319"/>
    </row>
    <row r="79" spans="1:25" ht="36">
      <c r="A79" s="365" t="s">
        <v>40</v>
      </c>
      <c r="B79" s="366"/>
      <c r="C79" s="367"/>
      <c r="D79" s="523" t="s">
        <v>63</v>
      </c>
      <c r="E79" s="528">
        <v>4216184000</v>
      </c>
      <c r="F79" s="528">
        <v>4216184000</v>
      </c>
      <c r="G79" s="528">
        <v>0</v>
      </c>
      <c r="H79" s="528">
        <v>0</v>
      </c>
      <c r="I79" s="528">
        <v>0</v>
      </c>
      <c r="J79" s="528">
        <v>1821549939</v>
      </c>
      <c r="K79" s="528">
        <v>0</v>
      </c>
      <c r="L79" s="528">
        <v>0</v>
      </c>
      <c r="M79" s="528">
        <v>0</v>
      </c>
      <c r="N79" s="374"/>
      <c r="O79" s="375"/>
      <c r="P79" s="375"/>
      <c r="Q79" s="375"/>
      <c r="R79" s="375"/>
      <c r="S79" s="375"/>
      <c r="T79" s="375"/>
      <c r="U79" s="375"/>
      <c r="V79" s="375"/>
      <c r="W79" s="375"/>
      <c r="X79" s="375"/>
      <c r="Y79" s="376"/>
    </row>
    <row r="80" spans="1:25" ht="36">
      <c r="A80" s="368"/>
      <c r="B80" s="369"/>
      <c r="C80" s="370"/>
      <c r="D80" s="470" t="s">
        <v>62</v>
      </c>
      <c r="E80" s="522">
        <v>702014609</v>
      </c>
      <c r="F80" s="522">
        <v>702014609</v>
      </c>
      <c r="G80" s="522">
        <v>0</v>
      </c>
      <c r="H80" s="522">
        <v>0</v>
      </c>
      <c r="I80" s="522">
        <v>0</v>
      </c>
      <c r="J80" s="522">
        <v>401529654</v>
      </c>
      <c r="K80" s="522">
        <v>0</v>
      </c>
      <c r="L80" s="522">
        <v>0</v>
      </c>
      <c r="M80" s="522">
        <v>0</v>
      </c>
      <c r="N80" s="377"/>
      <c r="O80" s="378"/>
      <c r="P80" s="378"/>
      <c r="Q80" s="378"/>
      <c r="R80" s="378"/>
      <c r="S80" s="378"/>
      <c r="T80" s="378"/>
      <c r="U80" s="378"/>
      <c r="V80" s="378"/>
      <c r="W80" s="378"/>
      <c r="X80" s="378"/>
      <c r="Y80" s="379"/>
    </row>
    <row r="81" spans="1:25" ht="36.75" thickBot="1">
      <c r="A81" s="371"/>
      <c r="B81" s="372"/>
      <c r="C81" s="373"/>
      <c r="D81" s="469" t="s">
        <v>61</v>
      </c>
      <c r="E81" s="521">
        <v>4918198609</v>
      </c>
      <c r="F81" s="521">
        <v>4918198609</v>
      </c>
      <c r="G81" s="521">
        <v>0</v>
      </c>
      <c r="H81" s="521">
        <v>0</v>
      </c>
      <c r="I81" s="521">
        <v>0</v>
      </c>
      <c r="J81" s="521">
        <v>2223079593</v>
      </c>
      <c r="K81" s="521">
        <v>0</v>
      </c>
      <c r="L81" s="521">
        <v>0</v>
      </c>
      <c r="M81" s="521">
        <v>0</v>
      </c>
      <c r="N81" s="380"/>
      <c r="O81" s="381"/>
      <c r="P81" s="381"/>
      <c r="Q81" s="381"/>
      <c r="R81" s="381"/>
      <c r="S81" s="381"/>
      <c r="T81" s="381"/>
      <c r="U81" s="381"/>
      <c r="V81" s="381"/>
      <c r="W81" s="381"/>
      <c r="X81" s="381"/>
      <c r="Y81" s="382"/>
    </row>
    <row r="82" spans="1:25" ht="15">
      <c r="A82" s="460"/>
      <c r="B82" s="462"/>
      <c r="C82" s="462"/>
      <c r="D82" s="462"/>
      <c r="E82" s="460"/>
      <c r="F82" s="460"/>
      <c r="G82" s="460"/>
      <c r="H82" s="460"/>
      <c r="I82" s="460"/>
      <c r="J82" s="460"/>
      <c r="K82" s="460"/>
      <c r="L82" s="460"/>
      <c r="M82" s="460"/>
      <c r="N82" s="460"/>
      <c r="O82" s="460"/>
      <c r="P82" s="460"/>
      <c r="Q82" s="462"/>
      <c r="R82" s="462"/>
      <c r="S82" s="462"/>
      <c r="T82" s="462"/>
      <c r="U82" s="462"/>
      <c r="V82" s="462"/>
      <c r="W82" s="462"/>
      <c r="X82" s="462"/>
      <c r="Y82" s="462"/>
    </row>
    <row r="83" spans="1:25" ht="18">
      <c r="A83" s="460"/>
      <c r="B83" s="462"/>
      <c r="C83" s="462"/>
      <c r="D83" s="462"/>
      <c r="E83" s="460"/>
      <c r="F83" s="460"/>
      <c r="G83" s="460"/>
      <c r="H83" s="460"/>
      <c r="I83" s="460"/>
      <c r="J83" s="460"/>
      <c r="K83" s="460"/>
      <c r="L83" s="460"/>
      <c r="M83" s="460"/>
      <c r="N83" s="460"/>
      <c r="O83" s="460"/>
      <c r="P83" s="460"/>
      <c r="Q83" s="461"/>
      <c r="R83" s="461"/>
      <c r="S83" s="461"/>
      <c r="T83" s="461"/>
      <c r="U83" s="461"/>
      <c r="V83" s="464"/>
      <c r="W83" s="464"/>
      <c r="X83" s="464"/>
      <c r="Y83" s="464"/>
    </row>
    <row r="84" spans="1:25" ht="18">
      <c r="A84" s="474" t="s">
        <v>82</v>
      </c>
      <c r="B84" s="460"/>
      <c r="C84" s="460"/>
      <c r="D84" s="460"/>
      <c r="E84" s="460"/>
      <c r="F84" s="460"/>
      <c r="G84" s="460"/>
      <c r="H84" s="460"/>
      <c r="I84" s="460"/>
      <c r="J84" s="460"/>
      <c r="K84" s="460"/>
      <c r="L84" s="460"/>
      <c r="M84" s="460"/>
      <c r="N84" s="460"/>
      <c r="O84" s="460"/>
      <c r="P84" s="460"/>
      <c r="Q84" s="461"/>
      <c r="R84" s="461"/>
      <c r="S84" s="461"/>
      <c r="T84" s="461"/>
      <c r="U84" s="461"/>
      <c r="V84" s="463"/>
      <c r="W84" s="463"/>
      <c r="X84" s="463"/>
      <c r="Y84" s="463"/>
    </row>
    <row r="85" spans="1:25" ht="18">
      <c r="A85" s="473" t="s">
        <v>83</v>
      </c>
      <c r="B85" s="308" t="s">
        <v>84</v>
      </c>
      <c r="C85" s="308"/>
      <c r="D85" s="308"/>
      <c r="E85" s="308"/>
      <c r="F85" s="196" t="s">
        <v>85</v>
      </c>
      <c r="G85" s="196"/>
      <c r="H85" s="196"/>
      <c r="I85" s="460"/>
      <c r="J85" s="460"/>
      <c r="K85" s="460"/>
      <c r="L85" s="460"/>
      <c r="M85" s="460"/>
      <c r="N85" s="460"/>
      <c r="O85" s="460"/>
      <c r="P85" s="460"/>
      <c r="Q85" s="461"/>
      <c r="R85" s="461"/>
      <c r="S85" s="461"/>
      <c r="T85" s="461"/>
      <c r="U85" s="461"/>
      <c r="V85" s="461"/>
      <c r="W85" s="461"/>
      <c r="X85" s="461"/>
      <c r="Y85" s="461"/>
    </row>
    <row r="86" spans="1:25" ht="15">
      <c r="A86" s="472">
        <v>11</v>
      </c>
      <c r="B86" s="341" t="s">
        <v>86</v>
      </c>
      <c r="C86" s="341"/>
      <c r="D86" s="341"/>
      <c r="E86" s="341"/>
      <c r="F86" s="341" t="s">
        <v>88</v>
      </c>
      <c r="G86" s="341"/>
      <c r="H86" s="341"/>
      <c r="I86" s="460"/>
      <c r="J86" s="460"/>
      <c r="K86" s="460"/>
      <c r="L86" s="460"/>
      <c r="M86" s="460"/>
      <c r="N86" s="460"/>
      <c r="O86" s="460"/>
      <c r="P86" s="460"/>
      <c r="Q86" s="460"/>
      <c r="R86" s="460"/>
      <c r="S86" s="460"/>
      <c r="T86" s="460"/>
      <c r="U86" s="460"/>
      <c r="V86" s="460"/>
      <c r="W86" s="460"/>
      <c r="X86" s="460"/>
      <c r="Y86" s="460"/>
    </row>
    <row r="87" spans="1:25" ht="15">
      <c r="A87" s="458"/>
      <c r="B87" s="458"/>
      <c r="C87" s="458"/>
      <c r="D87" s="458"/>
      <c r="E87" s="459"/>
      <c r="F87" s="459"/>
      <c r="G87" s="459"/>
      <c r="H87" s="459"/>
      <c r="I87" s="459"/>
      <c r="J87" s="459"/>
      <c r="K87" s="459"/>
      <c r="L87" s="459"/>
      <c r="M87" s="459"/>
      <c r="N87" s="459"/>
      <c r="O87" s="459"/>
      <c r="P87" s="459"/>
      <c r="Q87" s="458"/>
      <c r="R87" s="458"/>
      <c r="S87" s="458"/>
      <c r="T87" s="458"/>
      <c r="U87" s="458"/>
      <c r="V87" s="458"/>
      <c r="W87" s="458"/>
      <c r="X87" s="458"/>
      <c r="Y87" s="458"/>
    </row>
    <row r="88" spans="1:25" ht="15">
      <c r="A88" s="458"/>
      <c r="B88" s="458"/>
      <c r="C88" s="458"/>
      <c r="D88" s="458"/>
      <c r="E88" s="458"/>
      <c r="F88" s="458"/>
      <c r="G88" s="459"/>
      <c r="H88" s="459"/>
      <c r="I88" s="459"/>
      <c r="J88" s="459"/>
      <c r="K88" s="459"/>
      <c r="L88" s="459"/>
      <c r="M88" s="458"/>
      <c r="N88" s="458"/>
      <c r="O88" s="458"/>
      <c r="P88" s="458"/>
      <c r="Q88" s="458"/>
      <c r="R88" s="458"/>
      <c r="S88" s="458"/>
      <c r="T88" s="458"/>
      <c r="U88" s="458"/>
      <c r="V88" s="458"/>
      <c r="W88" s="458"/>
      <c r="X88" s="458"/>
      <c r="Y88" s="458"/>
    </row>
    <row r="89" spans="1:25" ht="15">
      <c r="A89" s="458"/>
      <c r="B89" s="458"/>
      <c r="C89" s="458"/>
      <c r="D89" s="458"/>
      <c r="E89" s="458"/>
      <c r="F89" s="458"/>
      <c r="G89" s="459"/>
      <c r="H89" s="459"/>
      <c r="I89" s="459"/>
      <c r="J89" s="459"/>
      <c r="K89" s="459"/>
      <c r="L89" s="459"/>
      <c r="M89" s="458"/>
      <c r="N89" s="458"/>
      <c r="O89" s="458"/>
      <c r="P89" s="458"/>
      <c r="Q89" s="458"/>
      <c r="R89" s="458"/>
      <c r="S89" s="458"/>
      <c r="T89" s="458"/>
      <c r="U89" s="458"/>
      <c r="V89" s="458"/>
      <c r="W89" s="458"/>
      <c r="X89" s="458"/>
      <c r="Y89" s="458"/>
    </row>
    <row r="90" spans="1:25" ht="45">
      <c r="A90" s="458"/>
      <c r="B90" s="498"/>
      <c r="C90" s="499" t="s">
        <v>224</v>
      </c>
      <c r="D90" s="500">
        <v>1210530000</v>
      </c>
      <c r="E90" s="501">
        <v>1</v>
      </c>
      <c r="F90" s="502"/>
      <c r="G90" s="498"/>
      <c r="H90" s="499" t="s">
        <v>225</v>
      </c>
      <c r="I90" s="500">
        <v>338177577</v>
      </c>
      <c r="J90" s="501">
        <v>1</v>
      </c>
      <c r="K90" s="459"/>
      <c r="L90" s="459"/>
      <c r="M90" s="458"/>
      <c r="N90" s="458"/>
      <c r="O90" s="458"/>
      <c r="P90" s="458"/>
      <c r="Q90" s="458"/>
      <c r="R90" s="458"/>
      <c r="S90" s="458"/>
      <c r="T90" s="458"/>
      <c r="U90" s="458"/>
      <c r="V90" s="458"/>
      <c r="W90" s="458"/>
      <c r="X90" s="458"/>
      <c r="Y90" s="458"/>
    </row>
    <row r="91" spans="1:25" ht="15">
      <c r="A91" s="458"/>
      <c r="B91" s="503">
        <v>1</v>
      </c>
      <c r="C91" s="504" t="s">
        <v>226</v>
      </c>
      <c r="D91" s="505">
        <v>0.3</v>
      </c>
      <c r="E91" s="506">
        <v>363159000</v>
      </c>
      <c r="F91" s="502"/>
      <c r="G91" s="503">
        <v>1</v>
      </c>
      <c r="H91" s="504" t="s">
        <v>226</v>
      </c>
      <c r="I91" s="505">
        <v>0.3</v>
      </c>
      <c r="J91" s="506">
        <v>101453278</v>
      </c>
      <c r="K91" s="459"/>
      <c r="L91" s="459"/>
      <c r="M91" s="458"/>
      <c r="N91" s="458"/>
      <c r="O91" s="458"/>
      <c r="P91" s="458"/>
      <c r="Q91" s="458"/>
      <c r="R91" s="458"/>
      <c r="S91" s="458"/>
      <c r="T91" s="458"/>
      <c r="U91" s="458"/>
      <c r="V91" s="458"/>
      <c r="W91" s="458"/>
      <c r="X91" s="458"/>
      <c r="Y91" s="458"/>
    </row>
    <row r="92" spans="1:25" ht="15">
      <c r="A92" s="458"/>
      <c r="B92" s="503">
        <v>2</v>
      </c>
      <c r="C92" s="504" t="s">
        <v>109</v>
      </c>
      <c r="D92" s="505">
        <v>0.1</v>
      </c>
      <c r="E92" s="506">
        <v>121053000</v>
      </c>
      <c r="F92" s="502"/>
      <c r="G92" s="503">
        <v>2</v>
      </c>
      <c r="H92" s="504" t="s">
        <v>109</v>
      </c>
      <c r="I92" s="505">
        <v>0.1</v>
      </c>
      <c r="J92" s="506">
        <v>33817757</v>
      </c>
      <c r="K92" s="459"/>
      <c r="L92" s="459"/>
      <c r="M92" s="458"/>
      <c r="N92" s="458"/>
      <c r="O92" s="458"/>
      <c r="P92" s="458"/>
      <c r="Q92" s="458"/>
      <c r="R92" s="458"/>
      <c r="S92" s="458"/>
      <c r="T92" s="458"/>
      <c r="U92" s="458"/>
      <c r="V92" s="458"/>
      <c r="W92" s="458"/>
      <c r="X92" s="458"/>
      <c r="Y92" s="458"/>
    </row>
    <row r="93" spans="1:25" ht="15">
      <c r="A93" s="458"/>
      <c r="B93" s="503">
        <v>3</v>
      </c>
      <c r="C93" s="504" t="s">
        <v>110</v>
      </c>
      <c r="D93" s="505">
        <v>0.1</v>
      </c>
      <c r="E93" s="506">
        <v>121053000</v>
      </c>
      <c r="F93" s="502"/>
      <c r="G93" s="503">
        <v>3</v>
      </c>
      <c r="H93" s="504" t="s">
        <v>110</v>
      </c>
      <c r="I93" s="505">
        <v>0.1</v>
      </c>
      <c r="J93" s="506">
        <v>33817757</v>
      </c>
      <c r="K93" s="459"/>
      <c r="L93" s="459"/>
      <c r="M93" s="458"/>
      <c r="N93" s="458"/>
      <c r="O93" s="458"/>
      <c r="P93" s="458"/>
      <c r="Q93" s="458"/>
      <c r="R93" s="458"/>
      <c r="S93" s="458"/>
      <c r="T93" s="458"/>
      <c r="U93" s="458"/>
      <c r="V93" s="458"/>
      <c r="W93" s="458"/>
      <c r="X93" s="458"/>
      <c r="Y93" s="458"/>
    </row>
    <row r="94" spans="1:25" ht="15">
      <c r="A94" s="458"/>
      <c r="B94" s="503">
        <v>4</v>
      </c>
      <c r="C94" s="504" t="s">
        <v>111</v>
      </c>
      <c r="D94" s="505">
        <v>0.1</v>
      </c>
      <c r="E94" s="506">
        <v>121053000</v>
      </c>
      <c r="F94" s="502"/>
      <c r="G94" s="503">
        <v>4</v>
      </c>
      <c r="H94" s="504" t="s">
        <v>111</v>
      </c>
      <c r="I94" s="505">
        <v>0.1</v>
      </c>
      <c r="J94" s="506">
        <v>33817757</v>
      </c>
      <c r="K94" s="459"/>
      <c r="L94" s="459"/>
      <c r="M94" s="458"/>
      <c r="N94" s="458"/>
      <c r="O94" s="458"/>
      <c r="P94" s="458"/>
      <c r="Q94" s="458"/>
      <c r="R94" s="458"/>
      <c r="S94" s="458"/>
      <c r="T94" s="458"/>
      <c r="U94" s="458"/>
      <c r="V94" s="458"/>
      <c r="W94" s="458"/>
      <c r="X94" s="458"/>
      <c r="Y94" s="458"/>
    </row>
    <row r="95" spans="1:25" ht="15">
      <c r="A95" s="458"/>
      <c r="B95" s="503">
        <v>5</v>
      </c>
      <c r="C95" s="504" t="s">
        <v>112</v>
      </c>
      <c r="D95" s="505">
        <v>0.1</v>
      </c>
      <c r="E95" s="506">
        <v>121053000</v>
      </c>
      <c r="F95" s="502"/>
      <c r="G95" s="503">
        <v>5</v>
      </c>
      <c r="H95" s="504" t="s">
        <v>112</v>
      </c>
      <c r="I95" s="505">
        <v>0.1</v>
      </c>
      <c r="J95" s="506">
        <v>33817757</v>
      </c>
      <c r="K95" s="459"/>
      <c r="L95" s="459"/>
      <c r="M95" s="458"/>
      <c r="N95" s="458"/>
      <c r="O95" s="458"/>
      <c r="P95" s="458"/>
      <c r="Q95" s="458"/>
      <c r="R95" s="458"/>
      <c r="S95" s="458"/>
      <c r="T95" s="458"/>
      <c r="U95" s="458"/>
      <c r="V95" s="458"/>
      <c r="W95" s="458"/>
      <c r="X95" s="458"/>
      <c r="Y95" s="458"/>
    </row>
    <row r="96" spans="1:25" ht="15">
      <c r="A96" s="458"/>
      <c r="B96" s="503">
        <v>6</v>
      </c>
      <c r="C96" s="504" t="s">
        <v>113</v>
      </c>
      <c r="D96" s="505">
        <v>0.1</v>
      </c>
      <c r="E96" s="506">
        <v>121053000</v>
      </c>
      <c r="F96" s="502"/>
      <c r="G96" s="503">
        <v>6</v>
      </c>
      <c r="H96" s="504" t="s">
        <v>113</v>
      </c>
      <c r="I96" s="505">
        <v>0.1</v>
      </c>
      <c r="J96" s="506">
        <v>33817757</v>
      </c>
      <c r="K96" s="459"/>
      <c r="L96" s="459"/>
      <c r="M96" s="458"/>
      <c r="N96" s="458"/>
      <c r="O96" s="458"/>
      <c r="P96" s="458"/>
      <c r="Q96" s="458"/>
      <c r="R96" s="458"/>
      <c r="S96" s="458"/>
      <c r="T96" s="458"/>
      <c r="U96" s="458"/>
      <c r="V96" s="458"/>
      <c r="W96" s="458"/>
      <c r="X96" s="458"/>
      <c r="Y96" s="458"/>
    </row>
    <row r="97" spans="2:12" ht="15">
      <c r="B97" s="503">
        <v>7</v>
      </c>
      <c r="C97" s="504" t="s">
        <v>114</v>
      </c>
      <c r="D97" s="505">
        <v>0.1</v>
      </c>
      <c r="E97" s="506">
        <v>121053000</v>
      </c>
      <c r="F97" s="502"/>
      <c r="G97" s="503">
        <v>7</v>
      </c>
      <c r="H97" s="504" t="s">
        <v>114</v>
      </c>
      <c r="I97" s="505">
        <v>0.1</v>
      </c>
      <c r="J97" s="506">
        <v>33817757</v>
      </c>
      <c r="K97" s="459"/>
      <c r="L97" s="459"/>
    </row>
    <row r="98" spans="2:12" ht="15">
      <c r="B98" s="503">
        <v>8</v>
      </c>
      <c r="C98" s="504" t="s">
        <v>115</v>
      </c>
      <c r="D98" s="505">
        <v>0.1</v>
      </c>
      <c r="E98" s="506">
        <v>121053000</v>
      </c>
      <c r="F98" s="502"/>
      <c r="G98" s="503">
        <v>8</v>
      </c>
      <c r="H98" s="504" t="s">
        <v>115</v>
      </c>
      <c r="I98" s="505">
        <v>0.1</v>
      </c>
      <c r="J98" s="506">
        <v>33817757</v>
      </c>
      <c r="K98" s="459"/>
      <c r="L98" s="459"/>
    </row>
    <row r="99" spans="2:12" ht="15">
      <c r="B99" s="498"/>
      <c r="C99" s="507"/>
      <c r="D99" s="508">
        <v>0.9999999999999999</v>
      </c>
      <c r="E99" s="509">
        <v>1210530000</v>
      </c>
      <c r="F99" s="502"/>
      <c r="G99" s="498"/>
      <c r="H99" s="507"/>
      <c r="I99" s="508">
        <v>0.9999999999999999</v>
      </c>
      <c r="J99" s="509">
        <v>338177577</v>
      </c>
      <c r="K99" s="459"/>
      <c r="L99" s="459"/>
    </row>
    <row r="100" spans="2:12" ht="15">
      <c r="B100" s="510"/>
      <c r="C100" s="510"/>
      <c r="D100" s="510"/>
      <c r="E100" s="502"/>
      <c r="F100" s="502"/>
      <c r="G100" s="510"/>
      <c r="H100" s="510"/>
      <c r="I100" s="510"/>
      <c r="J100" s="502"/>
      <c r="K100" s="459"/>
      <c r="L100" s="459"/>
    </row>
    <row r="101" spans="2:12" ht="15">
      <c r="B101" s="510"/>
      <c r="C101" s="510"/>
      <c r="D101" s="510"/>
      <c r="E101" s="502"/>
      <c r="F101" s="502"/>
      <c r="G101" s="502"/>
      <c r="H101" s="502"/>
      <c r="I101" s="502"/>
      <c r="J101" s="502"/>
      <c r="K101" s="459"/>
      <c r="L101" s="459"/>
    </row>
    <row r="102" spans="2:12" ht="15">
      <c r="B102" s="510"/>
      <c r="C102" s="510"/>
      <c r="D102" s="510"/>
      <c r="E102" s="502"/>
      <c r="F102" s="502"/>
      <c r="G102" s="502"/>
      <c r="H102" s="502"/>
      <c r="I102" s="502"/>
      <c r="J102" s="502"/>
      <c r="K102" s="459"/>
      <c r="L102" s="459"/>
    </row>
    <row r="103" spans="2:12" ht="45">
      <c r="B103" s="498"/>
      <c r="C103" s="499" t="s">
        <v>227</v>
      </c>
      <c r="D103" s="500">
        <v>759000939</v>
      </c>
      <c r="E103" s="501">
        <v>1</v>
      </c>
      <c r="F103" s="511"/>
      <c r="G103" s="512"/>
      <c r="H103" s="513" t="s">
        <v>228</v>
      </c>
      <c r="I103" s="500">
        <v>132860803</v>
      </c>
      <c r="J103" s="501">
        <v>1</v>
      </c>
      <c r="K103" s="459"/>
      <c r="L103" s="459"/>
    </row>
    <row r="104" spans="2:12" ht="15">
      <c r="B104" s="503">
        <v>1</v>
      </c>
      <c r="C104" s="504" t="s">
        <v>226</v>
      </c>
      <c r="D104" s="505">
        <v>0.3</v>
      </c>
      <c r="E104" s="506">
        <v>227700288</v>
      </c>
      <c r="F104" s="514"/>
      <c r="G104" s="512">
        <v>1</v>
      </c>
      <c r="H104" s="515" t="s">
        <v>226</v>
      </c>
      <c r="I104" s="505">
        <v>0.3</v>
      </c>
      <c r="J104" s="516">
        <v>39858250</v>
      </c>
      <c r="K104" s="459"/>
      <c r="L104" s="459"/>
    </row>
    <row r="105" spans="2:12" ht="15">
      <c r="B105" s="503">
        <v>2</v>
      </c>
      <c r="C105" s="504" t="s">
        <v>109</v>
      </c>
      <c r="D105" s="505">
        <v>0.1</v>
      </c>
      <c r="E105" s="506">
        <v>75900093</v>
      </c>
      <c r="F105" s="514"/>
      <c r="G105" s="512">
        <v>2</v>
      </c>
      <c r="H105" s="515" t="s">
        <v>109</v>
      </c>
      <c r="I105" s="505">
        <v>0.1</v>
      </c>
      <c r="J105" s="516">
        <v>13286079</v>
      </c>
      <c r="K105" s="459"/>
      <c r="L105" s="459"/>
    </row>
    <row r="106" spans="2:12" ht="15">
      <c r="B106" s="503">
        <v>3</v>
      </c>
      <c r="C106" s="504" t="s">
        <v>110</v>
      </c>
      <c r="D106" s="505">
        <v>0.1</v>
      </c>
      <c r="E106" s="506">
        <v>75900093</v>
      </c>
      <c r="F106" s="514"/>
      <c r="G106" s="512">
        <v>3</v>
      </c>
      <c r="H106" s="515" t="s">
        <v>110</v>
      </c>
      <c r="I106" s="505">
        <v>0.1</v>
      </c>
      <c r="J106" s="516">
        <v>13286079</v>
      </c>
      <c r="K106" s="459"/>
      <c r="L106" s="459"/>
    </row>
    <row r="107" spans="2:12" ht="15">
      <c r="B107" s="503">
        <v>4</v>
      </c>
      <c r="C107" s="504" t="s">
        <v>111</v>
      </c>
      <c r="D107" s="505">
        <v>0.1</v>
      </c>
      <c r="E107" s="506">
        <v>75900093</v>
      </c>
      <c r="F107" s="514"/>
      <c r="G107" s="512">
        <v>4</v>
      </c>
      <c r="H107" s="515" t="s">
        <v>111</v>
      </c>
      <c r="I107" s="505">
        <v>0.1</v>
      </c>
      <c r="J107" s="516">
        <v>13286079</v>
      </c>
      <c r="K107" s="459"/>
      <c r="L107" s="459"/>
    </row>
    <row r="108" spans="2:12" ht="15">
      <c r="B108" s="503">
        <v>5</v>
      </c>
      <c r="C108" s="504" t="s">
        <v>112</v>
      </c>
      <c r="D108" s="505">
        <v>0.1</v>
      </c>
      <c r="E108" s="506">
        <v>75900093</v>
      </c>
      <c r="F108" s="514"/>
      <c r="G108" s="512">
        <v>5</v>
      </c>
      <c r="H108" s="515" t="s">
        <v>112</v>
      </c>
      <c r="I108" s="505">
        <v>0.1</v>
      </c>
      <c r="J108" s="516">
        <v>13286079</v>
      </c>
      <c r="K108" s="459"/>
      <c r="L108" s="459"/>
    </row>
    <row r="109" spans="2:12" ht="15">
      <c r="B109" s="503">
        <v>6</v>
      </c>
      <c r="C109" s="504" t="s">
        <v>113</v>
      </c>
      <c r="D109" s="505">
        <v>0.1</v>
      </c>
      <c r="E109" s="506">
        <v>75900093</v>
      </c>
      <c r="F109" s="514"/>
      <c r="G109" s="512">
        <v>6</v>
      </c>
      <c r="H109" s="515" t="s">
        <v>113</v>
      </c>
      <c r="I109" s="505">
        <v>0.1</v>
      </c>
      <c r="J109" s="516">
        <v>13286079</v>
      </c>
      <c r="K109" s="459"/>
      <c r="L109" s="459"/>
    </row>
    <row r="110" spans="2:12" ht="15">
      <c r="B110" s="503">
        <v>7</v>
      </c>
      <c r="C110" s="504" t="s">
        <v>114</v>
      </c>
      <c r="D110" s="505">
        <v>0.1</v>
      </c>
      <c r="E110" s="506">
        <v>75900093</v>
      </c>
      <c r="F110" s="514"/>
      <c r="G110" s="512">
        <v>7</v>
      </c>
      <c r="H110" s="504" t="s">
        <v>114</v>
      </c>
      <c r="I110" s="505">
        <v>0.1</v>
      </c>
      <c r="J110" s="516">
        <v>13286079</v>
      </c>
      <c r="K110" s="459"/>
      <c r="L110" s="459"/>
    </row>
    <row r="111" spans="2:12" ht="15">
      <c r="B111" s="503">
        <v>8</v>
      </c>
      <c r="C111" s="504" t="s">
        <v>115</v>
      </c>
      <c r="D111" s="505">
        <v>0.1</v>
      </c>
      <c r="E111" s="506">
        <v>75900093</v>
      </c>
      <c r="F111" s="514"/>
      <c r="G111" s="512">
        <v>8</v>
      </c>
      <c r="H111" s="515" t="s">
        <v>115</v>
      </c>
      <c r="I111" s="505">
        <v>0.1</v>
      </c>
      <c r="J111" s="516">
        <v>13286079</v>
      </c>
      <c r="K111" s="459"/>
      <c r="L111" s="459"/>
    </row>
    <row r="112" spans="2:12" ht="15">
      <c r="B112" s="498"/>
      <c r="C112" s="507"/>
      <c r="D112" s="508">
        <v>0.9999999999999999</v>
      </c>
      <c r="E112" s="509">
        <v>759000939</v>
      </c>
      <c r="F112" s="517"/>
      <c r="G112" s="512"/>
      <c r="H112" s="498"/>
      <c r="I112" s="508">
        <v>0.9999999999999999</v>
      </c>
      <c r="J112" s="509">
        <v>132860803</v>
      </c>
      <c r="K112" s="459"/>
      <c r="L112" s="459"/>
    </row>
    <row r="113" spans="2:12" ht="15">
      <c r="B113" s="510"/>
      <c r="C113" s="510"/>
      <c r="D113" s="510"/>
      <c r="E113" s="518"/>
      <c r="F113" s="519"/>
      <c r="G113" s="520"/>
      <c r="H113" s="510"/>
      <c r="I113" s="510"/>
      <c r="J113" s="510"/>
      <c r="K113" s="459"/>
      <c r="L113" s="459"/>
    </row>
    <row r="114" spans="2:12" ht="15">
      <c r="B114" s="510"/>
      <c r="C114" s="510"/>
      <c r="D114" s="510"/>
      <c r="E114" s="518"/>
      <c r="F114" s="519"/>
      <c r="G114" s="520"/>
      <c r="H114" s="510"/>
      <c r="I114" s="510"/>
      <c r="J114" s="510"/>
      <c r="K114" s="459"/>
      <c r="L114" s="459"/>
    </row>
    <row r="115" spans="2:12" ht="15">
      <c r="B115" s="510"/>
      <c r="C115" s="510"/>
      <c r="D115" s="510"/>
      <c r="E115" s="510"/>
      <c r="F115" s="510"/>
      <c r="G115" s="510"/>
      <c r="H115" s="510"/>
      <c r="I115" s="510"/>
      <c r="J115" s="510"/>
      <c r="K115" s="459"/>
      <c r="L115" s="459"/>
    </row>
    <row r="116" spans="2:12" ht="45">
      <c r="B116" s="498"/>
      <c r="C116" s="513" t="s">
        <v>229</v>
      </c>
      <c r="D116" s="500"/>
      <c r="E116" s="501">
        <v>1</v>
      </c>
      <c r="F116" s="510"/>
      <c r="G116" s="512"/>
      <c r="H116" s="513" t="s">
        <v>230</v>
      </c>
      <c r="I116" s="500"/>
      <c r="J116" s="501">
        <v>1</v>
      </c>
      <c r="K116" s="459"/>
      <c r="L116" s="459"/>
    </row>
    <row r="117" spans="2:12" ht="15">
      <c r="B117" s="503">
        <v>1</v>
      </c>
      <c r="C117" s="504" t="s">
        <v>226</v>
      </c>
      <c r="D117" s="505">
        <v>0.3</v>
      </c>
      <c r="E117" s="506">
        <v>0</v>
      </c>
      <c r="F117" s="510"/>
      <c r="G117" s="512">
        <v>1</v>
      </c>
      <c r="H117" s="515" t="s">
        <v>226</v>
      </c>
      <c r="I117" s="505">
        <v>0.3</v>
      </c>
      <c r="J117" s="516" t="e">
        <v>#REF!</v>
      </c>
      <c r="K117" s="459"/>
      <c r="L117" s="459"/>
    </row>
    <row r="118" spans="2:12" ht="15">
      <c r="B118" s="503">
        <v>2</v>
      </c>
      <c r="C118" s="504" t="s">
        <v>109</v>
      </c>
      <c r="D118" s="505">
        <v>0.1</v>
      </c>
      <c r="E118" s="506">
        <v>0</v>
      </c>
      <c r="F118" s="510"/>
      <c r="G118" s="512">
        <v>2</v>
      </c>
      <c r="H118" s="515" t="s">
        <v>109</v>
      </c>
      <c r="I118" s="505">
        <v>0.1</v>
      </c>
      <c r="J118" s="516" t="e">
        <v>#REF!</v>
      </c>
      <c r="K118" s="459"/>
      <c r="L118" s="459"/>
    </row>
    <row r="119" spans="2:12" ht="15">
      <c r="B119" s="503">
        <v>3</v>
      </c>
      <c r="C119" s="504" t="s">
        <v>110</v>
      </c>
      <c r="D119" s="505">
        <v>0.1</v>
      </c>
      <c r="E119" s="506">
        <v>0</v>
      </c>
      <c r="F119" s="510"/>
      <c r="G119" s="512">
        <v>3</v>
      </c>
      <c r="H119" s="515" t="s">
        <v>110</v>
      </c>
      <c r="I119" s="505">
        <v>0.1</v>
      </c>
      <c r="J119" s="516" t="e">
        <v>#REF!</v>
      </c>
      <c r="K119" s="459"/>
      <c r="L119" s="459"/>
    </row>
    <row r="120" spans="2:12" ht="15">
      <c r="B120" s="503">
        <v>4</v>
      </c>
      <c r="C120" s="504" t="s">
        <v>111</v>
      </c>
      <c r="D120" s="505">
        <v>0.1</v>
      </c>
      <c r="E120" s="506">
        <v>0</v>
      </c>
      <c r="F120" s="510"/>
      <c r="G120" s="512">
        <v>4</v>
      </c>
      <c r="H120" s="515" t="s">
        <v>111</v>
      </c>
      <c r="I120" s="505">
        <v>0.1</v>
      </c>
      <c r="J120" s="516" t="e">
        <v>#REF!</v>
      </c>
      <c r="K120" s="459"/>
      <c r="L120" s="459"/>
    </row>
    <row r="121" spans="2:12" ht="15">
      <c r="B121" s="503">
        <v>5</v>
      </c>
      <c r="C121" s="504" t="s">
        <v>112</v>
      </c>
      <c r="D121" s="505">
        <v>0.1</v>
      </c>
      <c r="E121" s="506">
        <v>0</v>
      </c>
      <c r="F121" s="510"/>
      <c r="G121" s="512">
        <v>5</v>
      </c>
      <c r="H121" s="515" t="s">
        <v>112</v>
      </c>
      <c r="I121" s="505">
        <v>0.1</v>
      </c>
      <c r="J121" s="516" t="e">
        <v>#REF!</v>
      </c>
      <c r="K121" s="459"/>
      <c r="L121" s="459"/>
    </row>
    <row r="122" spans="2:12" ht="15">
      <c r="B122" s="503">
        <v>6</v>
      </c>
      <c r="C122" s="504" t="s">
        <v>113</v>
      </c>
      <c r="D122" s="505">
        <v>0.1</v>
      </c>
      <c r="E122" s="506">
        <v>0</v>
      </c>
      <c r="F122" s="510"/>
      <c r="G122" s="512">
        <v>6</v>
      </c>
      <c r="H122" s="515" t="s">
        <v>113</v>
      </c>
      <c r="I122" s="505">
        <v>0.1</v>
      </c>
      <c r="J122" s="516" t="e">
        <v>#REF!</v>
      </c>
      <c r="K122" s="459"/>
      <c r="L122" s="459"/>
    </row>
    <row r="123" spans="2:12" ht="15">
      <c r="B123" s="503">
        <v>7</v>
      </c>
      <c r="C123" s="504" t="s">
        <v>114</v>
      </c>
      <c r="D123" s="505">
        <v>0.1</v>
      </c>
      <c r="E123" s="506">
        <v>0</v>
      </c>
      <c r="F123" s="510"/>
      <c r="G123" s="512">
        <v>7</v>
      </c>
      <c r="H123" s="504" t="s">
        <v>114</v>
      </c>
      <c r="I123" s="505">
        <v>0.1</v>
      </c>
      <c r="J123" s="516" t="e">
        <v>#REF!</v>
      </c>
      <c r="K123" s="459"/>
      <c r="L123" s="459"/>
    </row>
    <row r="124" spans="2:12" ht="15">
      <c r="B124" s="503">
        <v>8</v>
      </c>
      <c r="C124" s="504" t="s">
        <v>115</v>
      </c>
      <c r="D124" s="505">
        <v>0.1</v>
      </c>
      <c r="E124" s="506">
        <v>0</v>
      </c>
      <c r="F124" s="510"/>
      <c r="G124" s="512">
        <v>8</v>
      </c>
      <c r="H124" s="515" t="s">
        <v>115</v>
      </c>
      <c r="I124" s="505">
        <v>0.1</v>
      </c>
      <c r="J124" s="516" t="e">
        <v>#REF!</v>
      </c>
      <c r="K124" s="459"/>
      <c r="L124" s="459"/>
    </row>
    <row r="125" spans="2:12" ht="15">
      <c r="B125" s="498"/>
      <c r="C125" s="507"/>
      <c r="D125" s="508">
        <v>0.9999999999999999</v>
      </c>
      <c r="E125" s="509">
        <v>0</v>
      </c>
      <c r="F125" s="510"/>
      <c r="G125" s="512"/>
      <c r="H125" s="498"/>
      <c r="I125" s="508">
        <v>0.9999999999999999</v>
      </c>
      <c r="J125" s="509" t="e">
        <v>#REF!</v>
      </c>
      <c r="K125" s="459"/>
      <c r="L125" s="459"/>
    </row>
    <row r="126" spans="2:12" ht="15">
      <c r="B126" s="510"/>
      <c r="C126" s="510"/>
      <c r="D126" s="510"/>
      <c r="E126" s="518"/>
      <c r="F126" s="510"/>
      <c r="G126" s="510"/>
      <c r="H126" s="510"/>
      <c r="I126" s="510"/>
      <c r="J126" s="510"/>
      <c r="K126" s="459"/>
      <c r="L126" s="459"/>
    </row>
    <row r="127" spans="2:12" ht="15">
      <c r="B127" s="510"/>
      <c r="C127" s="510"/>
      <c r="D127" s="510"/>
      <c r="E127" s="510"/>
      <c r="F127" s="510"/>
      <c r="G127" s="510"/>
      <c r="H127" s="510"/>
      <c r="I127" s="510"/>
      <c r="J127" s="510"/>
      <c r="K127" s="459"/>
      <c r="L127" s="459"/>
    </row>
    <row r="128" spans="2:12" ht="15">
      <c r="B128" s="510"/>
      <c r="C128" s="510"/>
      <c r="D128" s="510"/>
      <c r="E128" s="510"/>
      <c r="F128" s="510"/>
      <c r="G128" s="510"/>
      <c r="H128" s="510"/>
      <c r="I128" s="510"/>
      <c r="J128" s="510"/>
      <c r="K128" s="459"/>
      <c r="L128" s="459"/>
    </row>
    <row r="129" spans="2:12" ht="45">
      <c r="B129" s="498"/>
      <c r="C129" s="513" t="s">
        <v>231</v>
      </c>
      <c r="D129" s="500"/>
      <c r="E129" s="501">
        <v>1</v>
      </c>
      <c r="F129" s="510"/>
      <c r="G129" s="512"/>
      <c r="H129" s="513" t="s">
        <v>232</v>
      </c>
      <c r="I129" s="500"/>
      <c r="J129" s="501">
        <v>1</v>
      </c>
      <c r="K129" s="459"/>
      <c r="L129" s="459"/>
    </row>
    <row r="130" spans="2:12" ht="15">
      <c r="B130" s="503">
        <v>1</v>
      </c>
      <c r="C130" s="504" t="s">
        <v>226</v>
      </c>
      <c r="D130" s="505">
        <v>0.3</v>
      </c>
      <c r="E130" s="506">
        <v>217714680</v>
      </c>
      <c r="F130" s="510"/>
      <c r="G130" s="512">
        <v>1</v>
      </c>
      <c r="H130" s="515" t="s">
        <v>226</v>
      </c>
      <c r="I130" s="505">
        <v>0.3</v>
      </c>
      <c r="J130" s="516" t="e">
        <v>#REF!</v>
      </c>
      <c r="K130" s="459"/>
      <c r="L130" s="459"/>
    </row>
    <row r="131" spans="2:12" ht="15">
      <c r="B131" s="503">
        <v>2</v>
      </c>
      <c r="C131" s="504" t="s">
        <v>109</v>
      </c>
      <c r="D131" s="505">
        <v>0.1</v>
      </c>
      <c r="E131" s="506">
        <v>72571560</v>
      </c>
      <c r="F131" s="510"/>
      <c r="G131" s="512">
        <v>2</v>
      </c>
      <c r="H131" s="515" t="s">
        <v>109</v>
      </c>
      <c r="I131" s="505">
        <v>0.1</v>
      </c>
      <c r="J131" s="516" t="e">
        <v>#REF!</v>
      </c>
      <c r="K131" s="459"/>
      <c r="L131" s="459"/>
    </row>
    <row r="132" spans="2:12" ht="15">
      <c r="B132" s="503">
        <v>3</v>
      </c>
      <c r="C132" s="504" t="s">
        <v>110</v>
      </c>
      <c r="D132" s="505">
        <v>0.1</v>
      </c>
      <c r="E132" s="506">
        <v>72571560</v>
      </c>
      <c r="F132" s="510"/>
      <c r="G132" s="512">
        <v>3</v>
      </c>
      <c r="H132" s="515" t="s">
        <v>110</v>
      </c>
      <c r="I132" s="505">
        <v>0.1</v>
      </c>
      <c r="J132" s="516" t="e">
        <v>#REF!</v>
      </c>
      <c r="K132" s="459"/>
      <c r="L132" s="459"/>
    </row>
    <row r="133" spans="2:12" ht="15">
      <c r="B133" s="503">
        <v>4</v>
      </c>
      <c r="C133" s="504" t="s">
        <v>111</v>
      </c>
      <c r="D133" s="505">
        <v>0.1</v>
      </c>
      <c r="E133" s="506">
        <v>72571560</v>
      </c>
      <c r="F133" s="510"/>
      <c r="G133" s="512">
        <v>4</v>
      </c>
      <c r="H133" s="515" t="s">
        <v>111</v>
      </c>
      <c r="I133" s="505">
        <v>0.1</v>
      </c>
      <c r="J133" s="516" t="e">
        <v>#REF!</v>
      </c>
      <c r="K133" s="459"/>
      <c r="L133" s="459"/>
    </row>
    <row r="134" spans="2:12" ht="15">
      <c r="B134" s="503">
        <v>5</v>
      </c>
      <c r="C134" s="504" t="s">
        <v>112</v>
      </c>
      <c r="D134" s="505">
        <v>0.1</v>
      </c>
      <c r="E134" s="506">
        <v>72571560</v>
      </c>
      <c r="F134" s="510"/>
      <c r="G134" s="512">
        <v>5</v>
      </c>
      <c r="H134" s="515" t="s">
        <v>112</v>
      </c>
      <c r="I134" s="505">
        <v>0.1</v>
      </c>
      <c r="J134" s="516" t="e">
        <v>#REF!</v>
      </c>
      <c r="K134" s="459"/>
      <c r="L134" s="459"/>
    </row>
    <row r="135" spans="2:12" ht="15">
      <c r="B135" s="503">
        <v>6</v>
      </c>
      <c r="C135" s="504" t="s">
        <v>113</v>
      </c>
      <c r="D135" s="505">
        <v>0.1</v>
      </c>
      <c r="E135" s="506">
        <v>72571560</v>
      </c>
      <c r="F135" s="510"/>
      <c r="G135" s="512">
        <v>6</v>
      </c>
      <c r="H135" s="515" t="s">
        <v>113</v>
      </c>
      <c r="I135" s="505">
        <v>0.1</v>
      </c>
      <c r="J135" s="516" t="e">
        <v>#REF!</v>
      </c>
      <c r="K135" s="459"/>
      <c r="L135" s="459"/>
    </row>
    <row r="136" spans="2:12" ht="15">
      <c r="B136" s="503">
        <v>7</v>
      </c>
      <c r="C136" s="504" t="s">
        <v>114</v>
      </c>
      <c r="D136" s="505">
        <v>0.1</v>
      </c>
      <c r="E136" s="506">
        <v>72571560</v>
      </c>
      <c r="F136" s="510"/>
      <c r="G136" s="512">
        <v>7</v>
      </c>
      <c r="H136" s="504" t="s">
        <v>114</v>
      </c>
      <c r="I136" s="505">
        <v>0.1</v>
      </c>
      <c r="J136" s="516" t="e">
        <v>#REF!</v>
      </c>
      <c r="K136" s="459"/>
      <c r="L136" s="459"/>
    </row>
    <row r="137" spans="2:12" ht="15">
      <c r="B137" s="503">
        <v>8</v>
      </c>
      <c r="C137" s="504" t="s">
        <v>115</v>
      </c>
      <c r="D137" s="505">
        <v>0.1</v>
      </c>
      <c r="E137" s="506">
        <v>72571560</v>
      </c>
      <c r="F137" s="510"/>
      <c r="G137" s="512">
        <v>8</v>
      </c>
      <c r="H137" s="515" t="s">
        <v>115</v>
      </c>
      <c r="I137" s="505">
        <v>0.1</v>
      </c>
      <c r="J137" s="516" t="e">
        <v>#REF!</v>
      </c>
      <c r="K137" s="459"/>
      <c r="L137" s="459"/>
    </row>
    <row r="138" spans="2:12" ht="15">
      <c r="B138" s="498"/>
      <c r="C138" s="507"/>
      <c r="D138" s="508">
        <v>0.9999999999999999</v>
      </c>
      <c r="E138" s="509">
        <v>725715600</v>
      </c>
      <c r="F138" s="510"/>
      <c r="G138" s="512"/>
      <c r="H138" s="498"/>
      <c r="I138" s="508">
        <v>0.9999999999999999</v>
      </c>
      <c r="J138" s="509" t="e">
        <v>#REF!</v>
      </c>
      <c r="K138" s="459"/>
      <c r="L138" s="459"/>
    </row>
    <row r="139" spans="2:12" ht="15">
      <c r="B139" s="458"/>
      <c r="C139" s="458"/>
      <c r="D139" s="458"/>
      <c r="E139" s="458"/>
      <c r="F139" s="458"/>
      <c r="G139" s="459"/>
      <c r="H139" s="459"/>
      <c r="I139" s="459"/>
      <c r="J139" s="459"/>
      <c r="K139" s="459"/>
      <c r="L139" s="459"/>
    </row>
    <row r="140" spans="2:12" ht="15">
      <c r="B140" s="458"/>
      <c r="C140" s="458"/>
      <c r="D140" s="458"/>
      <c r="E140" s="458"/>
      <c r="F140" s="458"/>
      <c r="G140" s="459"/>
      <c r="H140" s="459"/>
      <c r="I140" s="459"/>
      <c r="J140" s="459"/>
      <c r="K140" s="459"/>
      <c r="L140" s="459"/>
    </row>
    <row r="141" spans="2:12" ht="15">
      <c r="B141" s="458"/>
      <c r="C141" s="458"/>
      <c r="D141" s="458"/>
      <c r="E141" s="458"/>
      <c r="F141" s="458"/>
      <c r="G141" s="459"/>
      <c r="H141" s="459"/>
      <c r="I141" s="459"/>
      <c r="J141" s="459"/>
      <c r="K141" s="459"/>
      <c r="L141" s="459"/>
    </row>
    <row r="142" spans="2:12" ht="15">
      <c r="B142" s="458"/>
      <c r="C142" s="458"/>
      <c r="D142" s="458"/>
      <c r="E142" s="458"/>
      <c r="F142" s="458"/>
      <c r="G142" s="459"/>
      <c r="H142" s="459"/>
      <c r="I142" s="459"/>
      <c r="J142" s="459"/>
      <c r="K142" s="459"/>
      <c r="L142" s="459"/>
    </row>
    <row r="143" spans="2:12" ht="15">
      <c r="B143" s="458"/>
      <c r="C143" s="458"/>
      <c r="D143" s="458"/>
      <c r="E143" s="458"/>
      <c r="F143" s="458"/>
      <c r="G143" s="459"/>
      <c r="H143" s="459"/>
      <c r="I143" s="459"/>
      <c r="J143" s="459"/>
      <c r="K143" s="459"/>
      <c r="L143" s="459"/>
    </row>
    <row r="144" spans="2:12" ht="15">
      <c r="B144" s="458"/>
      <c r="C144" s="458"/>
      <c r="D144" s="458"/>
      <c r="E144" s="458"/>
      <c r="F144" s="458"/>
      <c r="G144" s="459"/>
      <c r="H144" s="459"/>
      <c r="I144" s="459"/>
      <c r="J144" s="459"/>
      <c r="K144" s="459"/>
      <c r="L144" s="459"/>
    </row>
    <row r="145" spans="7:12" ht="15">
      <c r="G145" s="459"/>
      <c r="H145" s="459"/>
      <c r="I145" s="459"/>
      <c r="J145" s="459"/>
      <c r="K145" s="459"/>
      <c r="L145" s="459"/>
    </row>
    <row r="146" spans="7:12" ht="15">
      <c r="G146" s="459"/>
      <c r="H146" s="459"/>
      <c r="I146" s="459"/>
      <c r="J146" s="459"/>
      <c r="K146" s="459"/>
      <c r="L146" s="459"/>
    </row>
    <row r="147" spans="7:12" ht="15">
      <c r="G147" s="459"/>
      <c r="H147" s="459"/>
      <c r="I147" s="459"/>
      <c r="J147" s="459"/>
      <c r="K147" s="459"/>
      <c r="L147" s="459"/>
    </row>
    <row r="148" spans="7:12" ht="15">
      <c r="G148" s="459"/>
      <c r="H148" s="459"/>
      <c r="I148" s="459"/>
      <c r="J148" s="459"/>
      <c r="K148" s="459"/>
      <c r="L148" s="459"/>
    </row>
    <row r="149" spans="7:12" ht="15">
      <c r="G149" s="459"/>
      <c r="H149" s="459"/>
      <c r="I149" s="459"/>
      <c r="J149" s="459"/>
      <c r="K149" s="459"/>
      <c r="L149" s="459"/>
    </row>
    <row r="150" spans="7:12" ht="15">
      <c r="G150" s="459"/>
      <c r="H150" s="459"/>
      <c r="I150" s="459"/>
      <c r="J150" s="459"/>
      <c r="K150" s="459"/>
      <c r="L150" s="459"/>
    </row>
    <row r="151" spans="7:12" ht="15">
      <c r="G151" s="459"/>
      <c r="H151" s="459"/>
      <c r="I151" s="459"/>
      <c r="J151" s="459"/>
      <c r="K151" s="459"/>
      <c r="L151" s="459"/>
    </row>
    <row r="152" spans="7:12" ht="15">
      <c r="G152" s="459"/>
      <c r="H152" s="459"/>
      <c r="I152" s="459"/>
      <c r="J152" s="459"/>
      <c r="K152" s="459"/>
      <c r="L152" s="459"/>
    </row>
    <row r="153" spans="7:12" ht="15">
      <c r="G153" s="459"/>
      <c r="H153" s="459"/>
      <c r="I153" s="459"/>
      <c r="J153" s="459"/>
      <c r="K153" s="459"/>
      <c r="L153" s="459"/>
    </row>
    <row r="154" spans="7:12" ht="15">
      <c r="G154" s="459"/>
      <c r="H154" s="459"/>
      <c r="I154" s="459"/>
      <c r="J154" s="459"/>
      <c r="K154" s="459"/>
      <c r="L154" s="459"/>
    </row>
    <row r="155" spans="7:12" ht="15">
      <c r="G155" s="459"/>
      <c r="H155" s="459"/>
      <c r="I155" s="459"/>
      <c r="J155" s="459"/>
      <c r="K155" s="459"/>
      <c r="L155" s="459"/>
    </row>
    <row r="156" spans="7:12" ht="15">
      <c r="G156" s="459"/>
      <c r="H156" s="459"/>
      <c r="I156" s="459"/>
      <c r="J156" s="459"/>
      <c r="K156" s="459"/>
      <c r="L156" s="459"/>
    </row>
    <row r="157" spans="7:12" ht="15">
      <c r="G157" s="459"/>
      <c r="H157" s="459"/>
      <c r="I157" s="459"/>
      <c r="J157" s="459"/>
      <c r="K157" s="459"/>
      <c r="L157" s="459"/>
    </row>
    <row r="158" spans="7:12" ht="15">
      <c r="G158" s="459"/>
      <c r="H158" s="459"/>
      <c r="I158" s="459"/>
      <c r="J158" s="459"/>
      <c r="K158" s="459"/>
      <c r="L158" s="459"/>
    </row>
    <row r="159" spans="7:12" ht="15">
      <c r="G159" s="459"/>
      <c r="H159" s="459"/>
      <c r="I159" s="459"/>
      <c r="J159" s="459"/>
      <c r="K159" s="459"/>
      <c r="L159" s="459"/>
    </row>
    <row r="160" spans="7:12" ht="15">
      <c r="G160" s="459"/>
      <c r="H160" s="459"/>
      <c r="I160" s="459"/>
      <c r="J160" s="459"/>
      <c r="K160" s="459"/>
      <c r="L160" s="459"/>
    </row>
    <row r="161" spans="7:12" ht="15">
      <c r="G161" s="459"/>
      <c r="H161" s="459"/>
      <c r="I161" s="459"/>
      <c r="J161" s="459"/>
      <c r="K161" s="459"/>
      <c r="L161" s="459"/>
    </row>
    <row r="162" spans="7:12" ht="15">
      <c r="G162" s="459"/>
      <c r="H162" s="459"/>
      <c r="I162" s="459"/>
      <c r="J162" s="459"/>
      <c r="K162" s="459"/>
      <c r="L162" s="459"/>
    </row>
    <row r="163" spans="7:12" ht="15">
      <c r="G163" s="459"/>
      <c r="H163" s="459"/>
      <c r="I163" s="459"/>
      <c r="J163" s="459"/>
      <c r="K163" s="459"/>
      <c r="L163" s="459"/>
    </row>
    <row r="164" spans="7:12" ht="15">
      <c r="G164" s="459"/>
      <c r="H164" s="459"/>
      <c r="I164" s="459"/>
      <c r="J164" s="459"/>
      <c r="K164" s="459"/>
      <c r="L164" s="459"/>
    </row>
    <row r="165" spans="7:12" ht="15">
      <c r="G165" s="459"/>
      <c r="H165" s="459"/>
      <c r="I165" s="459"/>
      <c r="J165" s="459"/>
      <c r="K165" s="459"/>
      <c r="L165" s="459"/>
    </row>
    <row r="166" spans="7:12" ht="15">
      <c r="G166" s="459"/>
      <c r="H166" s="459"/>
      <c r="I166" s="459"/>
      <c r="J166" s="459"/>
      <c r="K166" s="459"/>
      <c r="L166" s="459"/>
    </row>
    <row r="167" spans="7:12" ht="15">
      <c r="G167" s="459"/>
      <c r="H167" s="459"/>
      <c r="I167" s="459"/>
      <c r="J167" s="459"/>
      <c r="K167" s="459"/>
      <c r="L167" s="459"/>
    </row>
    <row r="168" spans="7:12" ht="15">
      <c r="G168" s="459"/>
      <c r="H168" s="459"/>
      <c r="I168" s="459"/>
      <c r="J168" s="459"/>
      <c r="K168" s="459"/>
      <c r="L168" s="459"/>
    </row>
    <row r="169" spans="7:12" ht="15">
      <c r="G169" s="459"/>
      <c r="H169" s="459"/>
      <c r="I169" s="459"/>
      <c r="J169" s="459"/>
      <c r="K169" s="459"/>
      <c r="L169" s="459"/>
    </row>
    <row r="170" spans="7:12" ht="15">
      <c r="G170" s="459"/>
      <c r="H170" s="459"/>
      <c r="I170" s="459"/>
      <c r="J170" s="459"/>
      <c r="K170" s="459"/>
      <c r="L170" s="459"/>
    </row>
    <row r="171" spans="7:12" ht="15">
      <c r="G171" s="459"/>
      <c r="H171" s="459"/>
      <c r="I171" s="459"/>
      <c r="J171" s="459"/>
      <c r="K171" s="459"/>
      <c r="L171" s="459"/>
    </row>
    <row r="172" spans="7:12" ht="15">
      <c r="G172" s="459"/>
      <c r="H172" s="459"/>
      <c r="I172" s="459"/>
      <c r="J172" s="459"/>
      <c r="K172" s="459"/>
      <c r="L172" s="459"/>
    </row>
    <row r="173" spans="7:12" ht="15">
      <c r="G173" s="459"/>
      <c r="H173" s="459"/>
      <c r="I173" s="459"/>
      <c r="J173" s="459"/>
      <c r="K173" s="459"/>
      <c r="L173" s="459"/>
    </row>
    <row r="174" spans="7:12" ht="15">
      <c r="G174" s="459"/>
      <c r="H174" s="459"/>
      <c r="I174" s="459"/>
      <c r="J174" s="459"/>
      <c r="K174" s="459"/>
      <c r="L174" s="459"/>
    </row>
    <row r="175" spans="7:12" ht="15">
      <c r="G175" s="459"/>
      <c r="H175" s="459"/>
      <c r="I175" s="459"/>
      <c r="J175" s="459"/>
      <c r="K175" s="459"/>
      <c r="L175" s="459"/>
    </row>
    <row r="176" spans="7:12" ht="15">
      <c r="G176" s="459"/>
      <c r="H176" s="459"/>
      <c r="I176" s="459"/>
      <c r="J176" s="459"/>
      <c r="K176" s="459"/>
      <c r="L176" s="459"/>
    </row>
    <row r="177" spans="7:12" ht="15">
      <c r="G177" s="459"/>
      <c r="H177" s="459"/>
      <c r="I177" s="459"/>
      <c r="J177" s="459"/>
      <c r="K177" s="459"/>
      <c r="L177" s="459"/>
    </row>
    <row r="178" spans="7:12" ht="15">
      <c r="G178" s="459"/>
      <c r="H178" s="459"/>
      <c r="I178" s="459"/>
      <c r="J178" s="459"/>
      <c r="K178" s="459"/>
      <c r="L178" s="459"/>
    </row>
    <row r="179" spans="7:12" ht="15">
      <c r="G179" s="459"/>
      <c r="H179" s="459"/>
      <c r="I179" s="459"/>
      <c r="J179" s="459"/>
      <c r="K179" s="459"/>
      <c r="L179" s="459"/>
    </row>
    <row r="180" spans="7:12" ht="15">
      <c r="G180" s="459"/>
      <c r="H180" s="459"/>
      <c r="I180" s="459"/>
      <c r="J180" s="459"/>
      <c r="K180" s="459"/>
      <c r="L180" s="459"/>
    </row>
    <row r="181" spans="7:12" ht="15">
      <c r="G181" s="459"/>
      <c r="H181" s="459"/>
      <c r="I181" s="459"/>
      <c r="J181" s="459"/>
      <c r="K181" s="459"/>
      <c r="L181" s="459"/>
    </row>
    <row r="182" spans="7:12" ht="15">
      <c r="G182" s="459"/>
      <c r="H182" s="459"/>
      <c r="I182" s="459"/>
      <c r="J182" s="459"/>
      <c r="K182" s="459"/>
      <c r="L182" s="459"/>
    </row>
    <row r="183" spans="7:12" ht="15">
      <c r="G183" s="459"/>
      <c r="H183" s="459"/>
      <c r="I183" s="459"/>
      <c r="J183" s="459"/>
      <c r="K183" s="459"/>
      <c r="L183" s="459"/>
    </row>
    <row r="184" spans="7:12" ht="15">
      <c r="G184" s="459"/>
      <c r="H184" s="459"/>
      <c r="I184" s="459"/>
      <c r="J184" s="459"/>
      <c r="K184" s="459"/>
      <c r="L184" s="459"/>
    </row>
    <row r="185" spans="7:12" ht="15">
      <c r="G185" s="459"/>
      <c r="H185" s="459"/>
      <c r="I185" s="459"/>
      <c r="J185" s="459"/>
      <c r="K185" s="459"/>
      <c r="L185" s="459"/>
    </row>
    <row r="186" spans="7:12" ht="15">
      <c r="G186" s="459"/>
      <c r="H186" s="459"/>
      <c r="I186" s="459"/>
      <c r="J186" s="459"/>
      <c r="K186" s="459"/>
      <c r="L186" s="459"/>
    </row>
    <row r="187" spans="7:12" ht="15">
      <c r="G187" s="459"/>
      <c r="H187" s="459"/>
      <c r="I187" s="459"/>
      <c r="J187" s="459"/>
      <c r="K187" s="459"/>
      <c r="L187" s="459"/>
    </row>
    <row r="188" spans="7:12" ht="15">
      <c r="G188" s="459"/>
      <c r="H188" s="459"/>
      <c r="I188" s="459"/>
      <c r="J188" s="459"/>
      <c r="K188" s="459"/>
      <c r="L188" s="459"/>
    </row>
    <row r="189" spans="7:12" ht="15">
      <c r="G189" s="459"/>
      <c r="H189" s="459"/>
      <c r="I189" s="459"/>
      <c r="J189" s="459"/>
      <c r="K189" s="459"/>
      <c r="L189" s="459"/>
    </row>
    <row r="190" spans="7:12" ht="15">
      <c r="G190" s="459"/>
      <c r="H190" s="459"/>
      <c r="I190" s="459"/>
      <c r="J190" s="459"/>
      <c r="K190" s="459"/>
      <c r="L190" s="459"/>
    </row>
    <row r="191" spans="7:12" ht="15">
      <c r="G191" s="459"/>
      <c r="H191" s="459"/>
      <c r="I191" s="459"/>
      <c r="J191" s="459"/>
      <c r="K191" s="459"/>
      <c r="L191" s="459"/>
    </row>
    <row r="192" spans="7:12" ht="15">
      <c r="G192" s="459"/>
      <c r="H192" s="459"/>
      <c r="I192" s="459"/>
      <c r="J192" s="459"/>
      <c r="K192" s="459"/>
      <c r="L192" s="459"/>
    </row>
    <row r="193" spans="7:12" ht="15">
      <c r="G193" s="459"/>
      <c r="H193" s="459"/>
      <c r="I193" s="459"/>
      <c r="J193" s="459"/>
      <c r="K193" s="459"/>
      <c r="L193" s="459"/>
    </row>
    <row r="194" spans="7:12" ht="15">
      <c r="G194" s="459"/>
      <c r="H194" s="459"/>
      <c r="I194" s="459"/>
      <c r="J194" s="459"/>
      <c r="K194" s="459"/>
      <c r="L194" s="459"/>
    </row>
    <row r="195" spans="7:12" ht="15">
      <c r="G195" s="459"/>
      <c r="H195" s="459"/>
      <c r="I195" s="459"/>
      <c r="J195" s="459"/>
      <c r="K195" s="459"/>
      <c r="L195" s="459"/>
    </row>
    <row r="196" spans="7:12" ht="15">
      <c r="G196" s="459"/>
      <c r="H196" s="459"/>
      <c r="I196" s="459"/>
      <c r="J196" s="459"/>
      <c r="K196" s="459"/>
      <c r="L196" s="459"/>
    </row>
    <row r="197" spans="7:12" ht="15">
      <c r="G197" s="459"/>
      <c r="H197" s="459"/>
      <c r="I197" s="459"/>
      <c r="J197" s="459"/>
      <c r="K197" s="459"/>
      <c r="L197" s="459"/>
    </row>
    <row r="198" spans="7:12" ht="15">
      <c r="G198" s="459"/>
      <c r="H198" s="459"/>
      <c r="I198" s="459"/>
      <c r="J198" s="459"/>
      <c r="K198" s="459"/>
      <c r="L198" s="459"/>
    </row>
    <row r="199" spans="7:12" ht="15">
      <c r="G199" s="459"/>
      <c r="H199" s="459"/>
      <c r="I199" s="459"/>
      <c r="J199" s="459"/>
      <c r="K199" s="459"/>
      <c r="L199" s="459"/>
    </row>
    <row r="200" spans="7:12" ht="15">
      <c r="G200" s="459"/>
      <c r="H200" s="459"/>
      <c r="I200" s="459"/>
      <c r="J200" s="459"/>
      <c r="K200" s="459"/>
      <c r="L200" s="459"/>
    </row>
    <row r="201" spans="7:12" ht="15">
      <c r="G201" s="459"/>
      <c r="H201" s="459"/>
      <c r="I201" s="459"/>
      <c r="J201" s="459"/>
      <c r="K201" s="459"/>
      <c r="L201" s="459"/>
    </row>
    <row r="202" spans="7:12" ht="15">
      <c r="G202" s="459"/>
      <c r="H202" s="459"/>
      <c r="I202" s="459"/>
      <c r="J202" s="459"/>
      <c r="K202" s="459"/>
      <c r="L202" s="459"/>
    </row>
    <row r="203" spans="7:12" ht="15">
      <c r="G203" s="459"/>
      <c r="H203" s="459"/>
      <c r="I203" s="459"/>
      <c r="J203" s="459"/>
      <c r="K203" s="459"/>
      <c r="L203" s="459"/>
    </row>
    <row r="204" spans="7:12" ht="15">
      <c r="G204" s="459"/>
      <c r="H204" s="459"/>
      <c r="I204" s="459"/>
      <c r="J204" s="459"/>
      <c r="K204" s="459"/>
      <c r="L204" s="459"/>
    </row>
    <row r="205" spans="7:12" ht="15">
      <c r="G205" s="459"/>
      <c r="H205" s="459"/>
      <c r="I205" s="459"/>
      <c r="J205" s="459"/>
      <c r="K205" s="459"/>
      <c r="L205" s="459"/>
    </row>
    <row r="206" spans="7:12" ht="15">
      <c r="G206" s="459"/>
      <c r="H206" s="459"/>
      <c r="I206" s="459"/>
      <c r="J206" s="459"/>
      <c r="K206" s="459"/>
      <c r="L206" s="459"/>
    </row>
    <row r="207" spans="7:12" ht="15">
      <c r="G207" s="459"/>
      <c r="H207" s="459"/>
      <c r="I207" s="459"/>
      <c r="J207" s="459"/>
      <c r="K207" s="459"/>
      <c r="L207" s="459"/>
    </row>
    <row r="208" spans="7:12" ht="15">
      <c r="G208" s="459"/>
      <c r="H208" s="459"/>
      <c r="I208" s="459"/>
      <c r="J208" s="459"/>
      <c r="K208" s="459"/>
      <c r="L208" s="459"/>
    </row>
    <row r="209" spans="7:12" ht="15">
      <c r="G209" s="459"/>
      <c r="H209" s="459"/>
      <c r="I209" s="459"/>
      <c r="J209" s="459"/>
      <c r="K209" s="459"/>
      <c r="L209" s="459"/>
    </row>
    <row r="210" spans="7:12" ht="15">
      <c r="G210" s="459"/>
      <c r="H210" s="459"/>
      <c r="I210" s="459"/>
      <c r="J210" s="459"/>
      <c r="K210" s="459"/>
      <c r="L210" s="459"/>
    </row>
    <row r="211" spans="7:12" ht="15">
      <c r="G211" s="459"/>
      <c r="H211" s="459"/>
      <c r="I211" s="459"/>
      <c r="J211" s="459"/>
      <c r="K211" s="459"/>
      <c r="L211" s="459"/>
    </row>
    <row r="212" spans="7:12" ht="15">
      <c r="G212" s="459"/>
      <c r="H212" s="459"/>
      <c r="I212" s="459"/>
      <c r="J212" s="459"/>
      <c r="K212" s="459"/>
      <c r="L212" s="459"/>
    </row>
    <row r="213" spans="7:12" ht="15">
      <c r="G213" s="459"/>
      <c r="H213" s="459"/>
      <c r="I213" s="459"/>
      <c r="J213" s="459"/>
      <c r="K213" s="459"/>
      <c r="L213" s="459"/>
    </row>
    <row r="214" spans="7:12" ht="15">
      <c r="G214" s="459"/>
      <c r="H214" s="459"/>
      <c r="I214" s="459"/>
      <c r="J214" s="459"/>
      <c r="K214" s="459"/>
      <c r="L214" s="459"/>
    </row>
    <row r="215" spans="7:12" ht="15">
      <c r="G215" s="459"/>
      <c r="H215" s="459"/>
      <c r="I215" s="459"/>
      <c r="J215" s="459"/>
      <c r="K215" s="459"/>
      <c r="L215" s="459"/>
    </row>
    <row r="216" spans="7:12" ht="15">
      <c r="G216" s="459"/>
      <c r="H216" s="459"/>
      <c r="I216" s="459"/>
      <c r="J216" s="459"/>
      <c r="K216" s="459"/>
      <c r="L216" s="459"/>
    </row>
    <row r="217" spans="7:12" ht="15">
      <c r="G217" s="459"/>
      <c r="H217" s="459"/>
      <c r="I217" s="459"/>
      <c r="J217" s="459"/>
      <c r="K217" s="459"/>
      <c r="L217" s="459"/>
    </row>
    <row r="218" spans="7:12" ht="15">
      <c r="G218" s="459"/>
      <c r="H218" s="459"/>
      <c r="I218" s="459"/>
      <c r="J218" s="459"/>
      <c r="K218" s="459"/>
      <c r="L218" s="459"/>
    </row>
    <row r="219" spans="7:12" ht="15">
      <c r="G219" s="459"/>
      <c r="H219" s="459"/>
      <c r="I219" s="459"/>
      <c r="J219" s="459"/>
      <c r="K219" s="459"/>
      <c r="L219" s="459"/>
    </row>
    <row r="220" spans="7:12" ht="15">
      <c r="G220" s="459"/>
      <c r="H220" s="459"/>
      <c r="I220" s="459"/>
      <c r="J220" s="459"/>
      <c r="K220" s="459"/>
      <c r="L220" s="459"/>
    </row>
    <row r="221" spans="7:12" ht="15">
      <c r="G221" s="459"/>
      <c r="H221" s="459"/>
      <c r="I221" s="459"/>
      <c r="J221" s="459"/>
      <c r="K221" s="459"/>
      <c r="L221" s="459"/>
    </row>
    <row r="222" spans="7:12" ht="15">
      <c r="G222" s="459"/>
      <c r="H222" s="459"/>
      <c r="I222" s="459"/>
      <c r="J222" s="459"/>
      <c r="K222" s="459"/>
      <c r="L222" s="459"/>
    </row>
    <row r="223" spans="7:12" ht="15">
      <c r="G223" s="459"/>
      <c r="H223" s="459"/>
      <c r="I223" s="459"/>
      <c r="J223" s="459"/>
      <c r="K223" s="459"/>
      <c r="L223" s="459"/>
    </row>
    <row r="224" spans="7:12" ht="15">
      <c r="G224" s="459"/>
      <c r="H224" s="459"/>
      <c r="I224" s="459"/>
      <c r="J224" s="459"/>
      <c r="K224" s="459"/>
      <c r="L224" s="459"/>
    </row>
    <row r="225" spans="7:12" ht="15">
      <c r="G225" s="459"/>
      <c r="H225" s="459"/>
      <c r="I225" s="459"/>
      <c r="J225" s="459"/>
      <c r="K225" s="459"/>
      <c r="L225" s="459"/>
    </row>
    <row r="226" spans="7:12" ht="15">
      <c r="G226" s="459"/>
      <c r="H226" s="459"/>
      <c r="I226" s="459"/>
      <c r="J226" s="459"/>
      <c r="K226" s="459"/>
      <c r="L226" s="459"/>
    </row>
    <row r="227" spans="7:12" ht="15">
      <c r="G227" s="459"/>
      <c r="H227" s="459"/>
      <c r="I227" s="459"/>
      <c r="J227" s="459"/>
      <c r="K227" s="459"/>
      <c r="L227" s="459"/>
    </row>
    <row r="228" spans="7:12" ht="15">
      <c r="G228" s="459"/>
      <c r="H228" s="459"/>
      <c r="I228" s="459"/>
      <c r="J228" s="459"/>
      <c r="K228" s="459"/>
      <c r="L228" s="459"/>
    </row>
    <row r="229" spans="7:12" ht="15">
      <c r="G229" s="459"/>
      <c r="H229" s="459"/>
      <c r="I229" s="459"/>
      <c r="J229" s="459"/>
      <c r="K229" s="459"/>
      <c r="L229" s="459"/>
    </row>
    <row r="230" spans="7:12" ht="15">
      <c r="G230" s="459"/>
      <c r="H230" s="459"/>
      <c r="I230" s="459"/>
      <c r="J230" s="459"/>
      <c r="K230" s="459"/>
      <c r="L230" s="459"/>
    </row>
    <row r="231" spans="7:12" ht="15">
      <c r="G231" s="459"/>
      <c r="H231" s="459"/>
      <c r="I231" s="459"/>
      <c r="J231" s="459"/>
      <c r="K231" s="459"/>
      <c r="L231" s="459"/>
    </row>
    <row r="232" spans="7:12" ht="15">
      <c r="G232" s="459"/>
      <c r="H232" s="459"/>
      <c r="I232" s="459"/>
      <c r="J232" s="459"/>
      <c r="K232" s="459"/>
      <c r="L232" s="459"/>
    </row>
    <row r="233" spans="7:12" ht="15">
      <c r="G233" s="459"/>
      <c r="H233" s="459"/>
      <c r="I233" s="459"/>
      <c r="J233" s="459"/>
      <c r="K233" s="459"/>
      <c r="L233" s="459"/>
    </row>
    <row r="234" spans="7:12" ht="15">
      <c r="G234" s="459"/>
      <c r="H234" s="459"/>
      <c r="I234" s="459"/>
      <c r="J234" s="459"/>
      <c r="K234" s="459"/>
      <c r="L234" s="459"/>
    </row>
    <row r="235" spans="7:12" ht="15">
      <c r="G235" s="459"/>
      <c r="H235" s="459"/>
      <c r="I235" s="459"/>
      <c r="J235" s="459"/>
      <c r="K235" s="459"/>
      <c r="L235" s="459"/>
    </row>
    <row r="236" spans="7:12" ht="15">
      <c r="G236" s="459"/>
      <c r="H236" s="459"/>
      <c r="I236" s="459"/>
      <c r="J236" s="459"/>
      <c r="K236" s="459"/>
      <c r="L236" s="459"/>
    </row>
    <row r="237" spans="7:12" ht="15">
      <c r="G237" s="459"/>
      <c r="H237" s="459"/>
      <c r="I237" s="459"/>
      <c r="J237" s="459"/>
      <c r="K237" s="459"/>
      <c r="L237" s="459"/>
    </row>
    <row r="238" spans="7:12" ht="15">
      <c r="G238" s="459"/>
      <c r="H238" s="459"/>
      <c r="I238" s="459"/>
      <c r="J238" s="459"/>
      <c r="K238" s="459"/>
      <c r="L238" s="459"/>
    </row>
    <row r="239" spans="7:12" ht="15">
      <c r="G239" s="459"/>
      <c r="H239" s="459"/>
      <c r="I239" s="459"/>
      <c r="J239" s="459"/>
      <c r="K239" s="459"/>
      <c r="L239" s="459"/>
    </row>
    <row r="240" spans="7:12" ht="15">
      <c r="G240" s="459"/>
      <c r="H240" s="459"/>
      <c r="I240" s="459"/>
      <c r="J240" s="459"/>
      <c r="K240" s="459"/>
      <c r="L240" s="459"/>
    </row>
    <row r="241" spans="7:12" ht="15">
      <c r="G241" s="459"/>
      <c r="H241" s="459"/>
      <c r="I241" s="459"/>
      <c r="J241" s="459"/>
      <c r="K241" s="459"/>
      <c r="L241" s="459"/>
    </row>
    <row r="242" spans="7:12" ht="15">
      <c r="G242" s="459"/>
      <c r="H242" s="459"/>
      <c r="I242" s="459"/>
      <c r="J242" s="459"/>
      <c r="K242" s="459"/>
      <c r="L242" s="459"/>
    </row>
    <row r="243" spans="7:12" ht="15">
      <c r="G243" s="459"/>
      <c r="H243" s="459"/>
      <c r="I243" s="459"/>
      <c r="J243" s="459"/>
      <c r="K243" s="459"/>
      <c r="L243" s="459"/>
    </row>
    <row r="244" spans="7:12" ht="15">
      <c r="G244" s="459"/>
      <c r="H244" s="459"/>
      <c r="I244" s="459"/>
      <c r="J244" s="459"/>
      <c r="K244" s="459"/>
      <c r="L244" s="459"/>
    </row>
    <row r="245" spans="7:12" ht="15">
      <c r="G245" s="459"/>
      <c r="H245" s="459"/>
      <c r="I245" s="459"/>
      <c r="J245" s="459"/>
      <c r="K245" s="459"/>
      <c r="L245" s="459"/>
    </row>
    <row r="246" spans="7:12" ht="15">
      <c r="G246" s="459"/>
      <c r="H246" s="459"/>
      <c r="I246" s="459"/>
      <c r="J246" s="459"/>
      <c r="K246" s="459"/>
      <c r="L246" s="459"/>
    </row>
    <row r="247" spans="7:12" ht="15">
      <c r="G247" s="459"/>
      <c r="H247" s="459"/>
      <c r="I247" s="459"/>
      <c r="J247" s="459"/>
      <c r="K247" s="459"/>
      <c r="L247" s="459"/>
    </row>
    <row r="248" spans="7:12" ht="15">
      <c r="G248" s="459"/>
      <c r="H248" s="459"/>
      <c r="I248" s="459"/>
      <c r="J248" s="459"/>
      <c r="K248" s="459"/>
      <c r="L248" s="459"/>
    </row>
    <row r="249" spans="7:12" ht="15">
      <c r="G249" s="459"/>
      <c r="H249" s="459"/>
      <c r="I249" s="459"/>
      <c r="J249" s="459"/>
      <c r="K249" s="459"/>
      <c r="L249" s="459"/>
    </row>
    <row r="250" spans="7:12" ht="15">
      <c r="G250" s="459"/>
      <c r="H250" s="459"/>
      <c r="I250" s="459"/>
      <c r="J250" s="459"/>
      <c r="K250" s="459"/>
      <c r="L250" s="459"/>
    </row>
    <row r="251" spans="7:12" ht="15">
      <c r="G251" s="459"/>
      <c r="H251" s="459"/>
      <c r="I251" s="459"/>
      <c r="J251" s="459"/>
      <c r="K251" s="459"/>
      <c r="L251" s="459"/>
    </row>
    <row r="252" spans="7:12" ht="15">
      <c r="G252" s="459"/>
      <c r="H252" s="459"/>
      <c r="I252" s="459"/>
      <c r="J252" s="459"/>
      <c r="K252" s="459"/>
      <c r="L252" s="459"/>
    </row>
    <row r="253" spans="7:12" ht="15">
      <c r="G253" s="459"/>
      <c r="H253" s="459"/>
      <c r="I253" s="459"/>
      <c r="J253" s="459"/>
      <c r="K253" s="459"/>
      <c r="L253" s="459"/>
    </row>
    <row r="254" spans="7:12" ht="15">
      <c r="G254" s="459"/>
      <c r="H254" s="459"/>
      <c r="I254" s="459"/>
      <c r="J254" s="459"/>
      <c r="K254" s="459"/>
      <c r="L254" s="459"/>
    </row>
    <row r="255" spans="7:12" ht="15">
      <c r="G255" s="459"/>
      <c r="H255" s="459"/>
      <c r="I255" s="459"/>
      <c r="J255" s="459"/>
      <c r="K255" s="459"/>
      <c r="L255" s="459"/>
    </row>
    <row r="256" spans="7:12" ht="15">
      <c r="G256" s="459"/>
      <c r="H256" s="459"/>
      <c r="I256" s="459"/>
      <c r="J256" s="459"/>
      <c r="K256" s="459"/>
      <c r="L256" s="459"/>
    </row>
    <row r="257" spans="7:12" ht="15">
      <c r="G257" s="459"/>
      <c r="H257" s="459"/>
      <c r="I257" s="459"/>
      <c r="J257" s="459"/>
      <c r="K257" s="459"/>
      <c r="L257" s="459"/>
    </row>
    <row r="258" spans="7:12" ht="15">
      <c r="G258" s="459"/>
      <c r="H258" s="459"/>
      <c r="I258" s="459"/>
      <c r="J258" s="459"/>
      <c r="K258" s="459"/>
      <c r="L258" s="459"/>
    </row>
    <row r="259" spans="7:12" ht="15">
      <c r="G259" s="459"/>
      <c r="H259" s="459"/>
      <c r="I259" s="459"/>
      <c r="J259" s="459"/>
      <c r="K259" s="459"/>
      <c r="L259" s="459"/>
    </row>
    <row r="260" spans="7:12" ht="15">
      <c r="G260" s="459"/>
      <c r="H260" s="459"/>
      <c r="I260" s="459"/>
      <c r="J260" s="459"/>
      <c r="K260" s="459"/>
      <c r="L260" s="459"/>
    </row>
    <row r="261" spans="7:12" ht="15">
      <c r="G261" s="459"/>
      <c r="H261" s="459"/>
      <c r="I261" s="459"/>
      <c r="J261" s="459"/>
      <c r="K261" s="459"/>
      <c r="L261" s="459"/>
    </row>
    <row r="262" spans="7:12" ht="15">
      <c r="G262" s="459"/>
      <c r="H262" s="459"/>
      <c r="I262" s="459"/>
      <c r="J262" s="459"/>
      <c r="K262" s="459"/>
      <c r="L262" s="459"/>
    </row>
    <row r="263" spans="7:12" ht="15">
      <c r="G263" s="459"/>
      <c r="H263" s="459"/>
      <c r="I263" s="459"/>
      <c r="J263" s="459"/>
      <c r="K263" s="459"/>
      <c r="L263" s="459"/>
    </row>
    <row r="264" spans="7:12" ht="15">
      <c r="G264" s="459"/>
      <c r="H264" s="459"/>
      <c r="I264" s="459"/>
      <c r="J264" s="459"/>
      <c r="K264" s="459"/>
      <c r="L264" s="459"/>
    </row>
    <row r="265" spans="7:12" ht="15">
      <c r="G265" s="459"/>
      <c r="H265" s="459"/>
      <c r="I265" s="459"/>
      <c r="J265" s="459"/>
      <c r="K265" s="459"/>
      <c r="L265" s="459"/>
    </row>
    <row r="266" spans="7:12" ht="15">
      <c r="G266" s="459"/>
      <c r="H266" s="459"/>
      <c r="I266" s="459"/>
      <c r="J266" s="459"/>
      <c r="K266" s="459"/>
      <c r="L266" s="459"/>
    </row>
    <row r="267" spans="7:12" ht="15">
      <c r="G267" s="459"/>
      <c r="H267" s="459"/>
      <c r="I267" s="459"/>
      <c r="J267" s="459"/>
      <c r="K267" s="459"/>
      <c r="L267" s="459"/>
    </row>
    <row r="268" spans="7:12" ht="15">
      <c r="G268" s="459"/>
      <c r="H268" s="459"/>
      <c r="I268" s="459"/>
      <c r="J268" s="459"/>
      <c r="K268" s="459"/>
      <c r="L268" s="459"/>
    </row>
    <row r="269" spans="7:12" ht="15">
      <c r="G269" s="459"/>
      <c r="H269" s="459"/>
      <c r="I269" s="459"/>
      <c r="J269" s="459"/>
      <c r="K269" s="459"/>
      <c r="L269" s="459"/>
    </row>
    <row r="270" spans="7:12" ht="15">
      <c r="G270" s="459"/>
      <c r="H270" s="459"/>
      <c r="I270" s="459"/>
      <c r="J270" s="459"/>
      <c r="K270" s="459"/>
      <c r="L270" s="459"/>
    </row>
    <row r="271" spans="7:12" ht="15">
      <c r="G271" s="459"/>
      <c r="H271" s="459"/>
      <c r="I271" s="459"/>
      <c r="J271" s="459"/>
      <c r="K271" s="459"/>
      <c r="L271" s="459"/>
    </row>
    <row r="272" spans="7:12" ht="15">
      <c r="G272" s="459"/>
      <c r="H272" s="459"/>
      <c r="I272" s="459"/>
      <c r="J272" s="459"/>
      <c r="K272" s="459"/>
      <c r="L272" s="459"/>
    </row>
    <row r="273" spans="7:12" ht="15">
      <c r="G273" s="459"/>
      <c r="H273" s="459"/>
      <c r="I273" s="459"/>
      <c r="J273" s="459"/>
      <c r="K273" s="459"/>
      <c r="L273" s="459"/>
    </row>
    <row r="274" spans="7:12" ht="15">
      <c r="G274" s="459"/>
      <c r="H274" s="459"/>
      <c r="I274" s="459"/>
      <c r="J274" s="459"/>
      <c r="K274" s="459"/>
      <c r="L274" s="459"/>
    </row>
    <row r="275" spans="7:12" ht="15">
      <c r="G275" s="459"/>
      <c r="H275" s="459"/>
      <c r="I275" s="459"/>
      <c r="J275" s="459"/>
      <c r="K275" s="459"/>
      <c r="L275" s="459"/>
    </row>
    <row r="276" spans="7:12" ht="15">
      <c r="G276" s="459"/>
      <c r="H276" s="459"/>
      <c r="I276" s="459"/>
      <c r="J276" s="459"/>
      <c r="K276" s="459"/>
      <c r="L276" s="459"/>
    </row>
    <row r="277" spans="7:12" ht="15">
      <c r="G277" s="459"/>
      <c r="H277" s="459"/>
      <c r="I277" s="459"/>
      <c r="J277" s="459"/>
      <c r="K277" s="459"/>
      <c r="L277" s="459"/>
    </row>
    <row r="278" spans="7:12" ht="15">
      <c r="G278" s="459"/>
      <c r="H278" s="459"/>
      <c r="I278" s="459"/>
      <c r="J278" s="459"/>
      <c r="K278" s="459"/>
      <c r="L278" s="459"/>
    </row>
    <row r="279" spans="7:12" ht="15">
      <c r="G279" s="459"/>
      <c r="H279" s="459"/>
      <c r="I279" s="459"/>
      <c r="J279" s="459"/>
      <c r="K279" s="459"/>
      <c r="L279" s="459"/>
    </row>
    <row r="280" spans="7:12" ht="15">
      <c r="G280" s="459"/>
      <c r="H280" s="459"/>
      <c r="I280" s="459"/>
      <c r="J280" s="459"/>
      <c r="K280" s="459"/>
      <c r="L280" s="459"/>
    </row>
    <row r="281" spans="7:12" ht="15">
      <c r="G281" s="459"/>
      <c r="H281" s="459"/>
      <c r="I281" s="459"/>
      <c r="J281" s="459"/>
      <c r="K281" s="459"/>
      <c r="L281" s="459"/>
    </row>
    <row r="282" spans="7:12" ht="15">
      <c r="G282" s="459"/>
      <c r="H282" s="459"/>
      <c r="I282" s="459"/>
      <c r="J282" s="459"/>
      <c r="K282" s="459"/>
      <c r="L282" s="459"/>
    </row>
    <row r="283" spans="7:12" ht="15">
      <c r="G283" s="459"/>
      <c r="H283" s="459"/>
      <c r="I283" s="459"/>
      <c r="J283" s="459"/>
      <c r="K283" s="459"/>
      <c r="L283" s="459"/>
    </row>
    <row r="284" spans="7:12" ht="15">
      <c r="G284" s="459"/>
      <c r="H284" s="459"/>
      <c r="I284" s="459"/>
      <c r="J284" s="459"/>
      <c r="K284" s="459"/>
      <c r="L284" s="459"/>
    </row>
    <row r="285" spans="7:12" ht="15">
      <c r="G285" s="459"/>
      <c r="H285" s="459"/>
      <c r="I285" s="459"/>
      <c r="J285" s="459"/>
      <c r="K285" s="459"/>
      <c r="L285" s="459"/>
    </row>
    <row r="286" spans="7:12" ht="15">
      <c r="G286" s="459"/>
      <c r="H286" s="459"/>
      <c r="I286" s="459"/>
      <c r="J286" s="459"/>
      <c r="K286" s="459"/>
      <c r="L286" s="459"/>
    </row>
    <row r="287" spans="7:12" ht="15">
      <c r="G287" s="459"/>
      <c r="H287" s="459"/>
      <c r="I287" s="459"/>
      <c r="J287" s="459"/>
      <c r="K287" s="459"/>
      <c r="L287" s="459"/>
    </row>
    <row r="288" spans="7:12" ht="15">
      <c r="G288" s="459"/>
      <c r="H288" s="459"/>
      <c r="I288" s="459"/>
      <c r="J288" s="459"/>
      <c r="K288" s="459"/>
      <c r="L288" s="459"/>
    </row>
    <row r="289" spans="7:12" ht="15">
      <c r="G289" s="459"/>
      <c r="H289" s="459"/>
      <c r="I289" s="459"/>
      <c r="J289" s="459"/>
      <c r="K289" s="459"/>
      <c r="L289" s="459"/>
    </row>
    <row r="290" spans="7:12" ht="15">
      <c r="G290" s="459"/>
      <c r="H290" s="459"/>
      <c r="I290" s="459"/>
      <c r="J290" s="459"/>
      <c r="K290" s="459"/>
      <c r="L290" s="459"/>
    </row>
    <row r="291" spans="7:12" ht="15">
      <c r="G291" s="459"/>
      <c r="H291" s="459"/>
      <c r="I291" s="459"/>
      <c r="J291" s="459"/>
      <c r="K291" s="459"/>
      <c r="L291" s="459"/>
    </row>
    <row r="292" spans="7:12" ht="15">
      <c r="G292" s="459"/>
      <c r="H292" s="459"/>
      <c r="I292" s="459"/>
      <c r="J292" s="459"/>
      <c r="K292" s="459"/>
      <c r="L292" s="459"/>
    </row>
    <row r="293" spans="7:12" ht="15">
      <c r="G293" s="459"/>
      <c r="H293" s="459"/>
      <c r="I293" s="459"/>
      <c r="J293" s="459"/>
      <c r="K293" s="459"/>
      <c r="L293" s="459"/>
    </row>
    <row r="294" spans="7:12" ht="15">
      <c r="G294" s="459"/>
      <c r="H294" s="459"/>
      <c r="I294" s="459"/>
      <c r="J294" s="459"/>
      <c r="K294" s="459"/>
      <c r="L294" s="459"/>
    </row>
    <row r="295" spans="7:12" ht="15">
      <c r="G295" s="459"/>
      <c r="H295" s="459"/>
      <c r="I295" s="459"/>
      <c r="J295" s="459"/>
      <c r="K295" s="459"/>
      <c r="L295" s="459"/>
    </row>
    <row r="296" spans="7:12" ht="15">
      <c r="G296" s="459"/>
      <c r="H296" s="459"/>
      <c r="I296" s="459"/>
      <c r="J296" s="459"/>
      <c r="K296" s="459"/>
      <c r="L296" s="459"/>
    </row>
    <row r="297" spans="7:12" ht="15">
      <c r="G297" s="459"/>
      <c r="H297" s="459"/>
      <c r="I297" s="459"/>
      <c r="J297" s="459"/>
      <c r="K297" s="459"/>
      <c r="L297" s="459"/>
    </row>
    <row r="298" spans="7:12" ht="15">
      <c r="G298" s="459"/>
      <c r="H298" s="459"/>
      <c r="I298" s="459"/>
      <c r="J298" s="459"/>
      <c r="K298" s="459"/>
      <c r="L298" s="459"/>
    </row>
    <row r="299" spans="7:12" ht="15">
      <c r="G299" s="459"/>
      <c r="H299" s="459"/>
      <c r="I299" s="459"/>
      <c r="J299" s="459"/>
      <c r="K299" s="459"/>
      <c r="L299" s="459"/>
    </row>
    <row r="300" spans="7:12" ht="15">
      <c r="G300" s="459"/>
      <c r="H300" s="459"/>
      <c r="I300" s="459"/>
      <c r="J300" s="459"/>
      <c r="K300" s="459"/>
      <c r="L300" s="459"/>
    </row>
    <row r="301" spans="7:12" ht="15">
      <c r="G301" s="459"/>
      <c r="H301" s="459"/>
      <c r="I301" s="459"/>
      <c r="J301" s="459"/>
      <c r="K301" s="459"/>
      <c r="L301" s="459"/>
    </row>
    <row r="302" spans="7:12" ht="15">
      <c r="G302" s="459"/>
      <c r="H302" s="459"/>
      <c r="I302" s="459"/>
      <c r="J302" s="459"/>
      <c r="K302" s="459"/>
      <c r="L302" s="459"/>
    </row>
    <row r="303" spans="7:12" ht="15">
      <c r="G303" s="459"/>
      <c r="H303" s="459"/>
      <c r="I303" s="459"/>
      <c r="J303" s="459"/>
      <c r="K303" s="459"/>
      <c r="L303" s="459"/>
    </row>
    <row r="304" spans="7:12" ht="15">
      <c r="G304" s="459"/>
      <c r="H304" s="459"/>
      <c r="I304" s="459"/>
      <c r="J304" s="459"/>
      <c r="K304" s="459"/>
      <c r="L304" s="459"/>
    </row>
    <row r="305" spans="7:12" ht="15">
      <c r="G305" s="459"/>
      <c r="H305" s="459"/>
      <c r="I305" s="459"/>
      <c r="J305" s="459"/>
      <c r="K305" s="459"/>
      <c r="L305" s="459"/>
    </row>
    <row r="306" spans="7:12" ht="15">
      <c r="G306" s="459"/>
      <c r="H306" s="459"/>
      <c r="I306" s="459"/>
      <c r="J306" s="459"/>
      <c r="K306" s="459"/>
      <c r="L306" s="459"/>
    </row>
    <row r="307" spans="7:12" ht="15">
      <c r="G307" s="459"/>
      <c r="H307" s="459"/>
      <c r="I307" s="459"/>
      <c r="J307" s="459"/>
      <c r="K307" s="459"/>
      <c r="L307" s="459"/>
    </row>
    <row r="308" spans="7:12" ht="15">
      <c r="G308" s="459"/>
      <c r="H308" s="459"/>
      <c r="I308" s="459"/>
      <c r="J308" s="459"/>
      <c r="K308" s="459"/>
      <c r="L308" s="459"/>
    </row>
    <row r="309" spans="7:12" ht="15">
      <c r="G309" s="459"/>
      <c r="H309" s="459"/>
      <c r="I309" s="459"/>
      <c r="J309" s="459"/>
      <c r="K309" s="459"/>
      <c r="L309" s="459"/>
    </row>
    <row r="310" spans="7:12" ht="15">
      <c r="G310" s="459"/>
      <c r="H310" s="459"/>
      <c r="I310" s="459"/>
      <c r="J310" s="459"/>
      <c r="K310" s="459"/>
      <c r="L310" s="459"/>
    </row>
    <row r="311" spans="7:12" ht="15">
      <c r="G311" s="459"/>
      <c r="H311" s="459"/>
      <c r="I311" s="459"/>
      <c r="J311" s="459"/>
      <c r="K311" s="459"/>
      <c r="L311" s="459"/>
    </row>
    <row r="312" spans="7:12" ht="15">
      <c r="G312" s="459"/>
      <c r="H312" s="459"/>
      <c r="I312" s="459"/>
      <c r="J312" s="459"/>
      <c r="K312" s="459"/>
      <c r="L312" s="459"/>
    </row>
    <row r="313" spans="7:12" ht="15">
      <c r="G313" s="459"/>
      <c r="H313" s="459"/>
      <c r="I313" s="459"/>
      <c r="J313" s="459"/>
      <c r="K313" s="459"/>
      <c r="L313" s="459"/>
    </row>
    <row r="314" spans="7:12" ht="15">
      <c r="G314" s="459"/>
      <c r="H314" s="459"/>
      <c r="I314" s="459"/>
      <c r="J314" s="459"/>
      <c r="K314" s="459"/>
      <c r="L314" s="459"/>
    </row>
    <row r="315" spans="7:12" ht="15">
      <c r="G315" s="459"/>
      <c r="H315" s="459"/>
      <c r="I315" s="459"/>
      <c r="J315" s="459"/>
      <c r="K315" s="459"/>
      <c r="L315" s="459"/>
    </row>
    <row r="316" spans="7:12" ht="15">
      <c r="G316" s="459"/>
      <c r="H316" s="459"/>
      <c r="I316" s="459"/>
      <c r="J316" s="459"/>
      <c r="K316" s="459"/>
      <c r="L316" s="459"/>
    </row>
    <row r="317" spans="7:12" ht="15">
      <c r="G317" s="459"/>
      <c r="H317" s="459"/>
      <c r="I317" s="459"/>
      <c r="J317" s="459"/>
      <c r="K317" s="459"/>
      <c r="L317" s="459"/>
    </row>
    <row r="318" spans="7:12" ht="15">
      <c r="G318" s="459"/>
      <c r="H318" s="459"/>
      <c r="I318" s="459"/>
      <c r="J318" s="459"/>
      <c r="K318" s="459"/>
      <c r="L318" s="459"/>
    </row>
    <row r="319" spans="7:12" ht="15">
      <c r="G319" s="459"/>
      <c r="H319" s="459"/>
      <c r="I319" s="459"/>
      <c r="J319" s="459"/>
      <c r="K319" s="459"/>
      <c r="L319" s="459"/>
    </row>
    <row r="320" spans="7:12" ht="15">
      <c r="G320" s="459"/>
      <c r="H320" s="459"/>
      <c r="I320" s="459"/>
      <c r="J320" s="459"/>
      <c r="K320" s="459"/>
      <c r="L320" s="459"/>
    </row>
    <row r="321" spans="7:12" ht="15">
      <c r="G321" s="459"/>
      <c r="H321" s="459"/>
      <c r="I321" s="459"/>
      <c r="J321" s="459"/>
      <c r="K321" s="459"/>
      <c r="L321" s="459"/>
    </row>
    <row r="322" spans="7:12" ht="15">
      <c r="G322" s="459"/>
      <c r="H322" s="459"/>
      <c r="I322" s="459"/>
      <c r="J322" s="459"/>
      <c r="K322" s="459"/>
      <c r="L322" s="459"/>
    </row>
    <row r="323" spans="7:12" ht="15">
      <c r="G323" s="459"/>
      <c r="H323" s="459"/>
      <c r="I323" s="459"/>
      <c r="J323" s="459"/>
      <c r="K323" s="459"/>
      <c r="L323" s="459"/>
    </row>
    <row r="324" spans="7:12" ht="15">
      <c r="G324" s="459"/>
      <c r="H324" s="459"/>
      <c r="I324" s="459"/>
      <c r="J324" s="459"/>
      <c r="K324" s="459"/>
      <c r="L324" s="459"/>
    </row>
    <row r="325" spans="7:12" ht="15">
      <c r="G325" s="459"/>
      <c r="H325" s="459"/>
      <c r="I325" s="459"/>
      <c r="J325" s="459"/>
      <c r="K325" s="459"/>
      <c r="L325" s="459"/>
    </row>
    <row r="326" spans="7:12" ht="15">
      <c r="G326" s="459"/>
      <c r="H326" s="459"/>
      <c r="I326" s="459"/>
      <c r="J326" s="459"/>
      <c r="K326" s="459"/>
      <c r="L326" s="459"/>
    </row>
    <row r="327" spans="7:12" ht="15">
      <c r="G327" s="459"/>
      <c r="H327" s="459"/>
      <c r="I327" s="459"/>
      <c r="J327" s="459"/>
      <c r="K327" s="459"/>
      <c r="L327" s="459"/>
    </row>
    <row r="328" spans="7:12" ht="15">
      <c r="G328" s="459"/>
      <c r="H328" s="459"/>
      <c r="I328" s="459"/>
      <c r="J328" s="459"/>
      <c r="K328" s="459"/>
      <c r="L328" s="459"/>
    </row>
    <row r="329" spans="7:12" ht="15">
      <c r="G329" s="459"/>
      <c r="H329" s="459"/>
      <c r="I329" s="459"/>
      <c r="J329" s="459"/>
      <c r="K329" s="459"/>
      <c r="L329" s="459"/>
    </row>
    <row r="330" spans="7:12" ht="15">
      <c r="G330" s="459"/>
      <c r="H330" s="459"/>
      <c r="I330" s="459"/>
      <c r="J330" s="459"/>
      <c r="K330" s="459"/>
      <c r="L330" s="459"/>
    </row>
    <row r="331" spans="7:12" ht="15">
      <c r="G331" s="459"/>
      <c r="H331" s="459"/>
      <c r="I331" s="459"/>
      <c r="J331" s="459"/>
      <c r="K331" s="459"/>
      <c r="L331" s="459"/>
    </row>
    <row r="332" spans="7:12" ht="15">
      <c r="G332" s="459"/>
      <c r="H332" s="459"/>
      <c r="I332" s="459"/>
      <c r="J332" s="459"/>
      <c r="K332" s="459"/>
      <c r="L332" s="459"/>
    </row>
    <row r="333" spans="7:12" ht="15">
      <c r="G333" s="459"/>
      <c r="H333" s="459"/>
      <c r="I333" s="459"/>
      <c r="J333" s="459"/>
      <c r="K333" s="459"/>
      <c r="L333" s="459"/>
    </row>
    <row r="334" spans="7:12" ht="15">
      <c r="G334" s="459"/>
      <c r="H334" s="459"/>
      <c r="I334" s="459"/>
      <c r="J334" s="459"/>
      <c r="K334" s="459"/>
      <c r="L334" s="459"/>
    </row>
    <row r="335" spans="7:12" ht="15">
      <c r="G335" s="459"/>
      <c r="H335" s="459"/>
      <c r="I335" s="459"/>
      <c r="J335" s="459"/>
      <c r="K335" s="459"/>
      <c r="L335" s="459"/>
    </row>
    <row r="336" spans="7:12" ht="15">
      <c r="G336" s="459"/>
      <c r="H336" s="459"/>
      <c r="I336" s="459"/>
      <c r="J336" s="459"/>
      <c r="K336" s="459"/>
      <c r="L336" s="459"/>
    </row>
    <row r="337" spans="7:12" ht="15">
      <c r="G337" s="459"/>
      <c r="H337" s="459"/>
      <c r="I337" s="459"/>
      <c r="J337" s="459"/>
      <c r="K337" s="459"/>
      <c r="L337" s="459"/>
    </row>
    <row r="338" spans="7:12" ht="15">
      <c r="G338" s="459"/>
      <c r="H338" s="459"/>
      <c r="I338" s="459"/>
      <c r="J338" s="459"/>
      <c r="K338" s="459"/>
      <c r="L338" s="459"/>
    </row>
    <row r="339" spans="7:12" ht="15">
      <c r="G339" s="459"/>
      <c r="H339" s="459"/>
      <c r="I339" s="459"/>
      <c r="J339" s="459"/>
      <c r="K339" s="459"/>
      <c r="L339" s="459"/>
    </row>
    <row r="340" spans="7:12" ht="15">
      <c r="G340" s="459"/>
      <c r="H340" s="459"/>
      <c r="I340" s="459"/>
      <c r="J340" s="459"/>
      <c r="K340" s="459"/>
      <c r="L340" s="459"/>
    </row>
    <row r="341" spans="7:12" ht="15">
      <c r="G341" s="459"/>
      <c r="H341" s="459"/>
      <c r="I341" s="459"/>
      <c r="J341" s="459"/>
      <c r="K341" s="459"/>
      <c r="L341" s="459"/>
    </row>
    <row r="342" spans="7:12" ht="15">
      <c r="G342" s="459"/>
      <c r="H342" s="459"/>
      <c r="I342" s="459"/>
      <c r="J342" s="459"/>
      <c r="K342" s="459"/>
      <c r="L342" s="459"/>
    </row>
    <row r="343" spans="7:12" ht="15">
      <c r="G343" s="459"/>
      <c r="H343" s="459"/>
      <c r="I343" s="459"/>
      <c r="J343" s="459"/>
      <c r="K343" s="459"/>
      <c r="L343" s="459"/>
    </row>
    <row r="344" spans="7:12" ht="15">
      <c r="G344" s="459"/>
      <c r="H344" s="459"/>
      <c r="I344" s="459"/>
      <c r="J344" s="459"/>
      <c r="K344" s="459"/>
      <c r="L344" s="459"/>
    </row>
    <row r="345" spans="7:12" ht="15">
      <c r="G345" s="459"/>
      <c r="H345" s="459"/>
      <c r="I345" s="459"/>
      <c r="J345" s="459"/>
      <c r="K345" s="459"/>
      <c r="L345" s="459"/>
    </row>
    <row r="346" spans="7:12" ht="15">
      <c r="G346" s="459"/>
      <c r="H346" s="459"/>
      <c r="I346" s="459"/>
      <c r="J346" s="459"/>
      <c r="K346" s="459"/>
      <c r="L346" s="459"/>
    </row>
    <row r="347" spans="7:12" ht="15">
      <c r="G347" s="459"/>
      <c r="H347" s="459"/>
      <c r="I347" s="459"/>
      <c r="J347" s="459"/>
      <c r="K347" s="459"/>
      <c r="L347" s="459"/>
    </row>
    <row r="348" spans="7:12" ht="15">
      <c r="G348" s="459"/>
      <c r="H348" s="459"/>
      <c r="I348" s="459"/>
      <c r="J348" s="459"/>
      <c r="K348" s="459"/>
      <c r="L348" s="459"/>
    </row>
    <row r="349" spans="7:12" ht="15">
      <c r="G349" s="459"/>
      <c r="H349" s="459"/>
      <c r="I349" s="459"/>
      <c r="J349" s="459"/>
      <c r="K349" s="459"/>
      <c r="L349" s="459"/>
    </row>
    <row r="350" spans="7:12" ht="15">
      <c r="G350" s="459"/>
      <c r="H350" s="459"/>
      <c r="I350" s="459"/>
      <c r="J350" s="459"/>
      <c r="K350" s="459"/>
      <c r="L350" s="459"/>
    </row>
    <row r="351" spans="7:12" ht="15">
      <c r="G351" s="459"/>
      <c r="H351" s="459"/>
      <c r="I351" s="459"/>
      <c r="J351" s="459"/>
      <c r="K351" s="459"/>
      <c r="L351" s="459"/>
    </row>
    <row r="352" spans="7:12" ht="15">
      <c r="G352" s="459"/>
      <c r="H352" s="459"/>
      <c r="I352" s="459"/>
      <c r="J352" s="459"/>
      <c r="K352" s="459"/>
      <c r="L352" s="459"/>
    </row>
    <row r="353" spans="7:12" ht="15">
      <c r="G353" s="459"/>
      <c r="H353" s="459"/>
      <c r="I353" s="459"/>
      <c r="J353" s="459"/>
      <c r="K353" s="459"/>
      <c r="L353" s="459"/>
    </row>
    <row r="354" spans="7:12" ht="15">
      <c r="G354" s="459"/>
      <c r="H354" s="459"/>
      <c r="I354" s="459"/>
      <c r="J354" s="459"/>
      <c r="K354" s="459"/>
      <c r="L354" s="459"/>
    </row>
    <row r="355" spans="7:12" ht="15">
      <c r="G355" s="459"/>
      <c r="H355" s="459"/>
      <c r="I355" s="459"/>
      <c r="J355" s="459"/>
      <c r="K355" s="459"/>
      <c r="L355" s="459"/>
    </row>
    <row r="356" spans="7:12" ht="15">
      <c r="G356" s="459"/>
      <c r="H356" s="459"/>
      <c r="I356" s="459"/>
      <c r="J356" s="459"/>
      <c r="K356" s="459"/>
      <c r="L356" s="459"/>
    </row>
    <row r="357" spans="7:12" ht="15">
      <c r="G357" s="459"/>
      <c r="H357" s="459"/>
      <c r="I357" s="459"/>
      <c r="J357" s="459"/>
      <c r="K357" s="459"/>
      <c r="L357" s="459"/>
    </row>
    <row r="358" spans="7:12" ht="15">
      <c r="G358" s="459"/>
      <c r="H358" s="459"/>
      <c r="I358" s="459"/>
      <c r="J358" s="459"/>
      <c r="K358" s="459"/>
      <c r="L358" s="459"/>
    </row>
    <row r="359" spans="7:12" ht="15">
      <c r="G359" s="459"/>
      <c r="H359" s="459"/>
      <c r="I359" s="459"/>
      <c r="J359" s="459"/>
      <c r="K359" s="459"/>
      <c r="L359" s="459"/>
    </row>
    <row r="360" spans="7:12" ht="15">
      <c r="G360" s="459"/>
      <c r="H360" s="459"/>
      <c r="I360" s="459"/>
      <c r="J360" s="459"/>
      <c r="K360" s="459"/>
      <c r="L360" s="459"/>
    </row>
    <row r="361" spans="7:12" ht="15">
      <c r="G361" s="459"/>
      <c r="H361" s="459"/>
      <c r="I361" s="459"/>
      <c r="J361" s="459"/>
      <c r="K361" s="459"/>
      <c r="L361" s="459"/>
    </row>
    <row r="362" spans="7:12" ht="15">
      <c r="G362" s="459"/>
      <c r="H362" s="459"/>
      <c r="I362" s="459"/>
      <c r="J362" s="459"/>
      <c r="K362" s="459"/>
      <c r="L362" s="459"/>
    </row>
    <row r="363" spans="7:12" ht="15">
      <c r="G363" s="459"/>
      <c r="H363" s="459"/>
      <c r="I363" s="459"/>
      <c r="J363" s="459"/>
      <c r="K363" s="459"/>
      <c r="L363" s="459"/>
    </row>
    <row r="364" spans="7:12" ht="15">
      <c r="G364" s="459"/>
      <c r="H364" s="459"/>
      <c r="I364" s="459"/>
      <c r="J364" s="459"/>
      <c r="K364" s="459"/>
      <c r="L364" s="459"/>
    </row>
    <row r="365" spans="7:12" ht="15">
      <c r="G365" s="459"/>
      <c r="H365" s="459"/>
      <c r="I365" s="459"/>
      <c r="J365" s="459"/>
      <c r="K365" s="459"/>
      <c r="L365" s="459"/>
    </row>
    <row r="366" spans="7:12" ht="15">
      <c r="G366" s="459"/>
      <c r="H366" s="459"/>
      <c r="I366" s="459"/>
      <c r="J366" s="459"/>
      <c r="K366" s="459"/>
      <c r="L366" s="459"/>
    </row>
    <row r="367" spans="7:12" ht="15">
      <c r="G367" s="459"/>
      <c r="H367" s="459"/>
      <c r="I367" s="459"/>
      <c r="J367" s="459"/>
      <c r="K367" s="459"/>
      <c r="L367" s="459"/>
    </row>
    <row r="368" spans="7:12" ht="15">
      <c r="G368" s="459"/>
      <c r="H368" s="459"/>
      <c r="I368" s="459"/>
      <c r="J368" s="459"/>
      <c r="K368" s="459"/>
      <c r="L368" s="459"/>
    </row>
    <row r="369" spans="7:12" ht="15">
      <c r="G369" s="459"/>
      <c r="H369" s="459"/>
      <c r="I369" s="459"/>
      <c r="J369" s="459"/>
      <c r="K369" s="459"/>
      <c r="L369" s="459"/>
    </row>
    <row r="370" spans="7:12" ht="15">
      <c r="G370" s="459"/>
      <c r="H370" s="459"/>
      <c r="I370" s="459"/>
      <c r="J370" s="459"/>
      <c r="K370" s="459"/>
      <c r="L370" s="459"/>
    </row>
    <row r="371" spans="7:12" ht="15">
      <c r="G371" s="459"/>
      <c r="H371" s="459"/>
      <c r="I371" s="459"/>
      <c r="J371" s="459"/>
      <c r="K371" s="459"/>
      <c r="L371" s="459"/>
    </row>
    <row r="372" spans="7:12" ht="15">
      <c r="G372" s="459"/>
      <c r="H372" s="459"/>
      <c r="I372" s="459"/>
      <c r="J372" s="459"/>
      <c r="K372" s="459"/>
      <c r="L372" s="459"/>
    </row>
    <row r="373" spans="7:12" ht="15">
      <c r="G373" s="459"/>
      <c r="H373" s="459"/>
      <c r="I373" s="459"/>
      <c r="J373" s="459"/>
      <c r="K373" s="459"/>
      <c r="L373" s="459"/>
    </row>
    <row r="374" spans="7:12" ht="15">
      <c r="G374" s="459"/>
      <c r="H374" s="459"/>
      <c r="I374" s="459"/>
      <c r="J374" s="459"/>
      <c r="K374" s="459"/>
      <c r="L374" s="459"/>
    </row>
    <row r="375" spans="7:12" ht="15">
      <c r="G375" s="459"/>
      <c r="H375" s="459"/>
      <c r="I375" s="459"/>
      <c r="J375" s="459"/>
      <c r="K375" s="459"/>
      <c r="L375" s="459"/>
    </row>
    <row r="376" spans="7:12" ht="15">
      <c r="G376" s="459"/>
      <c r="H376" s="459"/>
      <c r="I376" s="459"/>
      <c r="J376" s="459"/>
      <c r="K376" s="459"/>
      <c r="L376" s="459"/>
    </row>
    <row r="377" spans="7:12" ht="15">
      <c r="G377" s="459"/>
      <c r="H377" s="459"/>
      <c r="I377" s="459"/>
      <c r="J377" s="459"/>
      <c r="K377" s="459"/>
      <c r="L377" s="459"/>
    </row>
    <row r="378" spans="7:12" ht="15">
      <c r="G378" s="459"/>
      <c r="H378" s="459"/>
      <c r="I378" s="459"/>
      <c r="J378" s="459"/>
      <c r="K378" s="459"/>
      <c r="L378" s="459"/>
    </row>
    <row r="379" spans="7:12" ht="15">
      <c r="G379" s="459"/>
      <c r="H379" s="459"/>
      <c r="I379" s="459"/>
      <c r="J379" s="459"/>
      <c r="K379" s="459"/>
      <c r="L379" s="459"/>
    </row>
    <row r="380" spans="7:12" ht="15">
      <c r="G380" s="459"/>
      <c r="H380" s="459"/>
      <c r="I380" s="459"/>
      <c r="J380" s="459"/>
      <c r="K380" s="459"/>
      <c r="L380" s="459"/>
    </row>
    <row r="381" spans="7:12" ht="15">
      <c r="G381" s="459"/>
      <c r="H381" s="459"/>
      <c r="I381" s="459"/>
      <c r="J381" s="459"/>
      <c r="K381" s="459"/>
      <c r="L381" s="459"/>
    </row>
    <row r="382" spans="7:12" ht="15">
      <c r="G382" s="459"/>
      <c r="H382" s="459"/>
      <c r="I382" s="459"/>
      <c r="J382" s="459"/>
      <c r="K382" s="459"/>
      <c r="L382" s="459"/>
    </row>
    <row r="383" spans="7:12" ht="15">
      <c r="G383" s="459"/>
      <c r="H383" s="459"/>
      <c r="I383" s="459"/>
      <c r="J383" s="459"/>
      <c r="K383" s="459"/>
      <c r="L383" s="459"/>
    </row>
    <row r="384" spans="7:12" ht="15">
      <c r="G384" s="459"/>
      <c r="H384" s="459"/>
      <c r="I384" s="459"/>
      <c r="J384" s="459"/>
      <c r="K384" s="459"/>
      <c r="L384" s="459"/>
    </row>
    <row r="385" spans="7:12" ht="15">
      <c r="G385" s="459"/>
      <c r="H385" s="459"/>
      <c r="I385" s="459"/>
      <c r="J385" s="459"/>
      <c r="K385" s="459"/>
      <c r="L385" s="459"/>
    </row>
    <row r="386" spans="7:12" ht="15">
      <c r="G386" s="459"/>
      <c r="H386" s="459"/>
      <c r="I386" s="459"/>
      <c r="J386" s="459"/>
      <c r="K386" s="459"/>
      <c r="L386" s="459"/>
    </row>
    <row r="387" spans="7:12" ht="15">
      <c r="G387" s="459"/>
      <c r="H387" s="459"/>
      <c r="I387" s="459"/>
      <c r="J387" s="459"/>
      <c r="K387" s="459"/>
      <c r="L387" s="459"/>
    </row>
    <row r="388" spans="7:12" ht="15">
      <c r="G388" s="459"/>
      <c r="H388" s="459"/>
      <c r="I388" s="459"/>
      <c r="J388" s="459"/>
      <c r="K388" s="459"/>
      <c r="L388" s="459"/>
    </row>
    <row r="389" spans="7:12" ht="15">
      <c r="G389" s="459"/>
      <c r="H389" s="459"/>
      <c r="I389" s="459"/>
      <c r="J389" s="459"/>
      <c r="K389" s="459"/>
      <c r="L389" s="459"/>
    </row>
    <row r="390" spans="7:12" ht="15">
      <c r="G390" s="459"/>
      <c r="H390" s="459"/>
      <c r="I390" s="459"/>
      <c r="J390" s="459"/>
      <c r="K390" s="459"/>
      <c r="L390" s="459"/>
    </row>
    <row r="391" spans="7:12" ht="15">
      <c r="G391" s="459"/>
      <c r="H391" s="459"/>
      <c r="I391" s="459"/>
      <c r="J391" s="459"/>
      <c r="K391" s="459"/>
      <c r="L391" s="459"/>
    </row>
    <row r="392" spans="7:12" ht="15">
      <c r="G392" s="459"/>
      <c r="H392" s="459"/>
      <c r="I392" s="459"/>
      <c r="J392" s="459"/>
      <c r="K392" s="459"/>
      <c r="L392" s="459"/>
    </row>
    <row r="393" spans="7:12" ht="15">
      <c r="G393" s="459"/>
      <c r="H393" s="459"/>
      <c r="I393" s="459"/>
      <c r="J393" s="459"/>
      <c r="K393" s="459"/>
      <c r="L393" s="459"/>
    </row>
    <row r="394" spans="7:12" ht="15">
      <c r="G394" s="459"/>
      <c r="H394" s="459"/>
      <c r="I394" s="459"/>
      <c r="J394" s="459"/>
      <c r="K394" s="459"/>
      <c r="L394" s="459"/>
    </row>
    <row r="395" spans="7:12" ht="15">
      <c r="G395" s="459"/>
      <c r="H395" s="459"/>
      <c r="I395" s="459"/>
      <c r="J395" s="459"/>
      <c r="K395" s="459"/>
      <c r="L395" s="459"/>
    </row>
    <row r="396" spans="7:12" ht="15">
      <c r="G396" s="459"/>
      <c r="H396" s="459"/>
      <c r="I396" s="459"/>
      <c r="J396" s="459"/>
      <c r="K396" s="459"/>
      <c r="L396" s="459"/>
    </row>
    <row r="397" spans="7:12" ht="15">
      <c r="G397" s="459"/>
      <c r="H397" s="459"/>
      <c r="I397" s="459"/>
      <c r="J397" s="459"/>
      <c r="K397" s="459"/>
      <c r="L397" s="459"/>
    </row>
    <row r="398" spans="7:12" ht="15">
      <c r="G398" s="459"/>
      <c r="H398" s="459"/>
      <c r="I398" s="459"/>
      <c r="J398" s="459"/>
      <c r="K398" s="459"/>
      <c r="L398" s="459"/>
    </row>
    <row r="399" spans="7:12" ht="15">
      <c r="G399" s="459"/>
      <c r="H399" s="459"/>
      <c r="I399" s="459"/>
      <c r="J399" s="459"/>
      <c r="K399" s="459"/>
      <c r="L399" s="459"/>
    </row>
    <row r="400" spans="7:12" ht="15">
      <c r="G400" s="459"/>
      <c r="H400" s="459"/>
      <c r="I400" s="459"/>
      <c r="J400" s="459"/>
      <c r="K400" s="459"/>
      <c r="L400" s="459"/>
    </row>
    <row r="401" spans="7:12" ht="15">
      <c r="G401" s="459"/>
      <c r="H401" s="459"/>
      <c r="I401" s="459"/>
      <c r="J401" s="459"/>
      <c r="K401" s="459"/>
      <c r="L401" s="459"/>
    </row>
    <row r="402" spans="7:12" ht="15">
      <c r="G402" s="459"/>
      <c r="H402" s="459"/>
      <c r="I402" s="459"/>
      <c r="J402" s="459"/>
      <c r="K402" s="459"/>
      <c r="L402" s="459"/>
    </row>
    <row r="403" spans="7:12" ht="15">
      <c r="G403" s="459"/>
      <c r="H403" s="459"/>
      <c r="I403" s="459"/>
      <c r="J403" s="459"/>
      <c r="K403" s="459"/>
      <c r="L403" s="459"/>
    </row>
    <row r="404" spans="7:12" ht="15">
      <c r="G404" s="459"/>
      <c r="H404" s="459"/>
      <c r="I404" s="459"/>
      <c r="J404" s="459"/>
      <c r="K404" s="459"/>
      <c r="L404" s="459"/>
    </row>
    <row r="405" spans="7:12" ht="15">
      <c r="G405" s="459"/>
      <c r="H405" s="459"/>
      <c r="I405" s="459"/>
      <c r="J405" s="459"/>
      <c r="K405" s="459"/>
      <c r="L405" s="459"/>
    </row>
    <row r="406" spans="7:12" ht="15">
      <c r="G406" s="459"/>
      <c r="H406" s="459"/>
      <c r="I406" s="459"/>
      <c r="J406" s="459"/>
      <c r="K406" s="459"/>
      <c r="L406" s="459"/>
    </row>
    <row r="407" spans="7:12" ht="15">
      <c r="G407" s="459"/>
      <c r="H407" s="459"/>
      <c r="I407" s="459"/>
      <c r="J407" s="459"/>
      <c r="K407" s="459"/>
      <c r="L407" s="459"/>
    </row>
    <row r="408" spans="7:12" ht="15">
      <c r="G408" s="459"/>
      <c r="H408" s="459"/>
      <c r="I408" s="459"/>
      <c r="J408" s="459"/>
      <c r="K408" s="459"/>
      <c r="L408" s="459"/>
    </row>
    <row r="409" spans="7:12" ht="15">
      <c r="G409" s="459"/>
      <c r="H409" s="459"/>
      <c r="I409" s="459"/>
      <c r="J409" s="459"/>
      <c r="K409" s="459"/>
      <c r="L409" s="459"/>
    </row>
    <row r="410" spans="7:12" ht="15">
      <c r="G410" s="459"/>
      <c r="H410" s="459"/>
      <c r="I410" s="459"/>
      <c r="J410" s="459"/>
      <c r="K410" s="459"/>
      <c r="L410" s="459"/>
    </row>
    <row r="411" spans="7:12" ht="15">
      <c r="G411" s="459"/>
      <c r="H411" s="459"/>
      <c r="I411" s="459"/>
      <c r="J411" s="459"/>
      <c r="K411" s="459"/>
      <c r="L411" s="459"/>
    </row>
    <row r="412" spans="7:12" ht="15">
      <c r="G412" s="459"/>
      <c r="H412" s="459"/>
      <c r="I412" s="459"/>
      <c r="J412" s="459"/>
      <c r="K412" s="459"/>
      <c r="L412" s="459"/>
    </row>
    <row r="413" spans="7:12" ht="15">
      <c r="G413" s="459"/>
      <c r="H413" s="459"/>
      <c r="I413" s="459"/>
      <c r="J413" s="459"/>
      <c r="K413" s="459"/>
      <c r="L413" s="459"/>
    </row>
    <row r="414" spans="7:12" ht="15">
      <c r="G414" s="459"/>
      <c r="H414" s="459"/>
      <c r="I414" s="459"/>
      <c r="J414" s="459"/>
      <c r="K414" s="459"/>
      <c r="L414" s="459"/>
    </row>
    <row r="415" spans="7:12" ht="15">
      <c r="G415" s="459"/>
      <c r="H415" s="459"/>
      <c r="I415" s="459"/>
      <c r="J415" s="459"/>
      <c r="K415" s="459"/>
      <c r="L415" s="459"/>
    </row>
    <row r="416" spans="7:12" ht="15">
      <c r="G416" s="459"/>
      <c r="H416" s="459"/>
      <c r="I416" s="459"/>
      <c r="J416" s="459"/>
      <c r="K416" s="459"/>
      <c r="L416" s="459"/>
    </row>
    <row r="417" spans="7:12" ht="15">
      <c r="G417" s="459"/>
      <c r="H417" s="459"/>
      <c r="I417" s="459"/>
      <c r="J417" s="459"/>
      <c r="K417" s="459"/>
      <c r="L417" s="459"/>
    </row>
    <row r="418" spans="7:12" ht="15">
      <c r="G418" s="459"/>
      <c r="H418" s="459"/>
      <c r="I418" s="459"/>
      <c r="J418" s="459"/>
      <c r="K418" s="459"/>
      <c r="L418" s="459"/>
    </row>
    <row r="419" spans="7:12" ht="15">
      <c r="G419" s="459"/>
      <c r="H419" s="459"/>
      <c r="I419" s="459"/>
      <c r="J419" s="459"/>
      <c r="K419" s="459"/>
      <c r="L419" s="459"/>
    </row>
    <row r="420" spans="7:12" ht="15">
      <c r="G420" s="459"/>
      <c r="H420" s="459"/>
      <c r="I420" s="459"/>
      <c r="J420" s="459"/>
      <c r="K420" s="459"/>
      <c r="L420" s="459"/>
    </row>
    <row r="421" spans="7:12" ht="15">
      <c r="G421" s="459"/>
      <c r="H421" s="459"/>
      <c r="I421" s="459"/>
      <c r="J421" s="459"/>
      <c r="K421" s="459"/>
      <c r="L421" s="459"/>
    </row>
    <row r="422" spans="7:12" ht="15">
      <c r="G422" s="459"/>
      <c r="H422" s="459"/>
      <c r="I422" s="459"/>
      <c r="J422" s="459"/>
      <c r="K422" s="459"/>
      <c r="L422" s="459"/>
    </row>
    <row r="423" spans="7:12" ht="15">
      <c r="G423" s="459"/>
      <c r="H423" s="459"/>
      <c r="I423" s="459"/>
      <c r="J423" s="459"/>
      <c r="K423" s="459"/>
      <c r="L423" s="459"/>
    </row>
    <row r="424" spans="7:12" ht="15">
      <c r="G424" s="459"/>
      <c r="H424" s="459"/>
      <c r="I424" s="459"/>
      <c r="J424" s="459"/>
      <c r="K424" s="459"/>
      <c r="L424" s="459"/>
    </row>
    <row r="425" spans="7:12" ht="15">
      <c r="G425" s="459"/>
      <c r="H425" s="459"/>
      <c r="I425" s="459"/>
      <c r="J425" s="459"/>
      <c r="K425" s="459"/>
      <c r="L425" s="459"/>
    </row>
    <row r="426" spans="7:12" ht="15">
      <c r="G426" s="459"/>
      <c r="H426" s="459"/>
      <c r="I426" s="459"/>
      <c r="J426" s="459"/>
      <c r="K426" s="459"/>
      <c r="L426" s="459"/>
    </row>
    <row r="427" spans="7:12" ht="15">
      <c r="G427" s="459"/>
      <c r="H427" s="459"/>
      <c r="I427" s="459"/>
      <c r="J427" s="459"/>
      <c r="K427" s="459"/>
      <c r="L427" s="459"/>
    </row>
    <row r="428" spans="7:12" ht="15">
      <c r="G428" s="459"/>
      <c r="H428" s="459"/>
      <c r="I428" s="459"/>
      <c r="J428" s="459"/>
      <c r="K428" s="459"/>
      <c r="L428" s="459"/>
    </row>
    <row r="429" spans="7:12" ht="15">
      <c r="G429" s="459"/>
      <c r="H429" s="459"/>
      <c r="I429" s="459"/>
      <c r="J429" s="459"/>
      <c r="K429" s="459"/>
      <c r="L429" s="459"/>
    </row>
    <row r="430" spans="7:12" ht="15">
      <c r="G430" s="459"/>
      <c r="H430" s="459"/>
      <c r="I430" s="459"/>
      <c r="J430" s="459"/>
      <c r="K430" s="459"/>
      <c r="L430" s="459"/>
    </row>
    <row r="431" spans="7:12" ht="15">
      <c r="G431" s="459"/>
      <c r="H431" s="459"/>
      <c r="I431" s="459"/>
      <c r="J431" s="459"/>
      <c r="K431" s="459"/>
      <c r="L431" s="459"/>
    </row>
    <row r="432" spans="7:12" ht="15">
      <c r="G432" s="459"/>
      <c r="H432" s="459"/>
      <c r="I432" s="459"/>
      <c r="J432" s="459"/>
      <c r="K432" s="459"/>
      <c r="L432" s="459"/>
    </row>
    <row r="433" spans="7:12" ht="15">
      <c r="G433" s="459"/>
      <c r="H433" s="459"/>
      <c r="I433" s="459"/>
      <c r="J433" s="459"/>
      <c r="K433" s="459"/>
      <c r="L433" s="459"/>
    </row>
    <row r="434" spans="7:12" ht="15">
      <c r="G434" s="459"/>
      <c r="H434" s="459"/>
      <c r="I434" s="459"/>
      <c r="J434" s="459"/>
      <c r="K434" s="459"/>
      <c r="L434" s="459"/>
    </row>
    <row r="435" spans="7:12" ht="15">
      <c r="G435" s="459"/>
      <c r="H435" s="459"/>
      <c r="I435" s="459"/>
      <c r="J435" s="459"/>
      <c r="K435" s="459"/>
      <c r="L435" s="459"/>
    </row>
    <row r="436" spans="7:12" ht="15">
      <c r="G436" s="459"/>
      <c r="H436" s="459"/>
      <c r="I436" s="459"/>
      <c r="J436" s="459"/>
      <c r="K436" s="459"/>
      <c r="L436" s="459"/>
    </row>
    <row r="437" spans="7:12" ht="15">
      <c r="G437" s="459"/>
      <c r="H437" s="459"/>
      <c r="I437" s="459"/>
      <c r="J437" s="459"/>
      <c r="K437" s="459"/>
      <c r="L437" s="459"/>
    </row>
    <row r="438" spans="7:12" ht="15">
      <c r="G438" s="459"/>
      <c r="H438" s="459"/>
      <c r="I438" s="459"/>
      <c r="J438" s="459"/>
      <c r="K438" s="459"/>
      <c r="L438" s="459"/>
    </row>
    <row r="439" spans="7:12" ht="15">
      <c r="G439" s="459"/>
      <c r="H439" s="459"/>
      <c r="I439" s="459"/>
      <c r="J439" s="459"/>
      <c r="K439" s="459"/>
      <c r="L439" s="459"/>
    </row>
    <row r="440" spans="7:12" ht="15">
      <c r="G440" s="459"/>
      <c r="H440" s="459"/>
      <c r="I440" s="459"/>
      <c r="J440" s="459"/>
      <c r="K440" s="459"/>
      <c r="L440" s="459"/>
    </row>
    <row r="441" spans="7:12" ht="15">
      <c r="G441" s="459"/>
      <c r="H441" s="459"/>
      <c r="I441" s="459"/>
      <c r="J441" s="459"/>
      <c r="K441" s="459"/>
      <c r="L441" s="459"/>
    </row>
    <row r="442" spans="7:12" ht="15">
      <c r="G442" s="459"/>
      <c r="H442" s="459"/>
      <c r="I442" s="459"/>
      <c r="J442" s="459"/>
      <c r="K442" s="459"/>
      <c r="L442" s="459"/>
    </row>
    <row r="443" spans="7:12" ht="15">
      <c r="G443" s="459"/>
      <c r="H443" s="459"/>
      <c r="I443" s="459"/>
      <c r="J443" s="459"/>
      <c r="K443" s="459"/>
      <c r="L443" s="459"/>
    </row>
    <row r="444" spans="7:12" ht="15">
      <c r="G444" s="459"/>
      <c r="H444" s="459"/>
      <c r="I444" s="459"/>
      <c r="J444" s="459"/>
      <c r="K444" s="459"/>
      <c r="L444" s="459"/>
    </row>
    <row r="445" spans="7:12" ht="15">
      <c r="G445" s="459"/>
      <c r="H445" s="459"/>
      <c r="I445" s="459"/>
      <c r="J445" s="459"/>
      <c r="K445" s="459"/>
      <c r="L445" s="459"/>
    </row>
    <row r="446" spans="7:12" ht="15">
      <c r="G446" s="459"/>
      <c r="H446" s="459"/>
      <c r="I446" s="459"/>
      <c r="J446" s="459"/>
      <c r="K446" s="459"/>
      <c r="L446" s="459"/>
    </row>
    <row r="447" spans="7:12" ht="15">
      <c r="G447" s="459"/>
      <c r="H447" s="459"/>
      <c r="I447" s="459"/>
      <c r="J447" s="459"/>
      <c r="K447" s="459"/>
      <c r="L447" s="459"/>
    </row>
    <row r="448" spans="7:12" ht="15">
      <c r="G448" s="459"/>
      <c r="H448" s="459"/>
      <c r="I448" s="459"/>
      <c r="J448" s="459"/>
      <c r="K448" s="459"/>
      <c r="L448" s="459"/>
    </row>
    <row r="449" spans="7:12" ht="15">
      <c r="G449" s="459"/>
      <c r="H449" s="459"/>
      <c r="I449" s="459"/>
      <c r="J449" s="459"/>
      <c r="K449" s="459"/>
      <c r="L449" s="459"/>
    </row>
    <row r="450" spans="7:12" ht="15">
      <c r="G450" s="459"/>
      <c r="H450" s="459"/>
      <c r="I450" s="459"/>
      <c r="J450" s="459"/>
      <c r="K450" s="459"/>
      <c r="L450" s="459"/>
    </row>
    <row r="451" spans="7:12" ht="15">
      <c r="G451" s="459"/>
      <c r="H451" s="459"/>
      <c r="I451" s="459"/>
      <c r="J451" s="459"/>
      <c r="K451" s="459"/>
      <c r="L451" s="459"/>
    </row>
    <row r="452" spans="7:12" ht="15">
      <c r="G452" s="459"/>
      <c r="H452" s="459"/>
      <c r="I452" s="459"/>
      <c r="J452" s="459"/>
      <c r="K452" s="459"/>
      <c r="L452" s="459"/>
    </row>
    <row r="453" spans="7:12" ht="15">
      <c r="G453" s="459"/>
      <c r="H453" s="459"/>
      <c r="I453" s="459"/>
      <c r="J453" s="459"/>
      <c r="K453" s="459"/>
      <c r="L453" s="459"/>
    </row>
    <row r="454" spans="7:12" ht="15">
      <c r="G454" s="459"/>
      <c r="H454" s="459"/>
      <c r="I454" s="459"/>
      <c r="J454" s="459"/>
      <c r="K454" s="459"/>
      <c r="L454" s="459"/>
    </row>
    <row r="455" spans="7:12" ht="15">
      <c r="G455" s="459"/>
      <c r="H455" s="459"/>
      <c r="I455" s="459"/>
      <c r="J455" s="459"/>
      <c r="K455" s="459"/>
      <c r="L455" s="459"/>
    </row>
    <row r="456" spans="7:12" ht="15">
      <c r="G456" s="459"/>
      <c r="H456" s="459"/>
      <c r="I456" s="459"/>
      <c r="J456" s="459"/>
      <c r="K456" s="459"/>
      <c r="L456" s="459"/>
    </row>
    <row r="457" spans="7:12" ht="15">
      <c r="G457" s="459"/>
      <c r="H457" s="459"/>
      <c r="I457" s="459"/>
      <c r="J457" s="459"/>
      <c r="K457" s="459"/>
      <c r="L457" s="459"/>
    </row>
    <row r="458" spans="7:12" ht="15">
      <c r="G458" s="459"/>
      <c r="H458" s="459"/>
      <c r="I458" s="459"/>
      <c r="J458" s="459"/>
      <c r="K458" s="459"/>
      <c r="L458" s="459"/>
    </row>
    <row r="459" spans="7:12" ht="15">
      <c r="G459" s="459"/>
      <c r="H459" s="459"/>
      <c r="I459" s="459"/>
      <c r="J459" s="459"/>
      <c r="K459" s="459"/>
      <c r="L459" s="459"/>
    </row>
    <row r="460" spans="7:12" ht="15">
      <c r="G460" s="459"/>
      <c r="H460" s="459"/>
      <c r="I460" s="459"/>
      <c r="J460" s="459"/>
      <c r="K460" s="459"/>
      <c r="L460" s="459"/>
    </row>
    <row r="461" spans="7:12" ht="15">
      <c r="G461" s="459"/>
      <c r="H461" s="459"/>
      <c r="I461" s="459"/>
      <c r="J461" s="459"/>
      <c r="K461" s="459"/>
      <c r="L461" s="459"/>
    </row>
    <row r="462" spans="7:12" ht="15">
      <c r="G462" s="459"/>
      <c r="H462" s="459"/>
      <c r="I462" s="459"/>
      <c r="J462" s="459"/>
      <c r="K462" s="459"/>
      <c r="L462" s="459"/>
    </row>
    <row r="463" spans="7:12" ht="15">
      <c r="G463" s="459"/>
      <c r="H463" s="459"/>
      <c r="I463" s="459"/>
      <c r="J463" s="459"/>
      <c r="K463" s="459"/>
      <c r="L463" s="459"/>
    </row>
    <row r="464" spans="7:12" ht="15">
      <c r="G464" s="459"/>
      <c r="H464" s="459"/>
      <c r="I464" s="459"/>
      <c r="J464" s="459"/>
      <c r="K464" s="459"/>
      <c r="L464" s="459"/>
    </row>
    <row r="465" spans="7:12" ht="15">
      <c r="G465" s="459"/>
      <c r="H465" s="459"/>
      <c r="I465" s="459"/>
      <c r="J465" s="459"/>
      <c r="K465" s="459"/>
      <c r="L465" s="459"/>
    </row>
    <row r="466" spans="7:12" ht="15">
      <c r="G466" s="459"/>
      <c r="H466" s="459"/>
      <c r="I466" s="459"/>
      <c r="J466" s="459"/>
      <c r="K466" s="459"/>
      <c r="L466" s="459"/>
    </row>
    <row r="467" spans="7:12" ht="15">
      <c r="G467" s="459"/>
      <c r="H467" s="459"/>
      <c r="I467" s="459"/>
      <c r="J467" s="459"/>
      <c r="K467" s="459"/>
      <c r="L467" s="459"/>
    </row>
    <row r="468" spans="7:12" ht="15">
      <c r="G468" s="459"/>
      <c r="H468" s="459"/>
      <c r="I468" s="459"/>
      <c r="J468" s="459"/>
      <c r="K468" s="459"/>
      <c r="L468" s="459"/>
    </row>
    <row r="469" spans="7:12" ht="15">
      <c r="G469" s="459"/>
      <c r="H469" s="459"/>
      <c r="I469" s="459"/>
      <c r="J469" s="459"/>
      <c r="K469" s="459"/>
      <c r="L469" s="459"/>
    </row>
    <row r="470" spans="7:12" ht="15">
      <c r="G470" s="459"/>
      <c r="H470" s="459"/>
      <c r="I470" s="459"/>
      <c r="J470" s="459"/>
      <c r="K470" s="459"/>
      <c r="L470" s="459"/>
    </row>
    <row r="471" spans="7:12" ht="15">
      <c r="G471" s="459"/>
      <c r="H471" s="459"/>
      <c r="I471" s="459"/>
      <c r="J471" s="459"/>
      <c r="K471" s="459"/>
      <c r="L471" s="459"/>
    </row>
    <row r="472" spans="7:12" ht="15">
      <c r="G472" s="459"/>
      <c r="H472" s="459"/>
      <c r="I472" s="459"/>
      <c r="J472" s="459"/>
      <c r="K472" s="459"/>
      <c r="L472" s="459"/>
    </row>
    <row r="473" spans="7:12" ht="15">
      <c r="G473" s="459"/>
      <c r="H473" s="459"/>
      <c r="I473" s="459"/>
      <c r="J473" s="459"/>
      <c r="K473" s="459"/>
      <c r="L473" s="459"/>
    </row>
    <row r="474" spans="7:12" ht="15">
      <c r="G474" s="459"/>
      <c r="H474" s="459"/>
      <c r="I474" s="459"/>
      <c r="J474" s="459"/>
      <c r="K474" s="459"/>
      <c r="L474" s="459"/>
    </row>
    <row r="475" spans="7:12" ht="15">
      <c r="G475" s="459"/>
      <c r="H475" s="459"/>
      <c r="I475" s="459"/>
      <c r="J475" s="459"/>
      <c r="K475" s="459"/>
      <c r="L475" s="459"/>
    </row>
    <row r="476" spans="7:12" ht="15">
      <c r="G476" s="459"/>
      <c r="H476" s="459"/>
      <c r="I476" s="459"/>
      <c r="J476" s="459"/>
      <c r="K476" s="459"/>
      <c r="L476" s="459"/>
    </row>
    <row r="477" spans="7:12" ht="15">
      <c r="G477" s="459"/>
      <c r="H477" s="459"/>
      <c r="I477" s="459"/>
      <c r="J477" s="459"/>
      <c r="K477" s="459"/>
      <c r="L477" s="459"/>
    </row>
    <row r="478" spans="7:12" ht="15">
      <c r="G478" s="459"/>
      <c r="H478" s="459"/>
      <c r="I478" s="459"/>
      <c r="J478" s="459"/>
      <c r="K478" s="459"/>
      <c r="L478" s="459"/>
    </row>
    <row r="479" spans="7:12" ht="15">
      <c r="G479" s="459"/>
      <c r="H479" s="459"/>
      <c r="I479" s="459"/>
      <c r="J479" s="459"/>
      <c r="K479" s="459"/>
      <c r="L479" s="459"/>
    </row>
    <row r="480" spans="7:12" ht="15">
      <c r="G480" s="459"/>
      <c r="H480" s="459"/>
      <c r="I480" s="459"/>
      <c r="J480" s="459"/>
      <c r="K480" s="459"/>
      <c r="L480" s="459"/>
    </row>
    <row r="481" spans="7:12" ht="15">
      <c r="G481" s="459"/>
      <c r="H481" s="459"/>
      <c r="I481" s="459"/>
      <c r="J481" s="459"/>
      <c r="K481" s="459"/>
      <c r="L481" s="459"/>
    </row>
    <row r="482" spans="7:12" ht="15">
      <c r="G482" s="459"/>
      <c r="H482" s="459"/>
      <c r="I482" s="459"/>
      <c r="J482" s="459"/>
      <c r="K482" s="459"/>
      <c r="L482" s="459"/>
    </row>
    <row r="483" spans="7:12" ht="15">
      <c r="G483" s="459"/>
      <c r="H483" s="459"/>
      <c r="I483" s="459"/>
      <c r="J483" s="459"/>
      <c r="K483" s="459"/>
      <c r="L483" s="459"/>
    </row>
    <row r="484" spans="7:12" ht="15">
      <c r="G484" s="459"/>
      <c r="H484" s="459"/>
      <c r="I484" s="459"/>
      <c r="J484" s="459"/>
      <c r="K484" s="459"/>
      <c r="L484" s="459"/>
    </row>
    <row r="485" spans="7:12" ht="15">
      <c r="G485" s="459"/>
      <c r="H485" s="459"/>
      <c r="I485" s="459"/>
      <c r="J485" s="459"/>
      <c r="K485" s="459"/>
      <c r="L485" s="459"/>
    </row>
    <row r="486" spans="7:12" ht="15">
      <c r="G486" s="459"/>
      <c r="H486" s="459"/>
      <c r="I486" s="459"/>
      <c r="J486" s="459"/>
      <c r="K486" s="459"/>
      <c r="L486" s="459"/>
    </row>
    <row r="487" spans="7:12" ht="15">
      <c r="G487" s="459"/>
      <c r="H487" s="459"/>
      <c r="I487" s="459"/>
      <c r="J487" s="459"/>
      <c r="K487" s="459"/>
      <c r="L487" s="459"/>
    </row>
    <row r="488" spans="7:12" ht="15">
      <c r="G488" s="459"/>
      <c r="H488" s="459"/>
      <c r="I488" s="459"/>
      <c r="J488" s="459"/>
      <c r="K488" s="459"/>
      <c r="L488" s="459"/>
    </row>
    <row r="489" spans="7:12" ht="15">
      <c r="G489" s="459"/>
      <c r="H489" s="459"/>
      <c r="I489" s="459"/>
      <c r="J489" s="459"/>
      <c r="K489" s="459"/>
      <c r="L489" s="459"/>
    </row>
    <row r="490" spans="7:12" ht="15">
      <c r="G490" s="459"/>
      <c r="H490" s="459"/>
      <c r="I490" s="459"/>
      <c r="J490" s="459"/>
      <c r="K490" s="459"/>
      <c r="L490" s="459"/>
    </row>
    <row r="491" spans="7:12" ht="15">
      <c r="G491" s="459"/>
      <c r="H491" s="459"/>
      <c r="I491" s="459"/>
      <c r="J491" s="459"/>
      <c r="K491" s="459"/>
      <c r="L491" s="459"/>
    </row>
    <row r="492" spans="7:12" ht="15">
      <c r="G492" s="459"/>
      <c r="H492" s="459"/>
      <c r="I492" s="459"/>
      <c r="J492" s="459"/>
      <c r="K492" s="459"/>
      <c r="L492" s="459"/>
    </row>
    <row r="493" spans="7:12" ht="15">
      <c r="G493" s="459"/>
      <c r="H493" s="459"/>
      <c r="I493" s="459"/>
      <c r="J493" s="459"/>
      <c r="K493" s="459"/>
      <c r="L493" s="459"/>
    </row>
    <row r="494" spans="7:12" ht="15">
      <c r="G494" s="459"/>
      <c r="H494" s="459"/>
      <c r="I494" s="459"/>
      <c r="J494" s="459"/>
      <c r="K494" s="459"/>
      <c r="L494" s="459"/>
    </row>
    <row r="495" spans="7:12" ht="15">
      <c r="G495" s="459"/>
      <c r="H495" s="459"/>
      <c r="I495" s="459"/>
      <c r="J495" s="459"/>
      <c r="K495" s="459"/>
      <c r="L495" s="459"/>
    </row>
    <row r="496" spans="7:12" ht="15">
      <c r="G496" s="459"/>
      <c r="H496" s="459"/>
      <c r="I496" s="459"/>
      <c r="J496" s="459"/>
      <c r="K496" s="459"/>
      <c r="L496" s="459"/>
    </row>
    <row r="497" spans="7:12" ht="15">
      <c r="G497" s="459"/>
      <c r="H497" s="459"/>
      <c r="I497" s="459"/>
      <c r="J497" s="459"/>
      <c r="K497" s="459"/>
      <c r="L497" s="459"/>
    </row>
    <row r="498" spans="7:12" ht="15">
      <c r="G498" s="459"/>
      <c r="H498" s="459"/>
      <c r="I498" s="459"/>
      <c r="J498" s="459"/>
      <c r="K498" s="459"/>
      <c r="L498" s="459"/>
    </row>
    <row r="499" spans="7:12" ht="15">
      <c r="G499" s="459"/>
      <c r="H499" s="459"/>
      <c r="I499" s="459"/>
      <c r="J499" s="459"/>
      <c r="K499" s="459"/>
      <c r="L499" s="459"/>
    </row>
    <row r="500" spans="7:12" ht="15">
      <c r="G500" s="459"/>
      <c r="H500" s="459"/>
      <c r="I500" s="459"/>
      <c r="J500" s="459"/>
      <c r="K500" s="459"/>
      <c r="L500" s="459"/>
    </row>
    <row r="501" spans="7:12" ht="15">
      <c r="G501" s="459"/>
      <c r="H501" s="459"/>
      <c r="I501" s="459"/>
      <c r="J501" s="459"/>
      <c r="K501" s="459"/>
      <c r="L501" s="459"/>
    </row>
    <row r="502" spans="7:12" ht="15">
      <c r="G502" s="459"/>
      <c r="H502" s="459"/>
      <c r="I502" s="459"/>
      <c r="J502" s="459"/>
      <c r="K502" s="459"/>
      <c r="L502" s="459"/>
    </row>
    <row r="503" spans="7:12" ht="15">
      <c r="G503" s="459"/>
      <c r="H503" s="459"/>
      <c r="I503" s="459"/>
      <c r="J503" s="459"/>
      <c r="K503" s="459"/>
      <c r="L503" s="459"/>
    </row>
    <row r="504" spans="7:12" ht="15">
      <c r="G504" s="459"/>
      <c r="H504" s="459"/>
      <c r="I504" s="459"/>
      <c r="J504" s="459"/>
      <c r="K504" s="459"/>
      <c r="L504" s="459"/>
    </row>
    <row r="505" spans="7:12" ht="15">
      <c r="G505" s="459"/>
      <c r="H505" s="459"/>
      <c r="I505" s="459"/>
      <c r="J505" s="459"/>
      <c r="K505" s="459"/>
      <c r="L505" s="459"/>
    </row>
    <row r="506" spans="7:12" ht="15">
      <c r="G506" s="459"/>
      <c r="H506" s="459"/>
      <c r="I506" s="459"/>
      <c r="J506" s="459"/>
      <c r="K506" s="459"/>
      <c r="L506" s="459"/>
    </row>
    <row r="507" spans="7:12" ht="15">
      <c r="G507" s="459"/>
      <c r="H507" s="459"/>
      <c r="I507" s="459"/>
      <c r="J507" s="459"/>
      <c r="K507" s="459"/>
      <c r="L507" s="459"/>
    </row>
    <row r="508" spans="7:12" ht="15">
      <c r="G508" s="459"/>
      <c r="H508" s="459"/>
      <c r="I508" s="459"/>
      <c r="J508" s="459"/>
      <c r="K508" s="459"/>
      <c r="L508" s="459"/>
    </row>
    <row r="509" spans="7:12" ht="15">
      <c r="G509" s="459"/>
      <c r="H509" s="459"/>
      <c r="I509" s="459"/>
      <c r="J509" s="459"/>
      <c r="K509" s="459"/>
      <c r="L509" s="459"/>
    </row>
    <row r="510" spans="7:12" ht="15">
      <c r="G510" s="459"/>
      <c r="H510" s="459"/>
      <c r="I510" s="459"/>
      <c r="J510" s="459"/>
      <c r="K510" s="459"/>
      <c r="L510" s="459"/>
    </row>
    <row r="511" spans="7:12" ht="15">
      <c r="G511" s="459"/>
      <c r="H511" s="459"/>
      <c r="I511" s="459"/>
      <c r="J511" s="459"/>
      <c r="K511" s="459"/>
      <c r="L511" s="459"/>
    </row>
    <row r="512" spans="7:12" ht="15">
      <c r="G512" s="459"/>
      <c r="H512" s="459"/>
      <c r="I512" s="459"/>
      <c r="J512" s="459"/>
      <c r="K512" s="459"/>
      <c r="L512" s="459"/>
    </row>
    <row r="513" spans="7:12" ht="15">
      <c r="G513" s="459"/>
      <c r="H513" s="459"/>
      <c r="I513" s="459"/>
      <c r="J513" s="459"/>
      <c r="K513" s="459"/>
      <c r="L513" s="459"/>
    </row>
    <row r="514" spans="7:12" ht="15">
      <c r="G514" s="459"/>
      <c r="H514" s="459"/>
      <c r="I514" s="459"/>
      <c r="J514" s="459"/>
      <c r="K514" s="459"/>
      <c r="L514" s="459"/>
    </row>
    <row r="515" spans="7:12" ht="15">
      <c r="G515" s="459"/>
      <c r="H515" s="459"/>
      <c r="I515" s="459"/>
      <c r="J515" s="459"/>
      <c r="K515" s="459"/>
      <c r="L515" s="459"/>
    </row>
    <row r="516" spans="7:12" ht="15">
      <c r="G516" s="459"/>
      <c r="H516" s="459"/>
      <c r="I516" s="459"/>
      <c r="J516" s="459"/>
      <c r="K516" s="459"/>
      <c r="L516" s="459"/>
    </row>
    <row r="517" spans="7:12" ht="15">
      <c r="G517" s="459"/>
      <c r="H517" s="459"/>
      <c r="I517" s="459"/>
      <c r="J517" s="459"/>
      <c r="K517" s="459"/>
      <c r="L517" s="459"/>
    </row>
    <row r="518" spans="7:12" ht="15">
      <c r="G518" s="459"/>
      <c r="H518" s="459"/>
      <c r="I518" s="459"/>
      <c r="J518" s="459"/>
      <c r="K518" s="459"/>
      <c r="L518" s="459"/>
    </row>
    <row r="519" spans="7:12" ht="15">
      <c r="G519" s="459"/>
      <c r="H519" s="459"/>
      <c r="I519" s="459"/>
      <c r="J519" s="459"/>
      <c r="K519" s="459"/>
      <c r="L519" s="459"/>
    </row>
    <row r="520" spans="7:12" ht="15">
      <c r="G520" s="459"/>
      <c r="H520" s="459"/>
      <c r="I520" s="459"/>
      <c r="J520" s="459"/>
      <c r="K520" s="459"/>
      <c r="L520" s="459"/>
    </row>
    <row r="521" spans="7:12" ht="15">
      <c r="G521" s="459"/>
      <c r="H521" s="459"/>
      <c r="I521" s="459"/>
      <c r="J521" s="459"/>
      <c r="K521" s="459"/>
      <c r="L521" s="459"/>
    </row>
    <row r="522" spans="7:12" ht="15">
      <c r="G522" s="459"/>
      <c r="H522" s="459"/>
      <c r="I522" s="459"/>
      <c r="J522" s="459"/>
      <c r="K522" s="459"/>
      <c r="L522" s="459"/>
    </row>
    <row r="523" spans="7:12" ht="15">
      <c r="G523" s="459"/>
      <c r="H523" s="459"/>
      <c r="I523" s="459"/>
      <c r="J523" s="459"/>
      <c r="K523" s="459"/>
      <c r="L523" s="459"/>
    </row>
    <row r="524" spans="7:12" ht="15">
      <c r="G524" s="459"/>
      <c r="H524" s="459"/>
      <c r="I524" s="459"/>
      <c r="J524" s="459"/>
      <c r="K524" s="459"/>
      <c r="L524" s="459"/>
    </row>
    <row r="525" spans="7:12" ht="15">
      <c r="G525" s="459"/>
      <c r="H525" s="459"/>
      <c r="I525" s="459"/>
      <c r="J525" s="459"/>
      <c r="K525" s="459"/>
      <c r="L525" s="459"/>
    </row>
    <row r="526" spans="7:12" ht="15">
      <c r="G526" s="459"/>
      <c r="H526" s="459"/>
      <c r="I526" s="459"/>
      <c r="J526" s="459"/>
      <c r="K526" s="459"/>
      <c r="L526" s="459"/>
    </row>
    <row r="527" spans="7:12" ht="15">
      <c r="G527" s="459"/>
      <c r="H527" s="459"/>
      <c r="I527" s="459"/>
      <c r="J527" s="459"/>
      <c r="K527" s="459"/>
      <c r="L527" s="459"/>
    </row>
    <row r="528" spans="7:12" ht="15">
      <c r="G528" s="459"/>
      <c r="H528" s="459"/>
      <c r="I528" s="459"/>
      <c r="J528" s="459"/>
      <c r="K528" s="459"/>
      <c r="L528" s="459"/>
    </row>
    <row r="529" spans="7:12" ht="15">
      <c r="G529" s="459"/>
      <c r="H529" s="459"/>
      <c r="I529" s="459"/>
      <c r="J529" s="459"/>
      <c r="K529" s="459"/>
      <c r="L529" s="459"/>
    </row>
    <row r="530" spans="7:12" ht="15">
      <c r="G530" s="459"/>
      <c r="H530" s="459"/>
      <c r="I530" s="459"/>
      <c r="J530" s="459"/>
      <c r="K530" s="459"/>
      <c r="L530" s="459"/>
    </row>
    <row r="531" spans="7:12" ht="15">
      <c r="G531" s="459"/>
      <c r="H531" s="459"/>
      <c r="I531" s="459"/>
      <c r="J531" s="459"/>
      <c r="K531" s="459"/>
      <c r="L531" s="459"/>
    </row>
    <row r="532" spans="7:12" ht="15">
      <c r="G532" s="459"/>
      <c r="H532" s="459"/>
      <c r="I532" s="459"/>
      <c r="J532" s="459"/>
      <c r="K532" s="459"/>
      <c r="L532" s="459"/>
    </row>
    <row r="533" spans="7:12" ht="15">
      <c r="G533" s="459"/>
      <c r="H533" s="459"/>
      <c r="I533" s="459"/>
      <c r="J533" s="459"/>
      <c r="K533" s="459"/>
      <c r="L533" s="459"/>
    </row>
    <row r="534" spans="7:12" ht="15">
      <c r="G534" s="459"/>
      <c r="H534" s="459"/>
      <c r="I534" s="459"/>
      <c r="J534" s="459"/>
      <c r="K534" s="459"/>
      <c r="L534" s="459"/>
    </row>
    <row r="535" spans="7:12" ht="15">
      <c r="G535" s="459"/>
      <c r="H535" s="459"/>
      <c r="I535" s="459"/>
      <c r="J535" s="459"/>
      <c r="K535" s="459"/>
      <c r="L535" s="459"/>
    </row>
    <row r="536" spans="7:12" ht="15">
      <c r="G536" s="459"/>
      <c r="H536" s="459"/>
      <c r="I536" s="459"/>
      <c r="J536" s="459"/>
      <c r="K536" s="459"/>
      <c r="L536" s="459"/>
    </row>
    <row r="537" spans="7:12" ht="15">
      <c r="G537" s="459"/>
      <c r="H537" s="459"/>
      <c r="I537" s="459"/>
      <c r="J537" s="459"/>
      <c r="K537" s="459"/>
      <c r="L537" s="459"/>
    </row>
    <row r="538" spans="7:12" ht="15">
      <c r="G538" s="459"/>
      <c r="H538" s="459"/>
      <c r="I538" s="459"/>
      <c r="J538" s="459"/>
      <c r="K538" s="459"/>
      <c r="L538" s="459"/>
    </row>
    <row r="539" spans="7:12" ht="15">
      <c r="G539" s="459"/>
      <c r="H539" s="459"/>
      <c r="I539" s="459"/>
      <c r="J539" s="459"/>
      <c r="K539" s="459"/>
      <c r="L539" s="459"/>
    </row>
    <row r="540" spans="7:12" ht="15">
      <c r="G540" s="459"/>
      <c r="H540" s="459"/>
      <c r="I540" s="459"/>
      <c r="J540" s="459"/>
      <c r="K540" s="459"/>
      <c r="L540" s="459"/>
    </row>
    <row r="541" spans="7:12" ht="15">
      <c r="G541" s="459"/>
      <c r="H541" s="459"/>
      <c r="I541" s="459"/>
      <c r="J541" s="459"/>
      <c r="K541" s="459"/>
      <c r="L541" s="459"/>
    </row>
    <row r="542" spans="7:12" ht="15">
      <c r="G542" s="459"/>
      <c r="H542" s="459"/>
      <c r="I542" s="459"/>
      <c r="J542" s="459"/>
      <c r="K542" s="459"/>
      <c r="L542" s="459"/>
    </row>
    <row r="543" spans="7:12" ht="15">
      <c r="G543" s="459"/>
      <c r="H543" s="459"/>
      <c r="I543" s="459"/>
      <c r="J543" s="459"/>
      <c r="K543" s="459"/>
      <c r="L543" s="459"/>
    </row>
    <row r="544" spans="7:12" ht="15">
      <c r="G544" s="459"/>
      <c r="H544" s="459"/>
      <c r="I544" s="459"/>
      <c r="J544" s="459"/>
      <c r="K544" s="459"/>
      <c r="L544" s="459"/>
    </row>
    <row r="545" spans="7:12" ht="15">
      <c r="G545" s="459"/>
      <c r="H545" s="459"/>
      <c r="I545" s="459"/>
      <c r="J545" s="459"/>
      <c r="K545" s="459"/>
      <c r="L545" s="459"/>
    </row>
    <row r="546" spans="7:12" ht="15">
      <c r="G546" s="459"/>
      <c r="H546" s="459"/>
      <c r="I546" s="459"/>
      <c r="J546" s="459"/>
      <c r="K546" s="459"/>
      <c r="L546" s="459"/>
    </row>
    <row r="547" spans="7:12" ht="15">
      <c r="G547" s="459"/>
      <c r="H547" s="459"/>
      <c r="I547" s="459"/>
      <c r="J547" s="459"/>
      <c r="K547" s="459"/>
      <c r="L547" s="459"/>
    </row>
    <row r="548" spans="7:12" ht="15">
      <c r="G548" s="459"/>
      <c r="H548" s="459"/>
      <c r="I548" s="459"/>
      <c r="J548" s="459"/>
      <c r="K548" s="459"/>
      <c r="L548" s="459"/>
    </row>
    <row r="549" spans="7:12" ht="15">
      <c r="G549" s="459"/>
      <c r="H549" s="459"/>
      <c r="I549" s="459"/>
      <c r="J549" s="459"/>
      <c r="K549" s="459"/>
      <c r="L549" s="459"/>
    </row>
    <row r="550" spans="7:12" ht="15">
      <c r="G550" s="459"/>
      <c r="H550" s="459"/>
      <c r="I550" s="459"/>
      <c r="J550" s="459"/>
      <c r="K550" s="459"/>
      <c r="L550" s="459"/>
    </row>
    <row r="551" spans="7:12" ht="15">
      <c r="G551" s="459"/>
      <c r="H551" s="459"/>
      <c r="I551" s="459"/>
      <c r="J551" s="459"/>
      <c r="K551" s="459"/>
      <c r="L551" s="459"/>
    </row>
    <row r="552" spans="7:12" ht="15">
      <c r="G552" s="459"/>
      <c r="H552" s="459"/>
      <c r="I552" s="459"/>
      <c r="J552" s="459"/>
      <c r="K552" s="459"/>
      <c r="L552" s="459"/>
    </row>
    <row r="553" spans="7:12" ht="15">
      <c r="G553" s="459"/>
      <c r="H553" s="459"/>
      <c r="I553" s="459"/>
      <c r="J553" s="459"/>
      <c r="K553" s="459"/>
      <c r="L553" s="459"/>
    </row>
    <row r="554" spans="7:12" ht="15">
      <c r="G554" s="459"/>
      <c r="H554" s="459"/>
      <c r="I554" s="459"/>
      <c r="J554" s="459"/>
      <c r="K554" s="459"/>
      <c r="L554" s="459"/>
    </row>
    <row r="555" spans="7:12" ht="15">
      <c r="G555" s="459"/>
      <c r="H555" s="459"/>
      <c r="I555" s="459"/>
      <c r="J555" s="459"/>
      <c r="K555" s="459"/>
      <c r="L555" s="459"/>
    </row>
    <row r="556" spans="7:12" ht="15">
      <c r="G556" s="459"/>
      <c r="H556" s="459"/>
      <c r="I556" s="459"/>
      <c r="J556" s="459"/>
      <c r="K556" s="459"/>
      <c r="L556" s="459"/>
    </row>
    <row r="557" spans="7:12" ht="15">
      <c r="G557" s="459"/>
      <c r="H557" s="459"/>
      <c r="I557" s="459"/>
      <c r="J557" s="459"/>
      <c r="K557" s="459"/>
      <c r="L557" s="459"/>
    </row>
    <row r="558" spans="7:12" ht="15">
      <c r="G558" s="459"/>
      <c r="H558" s="459"/>
      <c r="I558" s="459"/>
      <c r="J558" s="459"/>
      <c r="K558" s="459"/>
      <c r="L558" s="459"/>
    </row>
    <row r="559" spans="7:12" ht="15">
      <c r="G559" s="459"/>
      <c r="H559" s="459"/>
      <c r="I559" s="459"/>
      <c r="J559" s="459"/>
      <c r="K559" s="459"/>
      <c r="L559" s="459"/>
    </row>
    <row r="560" spans="7:12" ht="15">
      <c r="G560" s="459"/>
      <c r="H560" s="459"/>
      <c r="I560" s="459"/>
      <c r="J560" s="459"/>
      <c r="K560" s="459"/>
      <c r="L560" s="459"/>
    </row>
    <row r="561" spans="7:12" ht="15">
      <c r="G561" s="459"/>
      <c r="H561" s="459"/>
      <c r="I561" s="459"/>
      <c r="J561" s="459"/>
      <c r="K561" s="459"/>
      <c r="L561" s="459"/>
    </row>
    <row r="562" spans="7:12" ht="15">
      <c r="G562" s="459"/>
      <c r="H562" s="459"/>
      <c r="I562" s="459"/>
      <c r="J562" s="459"/>
      <c r="K562" s="459"/>
      <c r="L562" s="459"/>
    </row>
    <row r="563" spans="7:12" ht="15">
      <c r="G563" s="459"/>
      <c r="H563" s="459"/>
      <c r="I563" s="459"/>
      <c r="J563" s="459"/>
      <c r="K563" s="459"/>
      <c r="L563" s="459"/>
    </row>
    <row r="564" spans="7:12" ht="15">
      <c r="G564" s="459"/>
      <c r="H564" s="459"/>
      <c r="I564" s="459"/>
      <c r="J564" s="459"/>
      <c r="K564" s="459"/>
      <c r="L564" s="459"/>
    </row>
    <row r="565" spans="7:12" ht="15">
      <c r="G565" s="459"/>
      <c r="H565" s="459"/>
      <c r="I565" s="459"/>
      <c r="J565" s="459"/>
      <c r="K565" s="459"/>
      <c r="L565" s="459"/>
    </row>
    <row r="566" spans="7:12" ht="15">
      <c r="G566" s="459"/>
      <c r="H566" s="459"/>
      <c r="I566" s="459"/>
      <c r="J566" s="459"/>
      <c r="K566" s="459"/>
      <c r="L566" s="459"/>
    </row>
    <row r="567" spans="7:12" ht="15">
      <c r="G567" s="459"/>
      <c r="H567" s="459"/>
      <c r="I567" s="459"/>
      <c r="J567" s="459"/>
      <c r="K567" s="459"/>
      <c r="L567" s="459"/>
    </row>
    <row r="568" spans="7:12" ht="15">
      <c r="G568" s="459"/>
      <c r="H568" s="459"/>
      <c r="I568" s="459"/>
      <c r="J568" s="459"/>
      <c r="K568" s="459"/>
      <c r="L568" s="459"/>
    </row>
    <row r="569" spans="7:12" ht="15">
      <c r="G569" s="459"/>
      <c r="H569" s="459"/>
      <c r="I569" s="459"/>
      <c r="J569" s="459"/>
      <c r="K569" s="459"/>
      <c r="L569" s="459"/>
    </row>
    <row r="570" spans="7:12" ht="15">
      <c r="G570" s="459"/>
      <c r="H570" s="459"/>
      <c r="I570" s="459"/>
      <c r="J570" s="459"/>
      <c r="K570" s="459"/>
      <c r="L570" s="459"/>
    </row>
    <row r="571" spans="7:12" ht="15">
      <c r="G571" s="459"/>
      <c r="H571" s="459"/>
      <c r="I571" s="459"/>
      <c r="J571" s="459"/>
      <c r="K571" s="459"/>
      <c r="L571" s="459"/>
    </row>
    <row r="572" spans="7:12" ht="15">
      <c r="G572" s="459"/>
      <c r="H572" s="459"/>
      <c r="I572" s="459"/>
      <c r="J572" s="459"/>
      <c r="K572" s="459"/>
      <c r="L572" s="459"/>
    </row>
    <row r="573" spans="7:12" ht="15">
      <c r="G573" s="459"/>
      <c r="H573" s="459"/>
      <c r="I573" s="459"/>
      <c r="J573" s="459"/>
      <c r="K573" s="459"/>
      <c r="L573" s="459"/>
    </row>
    <row r="574" spans="7:12" ht="15">
      <c r="G574" s="459"/>
      <c r="H574" s="459"/>
      <c r="I574" s="459"/>
      <c r="J574" s="459"/>
      <c r="K574" s="459"/>
      <c r="L574" s="459"/>
    </row>
    <row r="575" spans="7:12" ht="15">
      <c r="G575" s="459"/>
      <c r="H575" s="459"/>
      <c r="I575" s="459"/>
      <c r="J575" s="459"/>
      <c r="K575" s="459"/>
      <c r="L575" s="459"/>
    </row>
    <row r="576" spans="7:12" ht="15">
      <c r="G576" s="459"/>
      <c r="H576" s="459"/>
      <c r="I576" s="459"/>
      <c r="J576" s="459"/>
      <c r="K576" s="459"/>
      <c r="L576" s="459"/>
    </row>
    <row r="577" spans="7:12" ht="15">
      <c r="G577" s="459"/>
      <c r="H577" s="459"/>
      <c r="I577" s="459"/>
      <c r="J577" s="459"/>
      <c r="K577" s="459"/>
      <c r="L577" s="459"/>
    </row>
    <row r="578" spans="7:12" ht="15">
      <c r="G578" s="459"/>
      <c r="H578" s="459"/>
      <c r="I578" s="459"/>
      <c r="J578" s="459"/>
      <c r="K578" s="459"/>
      <c r="L578" s="459"/>
    </row>
    <row r="579" spans="7:12" ht="15">
      <c r="G579" s="459"/>
      <c r="H579" s="459"/>
      <c r="I579" s="459"/>
      <c r="J579" s="459"/>
      <c r="K579" s="459"/>
      <c r="L579" s="459"/>
    </row>
    <row r="580" spans="7:12" ht="15">
      <c r="G580" s="459"/>
      <c r="H580" s="459"/>
      <c r="I580" s="459"/>
      <c r="J580" s="459"/>
      <c r="K580" s="459"/>
      <c r="L580" s="459"/>
    </row>
    <row r="581" spans="7:12" ht="15">
      <c r="G581" s="459"/>
      <c r="H581" s="459"/>
      <c r="I581" s="459"/>
      <c r="J581" s="459"/>
      <c r="K581" s="459"/>
      <c r="L581" s="459"/>
    </row>
    <row r="582" spans="7:12" ht="15">
      <c r="G582" s="459"/>
      <c r="H582" s="459"/>
      <c r="I582" s="459"/>
      <c r="J582" s="459"/>
      <c r="K582" s="459"/>
      <c r="L582" s="459"/>
    </row>
    <row r="583" spans="7:12" ht="15">
      <c r="G583" s="459"/>
      <c r="H583" s="459"/>
      <c r="I583" s="459"/>
      <c r="J583" s="459"/>
      <c r="K583" s="459"/>
      <c r="L583" s="459"/>
    </row>
    <row r="584" spans="7:12" ht="15">
      <c r="G584" s="459"/>
      <c r="H584" s="459"/>
      <c r="I584" s="459"/>
      <c r="J584" s="459"/>
      <c r="K584" s="459"/>
      <c r="L584" s="459"/>
    </row>
    <row r="585" spans="7:12" ht="15">
      <c r="G585" s="459"/>
      <c r="H585" s="459"/>
      <c r="I585" s="459"/>
      <c r="J585" s="459"/>
      <c r="K585" s="459"/>
      <c r="L585" s="459"/>
    </row>
    <row r="586" spans="7:12" ht="15">
      <c r="G586" s="459"/>
      <c r="H586" s="459"/>
      <c r="I586" s="459"/>
      <c r="J586" s="459"/>
      <c r="K586" s="459"/>
      <c r="L586" s="459"/>
    </row>
    <row r="587" spans="7:12" ht="15">
      <c r="G587" s="459"/>
      <c r="H587" s="459"/>
      <c r="I587" s="459"/>
      <c r="J587" s="459"/>
      <c r="K587" s="459"/>
      <c r="L587" s="459"/>
    </row>
    <row r="588" spans="7:12" ht="15">
      <c r="G588" s="459"/>
      <c r="H588" s="459"/>
      <c r="I588" s="459"/>
      <c r="J588" s="459"/>
      <c r="K588" s="459"/>
      <c r="L588" s="459"/>
    </row>
    <row r="589" spans="7:12" ht="15">
      <c r="G589" s="459"/>
      <c r="H589" s="459"/>
      <c r="I589" s="459"/>
      <c r="J589" s="459"/>
      <c r="K589" s="459"/>
      <c r="L589" s="459"/>
    </row>
    <row r="590" spans="7:12" ht="15">
      <c r="G590" s="459"/>
      <c r="H590" s="459"/>
      <c r="I590" s="459"/>
      <c r="J590" s="459"/>
      <c r="K590" s="459"/>
      <c r="L590" s="459"/>
    </row>
    <row r="591" spans="7:12" ht="15">
      <c r="G591" s="459"/>
      <c r="H591" s="459"/>
      <c r="I591" s="459"/>
      <c r="J591" s="459"/>
      <c r="K591" s="459"/>
      <c r="L591" s="459"/>
    </row>
    <row r="592" spans="7:12" ht="15">
      <c r="G592" s="459"/>
      <c r="H592" s="459"/>
      <c r="I592" s="459"/>
      <c r="J592" s="459"/>
      <c r="K592" s="459"/>
      <c r="L592" s="459"/>
    </row>
    <row r="593" spans="7:12" ht="15">
      <c r="G593" s="459"/>
      <c r="H593" s="459"/>
      <c r="I593" s="459"/>
      <c r="J593" s="459"/>
      <c r="K593" s="459"/>
      <c r="L593" s="459"/>
    </row>
    <row r="594" spans="7:12" ht="15">
      <c r="G594" s="459"/>
      <c r="H594" s="459"/>
      <c r="I594" s="459"/>
      <c r="J594" s="459"/>
      <c r="K594" s="459"/>
      <c r="L594" s="459"/>
    </row>
    <row r="595" spans="7:12" ht="15">
      <c r="G595" s="459"/>
      <c r="H595" s="459"/>
      <c r="I595" s="459"/>
      <c r="J595" s="459"/>
      <c r="K595" s="459"/>
      <c r="L595" s="459"/>
    </row>
    <row r="596" spans="7:12" ht="15">
      <c r="G596" s="459"/>
      <c r="H596" s="459"/>
      <c r="I596" s="459"/>
      <c r="J596" s="459"/>
      <c r="K596" s="459"/>
      <c r="L596" s="459"/>
    </row>
    <row r="597" spans="7:12" ht="15">
      <c r="G597" s="459"/>
      <c r="H597" s="459"/>
      <c r="I597" s="459"/>
      <c r="J597" s="459"/>
      <c r="K597" s="459"/>
      <c r="L597" s="459"/>
    </row>
    <row r="598" spans="7:12" ht="15">
      <c r="G598" s="459"/>
      <c r="H598" s="459"/>
      <c r="I598" s="459"/>
      <c r="J598" s="459"/>
      <c r="K598" s="459"/>
      <c r="L598" s="459"/>
    </row>
    <row r="599" spans="7:12" ht="15">
      <c r="G599" s="459"/>
      <c r="H599" s="459"/>
      <c r="I599" s="459"/>
      <c r="J599" s="459"/>
      <c r="K599" s="459"/>
      <c r="L599" s="459"/>
    </row>
    <row r="600" spans="7:12" ht="15">
      <c r="G600" s="459"/>
      <c r="H600" s="459"/>
      <c r="I600" s="459"/>
      <c r="J600" s="459"/>
      <c r="K600" s="459"/>
      <c r="L600" s="459"/>
    </row>
    <row r="601" spans="7:12" ht="15">
      <c r="G601" s="459"/>
      <c r="H601" s="459"/>
      <c r="I601" s="459"/>
      <c r="J601" s="459"/>
      <c r="K601" s="459"/>
      <c r="L601" s="459"/>
    </row>
    <row r="602" spans="7:12" ht="15">
      <c r="G602" s="459"/>
      <c r="H602" s="459"/>
      <c r="I602" s="459"/>
      <c r="J602" s="459"/>
      <c r="K602" s="459"/>
      <c r="L602" s="459"/>
    </row>
    <row r="603" spans="7:12" ht="15">
      <c r="G603" s="459"/>
      <c r="H603" s="459"/>
      <c r="I603" s="459"/>
      <c r="J603" s="459"/>
      <c r="K603" s="459"/>
      <c r="L603" s="459"/>
    </row>
    <row r="604" spans="7:12" ht="15">
      <c r="G604" s="459"/>
      <c r="H604" s="459"/>
      <c r="I604" s="459"/>
      <c r="J604" s="459"/>
      <c r="K604" s="459"/>
      <c r="L604" s="459"/>
    </row>
    <row r="605" spans="7:12" ht="15">
      <c r="G605" s="459"/>
      <c r="H605" s="459"/>
      <c r="I605" s="459"/>
      <c r="J605" s="459"/>
      <c r="K605" s="459"/>
      <c r="L605" s="459"/>
    </row>
    <row r="606" spans="7:12" ht="15">
      <c r="G606" s="459"/>
      <c r="H606" s="459"/>
      <c r="I606" s="459"/>
      <c r="J606" s="459"/>
      <c r="K606" s="459"/>
      <c r="L606" s="459"/>
    </row>
    <row r="607" spans="7:12" ht="15">
      <c r="G607" s="459"/>
      <c r="H607" s="459"/>
      <c r="I607" s="459"/>
      <c r="J607" s="459"/>
      <c r="K607" s="459"/>
      <c r="L607" s="459"/>
    </row>
    <row r="608" spans="7:12" ht="15">
      <c r="G608" s="459"/>
      <c r="H608" s="459"/>
      <c r="I608" s="459"/>
      <c r="J608" s="459"/>
      <c r="K608" s="459"/>
      <c r="L608" s="459"/>
    </row>
    <row r="609" spans="7:12" ht="15">
      <c r="G609" s="459"/>
      <c r="H609" s="459"/>
      <c r="I609" s="459"/>
      <c r="J609" s="459"/>
      <c r="K609" s="459"/>
      <c r="L609" s="459"/>
    </row>
    <row r="610" spans="7:12" ht="15">
      <c r="G610" s="459"/>
      <c r="H610" s="459"/>
      <c r="I610" s="459"/>
      <c r="J610" s="459"/>
      <c r="K610" s="459"/>
      <c r="L610" s="459"/>
    </row>
    <row r="611" spans="7:12" ht="15">
      <c r="G611" s="459"/>
      <c r="H611" s="459"/>
      <c r="I611" s="459"/>
      <c r="J611" s="459"/>
      <c r="K611" s="459"/>
      <c r="L611" s="459"/>
    </row>
    <row r="612" spans="7:12" ht="15">
      <c r="G612" s="459"/>
      <c r="H612" s="459"/>
      <c r="I612" s="459"/>
      <c r="J612" s="459"/>
      <c r="K612" s="459"/>
      <c r="L612" s="459"/>
    </row>
    <row r="613" spans="7:12" ht="15">
      <c r="G613" s="459"/>
      <c r="H613" s="459"/>
      <c r="I613" s="459"/>
      <c r="J613" s="459"/>
      <c r="K613" s="459"/>
      <c r="L613" s="459"/>
    </row>
    <row r="614" spans="7:12" ht="15">
      <c r="G614" s="459"/>
      <c r="H614" s="459"/>
      <c r="I614" s="459"/>
      <c r="J614" s="459"/>
      <c r="K614" s="459"/>
      <c r="L614" s="459"/>
    </row>
    <row r="615" spans="7:12" ht="15">
      <c r="G615" s="459"/>
      <c r="H615" s="459"/>
      <c r="I615" s="459"/>
      <c r="J615" s="459"/>
      <c r="K615" s="459"/>
      <c r="L615" s="459"/>
    </row>
    <row r="616" spans="7:12" ht="15">
      <c r="G616" s="459"/>
      <c r="H616" s="459"/>
      <c r="I616" s="459"/>
      <c r="J616" s="459"/>
      <c r="K616" s="459"/>
      <c r="L616" s="459"/>
    </row>
    <row r="617" spans="7:12" ht="15">
      <c r="G617" s="459"/>
      <c r="H617" s="459"/>
      <c r="I617" s="459"/>
      <c r="J617" s="459"/>
      <c r="K617" s="459"/>
      <c r="L617" s="459"/>
    </row>
    <row r="618" spans="7:12" ht="15">
      <c r="G618" s="459"/>
      <c r="H618" s="459"/>
      <c r="I618" s="459"/>
      <c r="J618" s="459"/>
      <c r="K618" s="459"/>
      <c r="L618" s="459"/>
    </row>
    <row r="619" spans="7:12" ht="15">
      <c r="G619" s="459"/>
      <c r="H619" s="459"/>
      <c r="I619" s="459"/>
      <c r="J619" s="459"/>
      <c r="K619" s="459"/>
      <c r="L619" s="459"/>
    </row>
    <row r="620" spans="7:12" ht="15">
      <c r="G620" s="459"/>
      <c r="H620" s="459"/>
      <c r="I620" s="459"/>
      <c r="J620" s="459"/>
      <c r="K620" s="459"/>
      <c r="L620" s="459"/>
    </row>
    <row r="621" spans="7:12" ht="15">
      <c r="G621" s="459"/>
      <c r="H621" s="459"/>
      <c r="I621" s="459"/>
      <c r="J621" s="459"/>
      <c r="K621" s="459"/>
      <c r="L621" s="459"/>
    </row>
    <row r="622" spans="7:12" ht="15">
      <c r="G622" s="459"/>
      <c r="H622" s="459"/>
      <c r="I622" s="459"/>
      <c r="J622" s="459"/>
      <c r="K622" s="459"/>
      <c r="L622" s="459"/>
    </row>
    <row r="623" spans="7:12" ht="15">
      <c r="G623" s="459"/>
      <c r="H623" s="459"/>
      <c r="I623" s="459"/>
      <c r="J623" s="459"/>
      <c r="K623" s="459"/>
      <c r="L623" s="459"/>
    </row>
    <row r="624" spans="7:12" ht="15">
      <c r="G624" s="459"/>
      <c r="H624" s="459"/>
      <c r="I624" s="459"/>
      <c r="J624" s="459"/>
      <c r="K624" s="459"/>
      <c r="L624" s="459"/>
    </row>
    <row r="625" spans="7:12" ht="15">
      <c r="G625" s="459"/>
      <c r="H625" s="459"/>
      <c r="I625" s="459"/>
      <c r="J625" s="459"/>
      <c r="K625" s="459"/>
      <c r="L625" s="459"/>
    </row>
    <row r="626" spans="7:12" ht="15">
      <c r="G626" s="459"/>
      <c r="H626" s="459"/>
      <c r="I626" s="459"/>
      <c r="J626" s="459"/>
      <c r="K626" s="459"/>
      <c r="L626" s="459"/>
    </row>
    <row r="627" spans="7:12" ht="15">
      <c r="G627" s="459"/>
      <c r="H627" s="459"/>
      <c r="I627" s="459"/>
      <c r="J627" s="459"/>
      <c r="K627" s="459"/>
      <c r="L627" s="459"/>
    </row>
    <row r="628" spans="7:12" ht="15">
      <c r="G628" s="459"/>
      <c r="H628" s="459"/>
      <c r="I628" s="459"/>
      <c r="J628" s="459"/>
      <c r="K628" s="459"/>
      <c r="L628" s="459"/>
    </row>
    <row r="629" spans="7:12" ht="15">
      <c r="G629" s="459"/>
      <c r="H629" s="459"/>
      <c r="I629" s="459"/>
      <c r="J629" s="459"/>
      <c r="K629" s="459"/>
      <c r="L629" s="459"/>
    </row>
    <row r="630" spans="7:12" ht="15">
      <c r="G630" s="459"/>
      <c r="H630" s="459"/>
      <c r="I630" s="459"/>
      <c r="J630" s="459"/>
      <c r="K630" s="459"/>
      <c r="L630" s="459"/>
    </row>
    <row r="631" spans="7:12" ht="15">
      <c r="G631" s="459"/>
      <c r="H631" s="459"/>
      <c r="I631" s="459"/>
      <c r="J631" s="459"/>
      <c r="K631" s="459"/>
      <c r="L631" s="459"/>
    </row>
    <row r="632" spans="7:12" ht="15">
      <c r="G632" s="459"/>
      <c r="H632" s="459"/>
      <c r="I632" s="459"/>
      <c r="J632" s="459"/>
      <c r="K632" s="459"/>
      <c r="L632" s="459"/>
    </row>
    <row r="633" spans="7:12" ht="15">
      <c r="G633" s="459"/>
      <c r="H633" s="459"/>
      <c r="I633" s="459"/>
      <c r="J633" s="459"/>
      <c r="K633" s="459"/>
      <c r="L633" s="459"/>
    </row>
    <row r="634" spans="7:12" ht="15">
      <c r="G634" s="459"/>
      <c r="H634" s="459"/>
      <c r="I634" s="459"/>
      <c r="J634" s="459"/>
      <c r="K634" s="459"/>
      <c r="L634" s="459"/>
    </row>
    <row r="635" spans="7:12" ht="15">
      <c r="G635" s="459"/>
      <c r="H635" s="459"/>
      <c r="I635" s="459"/>
      <c r="J635" s="459"/>
      <c r="K635" s="459"/>
      <c r="L635" s="459"/>
    </row>
    <row r="636" spans="7:12" ht="15">
      <c r="G636" s="459"/>
      <c r="H636" s="459"/>
      <c r="I636" s="459"/>
      <c r="J636" s="459"/>
      <c r="K636" s="459"/>
      <c r="L636" s="459"/>
    </row>
    <row r="637" spans="7:12" ht="15">
      <c r="G637" s="459"/>
      <c r="H637" s="459"/>
      <c r="I637" s="459"/>
      <c r="J637" s="459"/>
      <c r="K637" s="459"/>
      <c r="L637" s="459"/>
    </row>
    <row r="638" spans="7:12" ht="15">
      <c r="G638" s="459"/>
      <c r="H638" s="459"/>
      <c r="I638" s="459"/>
      <c r="J638" s="459"/>
      <c r="K638" s="459"/>
      <c r="L638" s="459"/>
    </row>
    <row r="639" spans="7:12" ht="15">
      <c r="G639" s="459"/>
      <c r="H639" s="459"/>
      <c r="I639" s="459"/>
      <c r="J639" s="459"/>
      <c r="K639" s="459"/>
      <c r="L639" s="459"/>
    </row>
    <row r="640" spans="7:12" ht="15">
      <c r="G640" s="459"/>
      <c r="H640" s="459"/>
      <c r="I640" s="459"/>
      <c r="J640" s="459"/>
      <c r="K640" s="459"/>
      <c r="L640" s="459"/>
    </row>
    <row r="641" spans="7:12" ht="15">
      <c r="G641" s="459"/>
      <c r="H641" s="459"/>
      <c r="I641" s="459"/>
      <c r="J641" s="459"/>
      <c r="K641" s="459"/>
      <c r="L641" s="459"/>
    </row>
    <row r="642" spans="7:12" ht="15">
      <c r="G642" s="459"/>
      <c r="H642" s="459"/>
      <c r="I642" s="459"/>
      <c r="J642" s="459"/>
      <c r="K642" s="459"/>
      <c r="L642" s="459"/>
    </row>
    <row r="643" spans="7:12" ht="15">
      <c r="G643" s="459"/>
      <c r="H643" s="459"/>
      <c r="I643" s="459"/>
      <c r="J643" s="459"/>
      <c r="K643" s="459"/>
      <c r="L643" s="459"/>
    </row>
    <row r="644" spans="7:12" ht="15">
      <c r="G644" s="459"/>
      <c r="H644" s="459"/>
      <c r="I644" s="459"/>
      <c r="J644" s="459"/>
      <c r="K644" s="459"/>
      <c r="L644" s="459"/>
    </row>
    <row r="645" spans="7:12" ht="15">
      <c r="G645" s="459"/>
      <c r="H645" s="459"/>
      <c r="I645" s="459"/>
      <c r="J645" s="459"/>
      <c r="K645" s="459"/>
      <c r="L645" s="459"/>
    </row>
    <row r="646" spans="7:12" ht="15">
      <c r="G646" s="459"/>
      <c r="H646" s="459"/>
      <c r="I646" s="459"/>
      <c r="J646" s="459"/>
      <c r="K646" s="459"/>
      <c r="L646" s="459"/>
    </row>
    <row r="647" spans="7:12" ht="15">
      <c r="G647" s="459"/>
      <c r="H647" s="459"/>
      <c r="I647" s="459"/>
      <c r="J647" s="459"/>
      <c r="K647" s="459"/>
      <c r="L647" s="459"/>
    </row>
    <row r="648" spans="7:12" ht="15">
      <c r="G648" s="459"/>
      <c r="H648" s="459"/>
      <c r="I648" s="459"/>
      <c r="J648" s="459"/>
      <c r="K648" s="459"/>
      <c r="L648" s="459"/>
    </row>
    <row r="649" spans="7:12" ht="15">
      <c r="G649" s="459"/>
      <c r="H649" s="459"/>
      <c r="I649" s="459"/>
      <c r="J649" s="459"/>
      <c r="K649" s="459"/>
      <c r="L649" s="459"/>
    </row>
    <row r="650" spans="7:12" ht="15">
      <c r="G650" s="459"/>
      <c r="H650" s="459"/>
      <c r="I650" s="459"/>
      <c r="J650" s="459"/>
      <c r="K650" s="459"/>
      <c r="L650" s="459"/>
    </row>
    <row r="651" spans="7:12" ht="15">
      <c r="G651" s="459"/>
      <c r="H651" s="459"/>
      <c r="I651" s="459"/>
      <c r="J651" s="459"/>
      <c r="K651" s="459"/>
      <c r="L651" s="459"/>
    </row>
    <row r="652" spans="7:12" ht="15">
      <c r="G652" s="459"/>
      <c r="H652" s="459"/>
      <c r="I652" s="459"/>
      <c r="J652" s="459"/>
      <c r="K652" s="459"/>
      <c r="L652" s="459"/>
    </row>
    <row r="653" spans="7:12" ht="15">
      <c r="G653" s="459"/>
      <c r="H653" s="459"/>
      <c r="I653" s="459"/>
      <c r="J653" s="459"/>
      <c r="K653" s="459"/>
      <c r="L653" s="459"/>
    </row>
    <row r="654" spans="7:12" ht="15">
      <c r="G654" s="459"/>
      <c r="H654" s="459"/>
      <c r="I654" s="459"/>
      <c r="J654" s="459"/>
      <c r="K654" s="459"/>
      <c r="L654" s="459"/>
    </row>
    <row r="655" spans="7:12" ht="15">
      <c r="G655" s="459"/>
      <c r="H655" s="459"/>
      <c r="I655" s="459"/>
      <c r="J655" s="459"/>
      <c r="K655" s="459"/>
      <c r="L655" s="459"/>
    </row>
    <row r="656" spans="7:12" ht="15">
      <c r="G656" s="459"/>
      <c r="H656" s="459"/>
      <c r="I656" s="459"/>
      <c r="J656" s="459"/>
      <c r="K656" s="459"/>
      <c r="L656" s="459"/>
    </row>
    <row r="657" spans="7:12" ht="15">
      <c r="G657" s="459"/>
      <c r="H657" s="459"/>
      <c r="I657" s="459"/>
      <c r="J657" s="459"/>
      <c r="K657" s="459"/>
      <c r="L657" s="459"/>
    </row>
    <row r="658" spans="7:12" ht="15">
      <c r="G658" s="459"/>
      <c r="H658" s="459"/>
      <c r="I658" s="459"/>
      <c r="J658" s="459"/>
      <c r="K658" s="459"/>
      <c r="L658" s="459"/>
    </row>
    <row r="659" spans="7:12" ht="15">
      <c r="G659" s="459"/>
      <c r="H659" s="459"/>
      <c r="I659" s="459"/>
      <c r="J659" s="459"/>
      <c r="K659" s="459"/>
      <c r="L659" s="459"/>
    </row>
    <row r="660" spans="7:12" ht="15">
      <c r="G660" s="459"/>
      <c r="H660" s="459"/>
      <c r="I660" s="459"/>
      <c r="J660" s="459"/>
      <c r="K660" s="459"/>
      <c r="L660" s="459"/>
    </row>
    <row r="661" spans="7:12" ht="15">
      <c r="G661" s="459"/>
      <c r="H661" s="459"/>
      <c r="I661" s="459"/>
      <c r="J661" s="459"/>
      <c r="K661" s="459"/>
      <c r="L661" s="459"/>
    </row>
    <row r="662" spans="7:12" ht="15">
      <c r="G662" s="459"/>
      <c r="H662" s="459"/>
      <c r="I662" s="459"/>
      <c r="J662" s="459"/>
      <c r="K662" s="459"/>
      <c r="L662" s="459"/>
    </row>
    <row r="663" spans="7:12" ht="15">
      <c r="G663" s="459"/>
      <c r="H663" s="459"/>
      <c r="I663" s="459"/>
      <c r="J663" s="459"/>
      <c r="K663" s="459"/>
      <c r="L663" s="459"/>
    </row>
    <row r="664" spans="7:12" ht="15">
      <c r="G664" s="459"/>
      <c r="H664" s="459"/>
      <c r="I664" s="459"/>
      <c r="J664" s="459"/>
      <c r="K664" s="459"/>
      <c r="L664" s="459"/>
    </row>
    <row r="665" spans="7:12" ht="15">
      <c r="G665" s="459"/>
      <c r="H665" s="459"/>
      <c r="I665" s="459"/>
      <c r="J665" s="459"/>
      <c r="K665" s="459"/>
      <c r="L665" s="459"/>
    </row>
    <row r="666" spans="7:12" ht="15">
      <c r="G666" s="459"/>
      <c r="H666" s="459"/>
      <c r="I666" s="459"/>
      <c r="J666" s="459"/>
      <c r="K666" s="459"/>
      <c r="L666" s="459"/>
    </row>
    <row r="667" spans="7:12" ht="15">
      <c r="G667" s="459"/>
      <c r="H667" s="459"/>
      <c r="I667" s="459"/>
      <c r="J667" s="459"/>
      <c r="K667" s="459"/>
      <c r="L667" s="459"/>
    </row>
    <row r="668" spans="7:12" ht="15">
      <c r="G668" s="459"/>
      <c r="H668" s="459"/>
      <c r="I668" s="459"/>
      <c r="J668" s="459"/>
      <c r="K668" s="459"/>
      <c r="L668" s="459"/>
    </row>
    <row r="669" spans="7:12" ht="15">
      <c r="G669" s="459"/>
      <c r="H669" s="459"/>
      <c r="I669" s="459"/>
      <c r="J669" s="459"/>
      <c r="K669" s="459"/>
      <c r="L669" s="459"/>
    </row>
    <row r="670" spans="7:12" ht="15">
      <c r="G670" s="459"/>
      <c r="H670" s="459"/>
      <c r="I670" s="459"/>
      <c r="J670" s="459"/>
      <c r="K670" s="459"/>
      <c r="L670" s="459"/>
    </row>
    <row r="671" spans="7:12" ht="15">
      <c r="G671" s="459"/>
      <c r="H671" s="459"/>
      <c r="I671" s="459"/>
      <c r="J671" s="459"/>
      <c r="K671" s="459"/>
      <c r="L671" s="459"/>
    </row>
    <row r="672" spans="7:12" ht="15">
      <c r="G672" s="459"/>
      <c r="H672" s="459"/>
      <c r="I672" s="459"/>
      <c r="J672" s="459"/>
      <c r="K672" s="459"/>
      <c r="L672" s="459"/>
    </row>
    <row r="673" spans="7:12" ht="15">
      <c r="G673" s="459"/>
      <c r="H673" s="459"/>
      <c r="I673" s="459"/>
      <c r="J673" s="459"/>
      <c r="K673" s="459"/>
      <c r="L673" s="459"/>
    </row>
    <row r="674" spans="7:12" ht="15">
      <c r="G674" s="459"/>
      <c r="H674" s="459"/>
      <c r="I674" s="459"/>
      <c r="J674" s="459"/>
      <c r="K674" s="459"/>
      <c r="L674" s="459"/>
    </row>
    <row r="675" spans="7:12" ht="15">
      <c r="G675" s="459"/>
      <c r="H675" s="459"/>
      <c r="I675" s="459"/>
      <c r="J675" s="459"/>
      <c r="K675" s="459"/>
      <c r="L675" s="459"/>
    </row>
    <row r="676" spans="7:12" ht="15">
      <c r="G676" s="459"/>
      <c r="H676" s="459"/>
      <c r="I676" s="459"/>
      <c r="J676" s="459"/>
      <c r="K676" s="459"/>
      <c r="L676" s="459"/>
    </row>
    <row r="677" spans="7:12" ht="15">
      <c r="G677" s="459"/>
      <c r="H677" s="459"/>
      <c r="I677" s="459"/>
      <c r="J677" s="459"/>
      <c r="K677" s="459"/>
      <c r="L677" s="459"/>
    </row>
    <row r="678" spans="7:12" ht="15">
      <c r="G678" s="459"/>
      <c r="H678" s="459"/>
      <c r="I678" s="459"/>
      <c r="J678" s="459"/>
      <c r="K678" s="459"/>
      <c r="L678" s="459"/>
    </row>
    <row r="679" spans="7:12" ht="15">
      <c r="G679" s="459"/>
      <c r="H679" s="459"/>
      <c r="I679" s="459"/>
      <c r="J679" s="459"/>
      <c r="K679" s="459"/>
      <c r="L679" s="459"/>
    </row>
    <row r="680" spans="7:12" ht="15">
      <c r="G680" s="459"/>
      <c r="H680" s="459"/>
      <c r="I680" s="459"/>
      <c r="J680" s="459"/>
      <c r="K680" s="459"/>
      <c r="L680" s="459"/>
    </row>
    <row r="681" spans="7:12" ht="15">
      <c r="G681" s="459"/>
      <c r="H681" s="459"/>
      <c r="I681" s="459"/>
      <c r="J681" s="459"/>
      <c r="K681" s="459"/>
      <c r="L681" s="459"/>
    </row>
    <row r="682" spans="7:12" ht="15">
      <c r="G682" s="459"/>
      <c r="H682" s="459"/>
      <c r="I682" s="459"/>
      <c r="J682" s="459"/>
      <c r="K682" s="459"/>
      <c r="L682" s="459"/>
    </row>
    <row r="683" spans="7:12" ht="15">
      <c r="G683" s="459"/>
      <c r="H683" s="459"/>
      <c r="I683" s="459"/>
      <c r="J683" s="459"/>
      <c r="K683" s="459"/>
      <c r="L683" s="459"/>
    </row>
    <row r="684" spans="7:12" ht="15">
      <c r="G684" s="459"/>
      <c r="H684" s="459"/>
      <c r="I684" s="459"/>
      <c r="J684" s="459"/>
      <c r="K684" s="459"/>
      <c r="L684" s="459"/>
    </row>
    <row r="685" spans="7:12" ht="15">
      <c r="G685" s="459"/>
      <c r="H685" s="459"/>
      <c r="I685" s="459"/>
      <c r="J685" s="459"/>
      <c r="K685" s="459"/>
      <c r="L685" s="459"/>
    </row>
    <row r="686" spans="7:12" ht="15">
      <c r="G686" s="459"/>
      <c r="H686" s="459"/>
      <c r="I686" s="459"/>
      <c r="J686" s="459"/>
      <c r="K686" s="459"/>
      <c r="L686" s="459"/>
    </row>
    <row r="687" spans="7:12" ht="15">
      <c r="G687" s="459"/>
      <c r="H687" s="459"/>
      <c r="I687" s="459"/>
      <c r="J687" s="459"/>
      <c r="K687" s="459"/>
      <c r="L687" s="459"/>
    </row>
    <row r="688" spans="7:12" ht="15">
      <c r="G688" s="459"/>
      <c r="H688" s="459"/>
      <c r="I688" s="459"/>
      <c r="J688" s="459"/>
      <c r="K688" s="459"/>
      <c r="L688" s="459"/>
    </row>
    <row r="689" spans="7:12" ht="15">
      <c r="G689" s="459"/>
      <c r="H689" s="459"/>
      <c r="I689" s="459"/>
      <c r="J689" s="459"/>
      <c r="K689" s="459"/>
      <c r="L689" s="459"/>
    </row>
    <row r="690" spans="7:12" ht="15">
      <c r="G690" s="459"/>
      <c r="H690" s="459"/>
      <c r="I690" s="459"/>
      <c r="J690" s="459"/>
      <c r="K690" s="459"/>
      <c r="L690" s="459"/>
    </row>
    <row r="691" spans="7:12" ht="15">
      <c r="G691" s="459"/>
      <c r="H691" s="459"/>
      <c r="I691" s="459"/>
      <c r="J691" s="459"/>
      <c r="K691" s="459"/>
      <c r="L691" s="459"/>
    </row>
    <row r="692" spans="7:12" ht="15">
      <c r="G692" s="459"/>
      <c r="H692" s="459"/>
      <c r="I692" s="459"/>
      <c r="J692" s="459"/>
      <c r="K692" s="459"/>
      <c r="L692" s="459"/>
    </row>
    <row r="693" spans="7:12" ht="15">
      <c r="G693" s="459"/>
      <c r="H693" s="459"/>
      <c r="I693" s="459"/>
      <c r="J693" s="459"/>
      <c r="K693" s="459"/>
      <c r="L693" s="459"/>
    </row>
    <row r="694" spans="7:12" ht="15">
      <c r="G694" s="459"/>
      <c r="H694" s="459"/>
      <c r="I694" s="459"/>
      <c r="J694" s="459"/>
      <c r="K694" s="459"/>
      <c r="L694" s="459"/>
    </row>
    <row r="695" spans="7:12" ht="15">
      <c r="G695" s="459"/>
      <c r="H695" s="459"/>
      <c r="I695" s="459"/>
      <c r="J695" s="459"/>
      <c r="K695" s="459"/>
      <c r="L695" s="459"/>
    </row>
    <row r="696" spans="7:12" ht="15">
      <c r="G696" s="459"/>
      <c r="H696" s="459"/>
      <c r="I696" s="459"/>
      <c r="J696" s="459"/>
      <c r="K696" s="459"/>
      <c r="L696" s="459"/>
    </row>
    <row r="697" spans="7:12" ht="15">
      <c r="G697" s="459"/>
      <c r="H697" s="459"/>
      <c r="I697" s="459"/>
      <c r="J697" s="459"/>
      <c r="K697" s="459"/>
      <c r="L697" s="459"/>
    </row>
    <row r="698" spans="7:12" ht="15">
      <c r="G698" s="459"/>
      <c r="H698" s="459"/>
      <c r="I698" s="459"/>
      <c r="J698" s="459"/>
      <c r="K698" s="459"/>
      <c r="L698" s="459"/>
    </row>
    <row r="699" spans="7:12" ht="15">
      <c r="G699" s="459"/>
      <c r="H699" s="459"/>
      <c r="I699" s="459"/>
      <c r="J699" s="459"/>
      <c r="K699" s="459"/>
      <c r="L699" s="459"/>
    </row>
    <row r="700" spans="7:12" ht="15">
      <c r="G700" s="459"/>
      <c r="H700" s="459"/>
      <c r="I700" s="459"/>
      <c r="J700" s="459"/>
      <c r="K700" s="459"/>
      <c r="L700" s="459"/>
    </row>
    <row r="701" spans="7:12" ht="15">
      <c r="G701" s="459"/>
      <c r="H701" s="459"/>
      <c r="I701" s="459"/>
      <c r="J701" s="459"/>
      <c r="K701" s="459"/>
      <c r="L701" s="459"/>
    </row>
    <row r="702" spans="7:12" ht="15">
      <c r="G702" s="459"/>
      <c r="H702" s="459"/>
      <c r="I702" s="459"/>
      <c r="J702" s="459"/>
      <c r="K702" s="459"/>
      <c r="L702" s="459"/>
    </row>
    <row r="703" spans="7:12" ht="15">
      <c r="G703" s="459"/>
      <c r="H703" s="459"/>
      <c r="I703" s="459"/>
      <c r="J703" s="459"/>
      <c r="K703" s="459"/>
      <c r="L703" s="459"/>
    </row>
    <row r="704" spans="7:12" ht="15">
      <c r="G704" s="459"/>
      <c r="H704" s="459"/>
      <c r="I704" s="459"/>
      <c r="J704" s="459"/>
      <c r="K704" s="459"/>
      <c r="L704" s="459"/>
    </row>
    <row r="705" spans="7:12" ht="15">
      <c r="G705" s="459"/>
      <c r="H705" s="459"/>
      <c r="I705" s="459"/>
      <c r="J705" s="459"/>
      <c r="K705" s="459"/>
      <c r="L705" s="459"/>
    </row>
    <row r="706" spans="7:12" ht="15">
      <c r="G706" s="459"/>
      <c r="H706" s="459"/>
      <c r="I706" s="459"/>
      <c r="J706" s="459"/>
      <c r="K706" s="459"/>
      <c r="L706" s="459"/>
    </row>
    <row r="707" spans="7:12" ht="15">
      <c r="G707" s="459"/>
      <c r="H707" s="459"/>
      <c r="I707" s="459"/>
      <c r="J707" s="459"/>
      <c r="K707" s="459"/>
      <c r="L707" s="459"/>
    </row>
    <row r="708" spans="7:12" ht="15">
      <c r="G708" s="459"/>
      <c r="H708" s="459"/>
      <c r="I708" s="459"/>
      <c r="J708" s="459"/>
      <c r="K708" s="459"/>
      <c r="L708" s="459"/>
    </row>
    <row r="709" spans="7:12" ht="15">
      <c r="G709" s="459"/>
      <c r="H709" s="459"/>
      <c r="I709" s="459"/>
      <c r="J709" s="459"/>
      <c r="K709" s="459"/>
      <c r="L709" s="459"/>
    </row>
    <row r="710" spans="7:12" ht="15">
      <c r="G710" s="459"/>
      <c r="H710" s="459"/>
      <c r="I710" s="459"/>
      <c r="J710" s="459"/>
      <c r="K710" s="459"/>
      <c r="L710" s="459"/>
    </row>
    <row r="711" spans="7:12" ht="15">
      <c r="G711" s="459"/>
      <c r="H711" s="459"/>
      <c r="I711" s="459"/>
      <c r="J711" s="459"/>
      <c r="K711" s="459"/>
      <c r="L711" s="459"/>
    </row>
    <row r="712" spans="7:12" ht="15">
      <c r="G712" s="459"/>
      <c r="H712" s="459"/>
      <c r="I712" s="459"/>
      <c r="J712" s="459"/>
      <c r="K712" s="459"/>
      <c r="L712" s="459"/>
    </row>
    <row r="713" spans="7:12" ht="15">
      <c r="G713" s="459"/>
      <c r="H713" s="459"/>
      <c r="I713" s="459"/>
      <c r="J713" s="459"/>
      <c r="K713" s="459"/>
      <c r="L713" s="459"/>
    </row>
    <row r="714" spans="7:12" ht="15">
      <c r="G714" s="459"/>
      <c r="H714" s="459"/>
      <c r="I714" s="459"/>
      <c r="J714" s="459"/>
      <c r="K714" s="459"/>
      <c r="L714" s="459"/>
    </row>
    <row r="715" spans="7:12" ht="15">
      <c r="G715" s="459"/>
      <c r="H715" s="459"/>
      <c r="I715" s="459"/>
      <c r="J715" s="459"/>
      <c r="K715" s="459"/>
      <c r="L715" s="459"/>
    </row>
    <row r="716" spans="7:12" ht="15">
      <c r="G716" s="459"/>
      <c r="H716" s="459"/>
      <c r="I716" s="459"/>
      <c r="J716" s="459"/>
      <c r="K716" s="459"/>
      <c r="L716" s="459"/>
    </row>
    <row r="717" spans="7:12" ht="15">
      <c r="G717" s="459"/>
      <c r="H717" s="459"/>
      <c r="I717" s="459"/>
      <c r="J717" s="459"/>
      <c r="K717" s="459"/>
      <c r="L717" s="459"/>
    </row>
    <row r="718" spans="7:12" ht="15">
      <c r="G718" s="459"/>
      <c r="H718" s="459"/>
      <c r="I718" s="459"/>
      <c r="J718" s="459"/>
      <c r="K718" s="459"/>
      <c r="L718" s="459"/>
    </row>
    <row r="719" spans="7:12" ht="15">
      <c r="G719" s="459"/>
      <c r="H719" s="459"/>
      <c r="I719" s="459"/>
      <c r="J719" s="459"/>
      <c r="K719" s="459"/>
      <c r="L719" s="459"/>
    </row>
    <row r="720" spans="7:12" ht="15">
      <c r="G720" s="459"/>
      <c r="H720" s="459"/>
      <c r="I720" s="459"/>
      <c r="J720" s="459"/>
      <c r="K720" s="459"/>
      <c r="L720" s="459"/>
    </row>
    <row r="721" spans="7:12" ht="15">
      <c r="G721" s="459"/>
      <c r="H721" s="459"/>
      <c r="I721" s="459"/>
      <c r="J721" s="459"/>
      <c r="K721" s="459"/>
      <c r="L721" s="459"/>
    </row>
    <row r="722" spans="7:12" ht="15">
      <c r="G722" s="459"/>
      <c r="H722" s="459"/>
      <c r="I722" s="459"/>
      <c r="J722" s="459"/>
      <c r="K722" s="459"/>
      <c r="L722" s="459"/>
    </row>
    <row r="723" spans="7:12" ht="15">
      <c r="G723" s="459"/>
      <c r="H723" s="459"/>
      <c r="I723" s="459"/>
      <c r="J723" s="459"/>
      <c r="K723" s="459"/>
      <c r="L723" s="459"/>
    </row>
    <row r="724" spans="7:12" ht="15">
      <c r="G724" s="459"/>
      <c r="H724" s="459"/>
      <c r="I724" s="459"/>
      <c r="J724" s="459"/>
      <c r="K724" s="459"/>
      <c r="L724" s="459"/>
    </row>
    <row r="725" spans="7:12" ht="15">
      <c r="G725" s="459"/>
      <c r="H725" s="459"/>
      <c r="I725" s="459"/>
      <c r="J725" s="459"/>
      <c r="K725" s="459"/>
      <c r="L725" s="459"/>
    </row>
    <row r="726" spans="7:12" ht="15">
      <c r="G726" s="459"/>
      <c r="H726" s="459"/>
      <c r="I726" s="459"/>
      <c r="J726" s="459"/>
      <c r="K726" s="459"/>
      <c r="L726" s="459"/>
    </row>
    <row r="727" spans="7:12" ht="15">
      <c r="G727" s="459"/>
      <c r="H727" s="459"/>
      <c r="I727" s="459"/>
      <c r="J727" s="459"/>
      <c r="K727" s="459"/>
      <c r="L727" s="459"/>
    </row>
    <row r="728" spans="7:12" ht="15">
      <c r="G728" s="459"/>
      <c r="H728" s="459"/>
      <c r="I728" s="459"/>
      <c r="J728" s="459"/>
      <c r="K728" s="459"/>
      <c r="L728" s="459"/>
    </row>
    <row r="729" spans="7:12" ht="15">
      <c r="G729" s="459"/>
      <c r="H729" s="459"/>
      <c r="I729" s="459"/>
      <c r="J729" s="459"/>
      <c r="K729" s="459"/>
      <c r="L729" s="459"/>
    </row>
    <row r="730" spans="7:12" ht="15">
      <c r="G730" s="459"/>
      <c r="H730" s="459"/>
      <c r="I730" s="459"/>
      <c r="J730" s="459"/>
      <c r="K730" s="459"/>
      <c r="L730" s="459"/>
    </row>
    <row r="731" spans="7:12" ht="15">
      <c r="G731" s="459"/>
      <c r="H731" s="459"/>
      <c r="I731" s="459"/>
      <c r="J731" s="459"/>
      <c r="K731" s="459"/>
      <c r="L731" s="459"/>
    </row>
    <row r="732" spans="7:12" ht="15">
      <c r="G732" s="459"/>
      <c r="H732" s="459"/>
      <c r="I732" s="459"/>
      <c r="J732" s="459"/>
      <c r="K732" s="459"/>
      <c r="L732" s="459"/>
    </row>
    <row r="733" spans="7:12" ht="15">
      <c r="G733" s="459"/>
      <c r="H733" s="459"/>
      <c r="I733" s="459"/>
      <c r="J733" s="459"/>
      <c r="K733" s="459"/>
      <c r="L733" s="459"/>
    </row>
    <row r="734" spans="7:12" ht="15">
      <c r="G734" s="459"/>
      <c r="H734" s="459"/>
      <c r="I734" s="459"/>
      <c r="J734" s="459"/>
      <c r="K734" s="459"/>
      <c r="L734" s="459"/>
    </row>
    <row r="735" spans="7:12" ht="15">
      <c r="G735" s="459"/>
      <c r="H735" s="459"/>
      <c r="I735" s="459"/>
      <c r="J735" s="459"/>
      <c r="K735" s="459"/>
      <c r="L735" s="459"/>
    </row>
    <row r="736" spans="7:12" ht="15">
      <c r="G736" s="459"/>
      <c r="H736" s="459"/>
      <c r="I736" s="459"/>
      <c r="J736" s="459"/>
      <c r="K736" s="459"/>
      <c r="L736" s="459"/>
    </row>
    <row r="737" spans="7:12" ht="15">
      <c r="G737" s="459"/>
      <c r="H737" s="459"/>
      <c r="I737" s="459"/>
      <c r="J737" s="459"/>
      <c r="K737" s="459"/>
      <c r="L737" s="459"/>
    </row>
    <row r="738" spans="7:12" ht="15">
      <c r="G738" s="459"/>
      <c r="H738" s="459"/>
      <c r="I738" s="459"/>
      <c r="J738" s="459"/>
      <c r="K738" s="459"/>
      <c r="L738" s="459"/>
    </row>
    <row r="739" spans="7:12" ht="15">
      <c r="G739" s="459"/>
      <c r="H739" s="459"/>
      <c r="I739" s="459"/>
      <c r="J739" s="459"/>
      <c r="K739" s="459"/>
      <c r="L739" s="459"/>
    </row>
    <row r="740" spans="7:12" ht="15">
      <c r="G740" s="459"/>
      <c r="H740" s="459"/>
      <c r="I740" s="459"/>
      <c r="J740" s="459"/>
      <c r="K740" s="459"/>
      <c r="L740" s="459"/>
    </row>
    <row r="741" spans="7:12" ht="15">
      <c r="G741" s="459"/>
      <c r="H741" s="459"/>
      <c r="I741" s="459"/>
      <c r="J741" s="459"/>
      <c r="K741" s="459"/>
      <c r="L741" s="459"/>
    </row>
    <row r="742" spans="7:12" ht="15">
      <c r="G742" s="459"/>
      <c r="H742" s="459"/>
      <c r="I742" s="459"/>
      <c r="J742" s="459"/>
      <c r="K742" s="459"/>
      <c r="L742" s="459"/>
    </row>
    <row r="743" spans="7:12" ht="15">
      <c r="G743" s="459"/>
      <c r="H743" s="459"/>
      <c r="I743" s="459"/>
      <c r="J743" s="459"/>
      <c r="K743" s="459"/>
      <c r="L743" s="459"/>
    </row>
    <row r="744" spans="7:12" ht="15">
      <c r="G744" s="459"/>
      <c r="H744" s="459"/>
      <c r="I744" s="459"/>
      <c r="J744" s="459"/>
      <c r="K744" s="459"/>
      <c r="L744" s="459"/>
    </row>
    <row r="745" spans="7:12" ht="15">
      <c r="G745" s="459"/>
      <c r="H745" s="459"/>
      <c r="I745" s="459"/>
      <c r="J745" s="459"/>
      <c r="K745" s="459"/>
      <c r="L745" s="459"/>
    </row>
    <row r="746" spans="7:12" ht="15">
      <c r="G746" s="459"/>
      <c r="H746" s="459"/>
      <c r="I746" s="459"/>
      <c r="J746" s="459"/>
      <c r="K746" s="459"/>
      <c r="L746" s="459"/>
    </row>
    <row r="747" spans="7:12" ht="15">
      <c r="G747" s="459"/>
      <c r="H747" s="459"/>
      <c r="I747" s="459"/>
      <c r="J747" s="459"/>
      <c r="K747" s="459"/>
      <c r="L747" s="459"/>
    </row>
    <row r="748" spans="7:12" ht="15">
      <c r="G748" s="459"/>
      <c r="H748" s="459"/>
      <c r="I748" s="459"/>
      <c r="J748" s="459"/>
      <c r="K748" s="459"/>
      <c r="L748" s="459"/>
    </row>
    <row r="749" spans="7:12" ht="15">
      <c r="G749" s="459"/>
      <c r="H749" s="459"/>
      <c r="I749" s="459"/>
      <c r="J749" s="459"/>
      <c r="K749" s="459"/>
      <c r="L749" s="459"/>
    </row>
    <row r="750" spans="7:12" ht="15">
      <c r="G750" s="459"/>
      <c r="H750" s="459"/>
      <c r="I750" s="459"/>
      <c r="J750" s="459"/>
      <c r="K750" s="459"/>
      <c r="L750" s="459"/>
    </row>
    <row r="751" spans="7:12" ht="15">
      <c r="G751" s="459"/>
      <c r="H751" s="459"/>
      <c r="I751" s="459"/>
      <c r="J751" s="459"/>
      <c r="K751" s="459"/>
      <c r="L751" s="459"/>
    </row>
    <row r="752" spans="7:12" ht="15">
      <c r="G752" s="459"/>
      <c r="H752" s="459"/>
      <c r="I752" s="459"/>
      <c r="J752" s="459"/>
      <c r="K752" s="459"/>
      <c r="L752" s="459"/>
    </row>
    <row r="753" spans="7:12" ht="15">
      <c r="G753" s="459"/>
      <c r="H753" s="459"/>
      <c r="I753" s="459"/>
      <c r="J753" s="459"/>
      <c r="K753" s="459"/>
      <c r="L753" s="459"/>
    </row>
    <row r="754" spans="7:12" ht="15">
      <c r="G754" s="459"/>
      <c r="H754" s="459"/>
      <c r="I754" s="459"/>
      <c r="J754" s="459"/>
      <c r="K754" s="459"/>
      <c r="L754" s="459"/>
    </row>
    <row r="755" spans="7:12" ht="15">
      <c r="G755" s="459"/>
      <c r="H755" s="459"/>
      <c r="I755" s="459"/>
      <c r="J755" s="459"/>
      <c r="K755" s="459"/>
      <c r="L755" s="459"/>
    </row>
    <row r="756" spans="7:12" ht="15">
      <c r="G756" s="459"/>
      <c r="H756" s="459"/>
      <c r="I756" s="459"/>
      <c r="J756" s="459"/>
      <c r="K756" s="459"/>
      <c r="L756" s="459"/>
    </row>
    <row r="757" spans="7:12" ht="15">
      <c r="G757" s="459"/>
      <c r="H757" s="459"/>
      <c r="I757" s="459"/>
      <c r="J757" s="459"/>
      <c r="K757" s="459"/>
      <c r="L757" s="459"/>
    </row>
    <row r="758" spans="7:12" ht="15">
      <c r="G758" s="459"/>
      <c r="H758" s="459"/>
      <c r="I758" s="459"/>
      <c r="J758" s="459"/>
      <c r="K758" s="459"/>
      <c r="L758" s="459"/>
    </row>
    <row r="759" spans="7:12" ht="15">
      <c r="G759" s="459"/>
      <c r="H759" s="459"/>
      <c r="I759" s="459"/>
      <c r="J759" s="459"/>
      <c r="K759" s="459"/>
      <c r="L759" s="459"/>
    </row>
    <row r="760" spans="7:12" ht="15">
      <c r="G760" s="459"/>
      <c r="H760" s="459"/>
      <c r="I760" s="459"/>
      <c r="J760" s="459"/>
      <c r="K760" s="459"/>
      <c r="L760" s="459"/>
    </row>
    <row r="761" spans="7:12" ht="15">
      <c r="G761" s="459"/>
      <c r="H761" s="459"/>
      <c r="I761" s="459"/>
      <c r="J761" s="459"/>
      <c r="K761" s="459"/>
      <c r="L761" s="459"/>
    </row>
    <row r="762" spans="7:12" ht="15">
      <c r="G762" s="459"/>
      <c r="H762" s="459"/>
      <c r="I762" s="459"/>
      <c r="J762" s="459"/>
      <c r="K762" s="459"/>
      <c r="L762" s="459"/>
    </row>
    <row r="763" spans="7:12" ht="15">
      <c r="G763" s="459"/>
      <c r="H763" s="459"/>
      <c r="I763" s="459"/>
      <c r="J763" s="459"/>
      <c r="K763" s="459"/>
      <c r="L763" s="459"/>
    </row>
    <row r="764" spans="7:12" ht="15">
      <c r="G764" s="459"/>
      <c r="H764" s="459"/>
      <c r="I764" s="459"/>
      <c r="J764" s="459"/>
      <c r="K764" s="459"/>
      <c r="L764" s="459"/>
    </row>
    <row r="765" spans="7:12" ht="15">
      <c r="G765" s="459"/>
      <c r="H765" s="459"/>
      <c r="I765" s="459"/>
      <c r="J765" s="459"/>
      <c r="K765" s="459"/>
      <c r="L765" s="459"/>
    </row>
    <row r="766" spans="7:12" ht="15">
      <c r="G766" s="459"/>
      <c r="H766" s="459"/>
      <c r="I766" s="459"/>
      <c r="J766" s="459"/>
      <c r="K766" s="459"/>
      <c r="L766" s="459"/>
    </row>
    <row r="767" spans="7:12" ht="15">
      <c r="G767" s="459"/>
      <c r="H767" s="459"/>
      <c r="I767" s="459"/>
      <c r="J767" s="459"/>
      <c r="K767" s="459"/>
      <c r="L767" s="459"/>
    </row>
    <row r="768" spans="7:12" ht="15">
      <c r="G768" s="459"/>
      <c r="H768" s="459"/>
      <c r="I768" s="459"/>
      <c r="J768" s="459"/>
      <c r="K768" s="459"/>
      <c r="L768" s="459"/>
    </row>
    <row r="769" spans="7:12" ht="15">
      <c r="G769" s="459"/>
      <c r="H769" s="459"/>
      <c r="I769" s="459"/>
      <c r="J769" s="459"/>
      <c r="K769" s="459"/>
      <c r="L769" s="459"/>
    </row>
    <row r="770" spans="7:12" ht="15">
      <c r="G770" s="459"/>
      <c r="H770" s="459"/>
      <c r="I770" s="459"/>
      <c r="J770" s="459"/>
      <c r="K770" s="459"/>
      <c r="L770" s="459"/>
    </row>
    <row r="771" spans="7:12" ht="15">
      <c r="G771" s="459"/>
      <c r="H771" s="459"/>
      <c r="I771" s="459"/>
      <c r="J771" s="459"/>
      <c r="K771" s="459"/>
      <c r="L771" s="459"/>
    </row>
    <row r="772" spans="7:12" ht="15">
      <c r="G772" s="459"/>
      <c r="H772" s="459"/>
      <c r="I772" s="459"/>
      <c r="J772" s="459"/>
      <c r="K772" s="459"/>
      <c r="L772" s="459"/>
    </row>
    <row r="773" spans="7:12" ht="15">
      <c r="G773" s="459"/>
      <c r="H773" s="459"/>
      <c r="I773" s="459"/>
      <c r="J773" s="459"/>
      <c r="K773" s="459"/>
      <c r="L773" s="459"/>
    </row>
    <row r="774" spans="7:12" ht="15">
      <c r="G774" s="459"/>
      <c r="H774" s="459"/>
      <c r="I774" s="459"/>
      <c r="J774" s="459"/>
      <c r="K774" s="459"/>
      <c r="L774" s="459"/>
    </row>
    <row r="775" spans="7:12" ht="15">
      <c r="G775" s="459"/>
      <c r="H775" s="459"/>
      <c r="I775" s="459"/>
      <c r="J775" s="459"/>
      <c r="K775" s="459"/>
      <c r="L775" s="459"/>
    </row>
    <row r="776" spans="7:12" ht="15">
      <c r="G776" s="459"/>
      <c r="H776" s="459"/>
      <c r="I776" s="459"/>
      <c r="J776" s="459"/>
      <c r="K776" s="459"/>
      <c r="L776" s="459"/>
    </row>
    <row r="777" spans="7:12" ht="15">
      <c r="G777" s="459"/>
      <c r="H777" s="459"/>
      <c r="I777" s="459"/>
      <c r="J777" s="459"/>
      <c r="K777" s="459"/>
      <c r="L777" s="459"/>
    </row>
    <row r="778" spans="7:12" ht="15">
      <c r="G778" s="459"/>
      <c r="H778" s="459"/>
      <c r="I778" s="459"/>
      <c r="J778" s="459"/>
      <c r="K778" s="459"/>
      <c r="L778" s="459"/>
    </row>
    <row r="779" spans="7:12" ht="15">
      <c r="G779" s="459"/>
      <c r="H779" s="459"/>
      <c r="I779" s="459"/>
      <c r="J779" s="459"/>
      <c r="K779" s="459"/>
      <c r="L779" s="459"/>
    </row>
    <row r="780" spans="7:12" ht="15">
      <c r="G780" s="459"/>
      <c r="H780" s="459"/>
      <c r="I780" s="459"/>
      <c r="J780" s="459"/>
      <c r="K780" s="459"/>
      <c r="L780" s="459"/>
    </row>
    <row r="781" spans="7:12" ht="15">
      <c r="G781" s="459"/>
      <c r="H781" s="459"/>
      <c r="I781" s="459"/>
      <c r="J781" s="459"/>
      <c r="K781" s="459"/>
      <c r="L781" s="459"/>
    </row>
    <row r="782" spans="7:12" ht="15">
      <c r="G782" s="459"/>
      <c r="H782" s="459"/>
      <c r="I782" s="459"/>
      <c r="J782" s="459"/>
      <c r="K782" s="459"/>
      <c r="L782" s="459"/>
    </row>
    <row r="783" spans="7:12" ht="15">
      <c r="G783" s="459"/>
      <c r="H783" s="459"/>
      <c r="I783" s="459"/>
      <c r="J783" s="459"/>
      <c r="K783" s="459"/>
      <c r="L783" s="459"/>
    </row>
    <row r="784" spans="7:12" ht="15">
      <c r="G784" s="459"/>
      <c r="H784" s="459"/>
      <c r="I784" s="459"/>
      <c r="J784" s="459"/>
      <c r="K784" s="459"/>
      <c r="L784" s="459"/>
    </row>
    <row r="785" spans="7:12" ht="15">
      <c r="G785" s="459"/>
      <c r="H785" s="459"/>
      <c r="I785" s="459"/>
      <c r="J785" s="459"/>
      <c r="K785" s="459"/>
      <c r="L785" s="459"/>
    </row>
    <row r="786" spans="7:12" ht="15">
      <c r="G786" s="459"/>
      <c r="H786" s="459"/>
      <c r="I786" s="459"/>
      <c r="J786" s="459"/>
      <c r="K786" s="459"/>
      <c r="L786" s="459"/>
    </row>
    <row r="787" spans="7:12" ht="15">
      <c r="G787" s="459"/>
      <c r="H787" s="459"/>
      <c r="I787" s="459"/>
      <c r="J787" s="459"/>
      <c r="K787" s="459"/>
      <c r="L787" s="459"/>
    </row>
    <row r="788" spans="7:12" ht="15">
      <c r="G788" s="459"/>
      <c r="H788" s="459"/>
      <c r="I788" s="459"/>
      <c r="J788" s="459"/>
      <c r="K788" s="459"/>
      <c r="L788" s="459"/>
    </row>
    <row r="789" spans="7:12" ht="15">
      <c r="G789" s="459"/>
      <c r="H789" s="459"/>
      <c r="I789" s="459"/>
      <c r="J789" s="459"/>
      <c r="K789" s="459"/>
      <c r="L789" s="459"/>
    </row>
    <row r="790" spans="7:12" ht="15">
      <c r="G790" s="459"/>
      <c r="H790" s="459"/>
      <c r="I790" s="459"/>
      <c r="J790" s="459"/>
      <c r="K790" s="459"/>
      <c r="L790" s="459"/>
    </row>
    <row r="791" spans="7:12" ht="15">
      <c r="G791" s="459"/>
      <c r="H791" s="459"/>
      <c r="I791" s="459"/>
      <c r="J791" s="459"/>
      <c r="K791" s="459"/>
      <c r="L791" s="459"/>
    </row>
    <row r="792" spans="7:12" ht="15">
      <c r="G792" s="459"/>
      <c r="H792" s="459"/>
      <c r="I792" s="459"/>
      <c r="J792" s="459"/>
      <c r="K792" s="459"/>
      <c r="L792" s="459"/>
    </row>
    <row r="793" spans="7:12" ht="15">
      <c r="G793" s="459"/>
      <c r="H793" s="459"/>
      <c r="I793" s="459"/>
      <c r="J793" s="459"/>
      <c r="K793" s="459"/>
      <c r="L793" s="459"/>
    </row>
    <row r="794" spans="7:12" ht="15">
      <c r="G794" s="459"/>
      <c r="H794" s="459"/>
      <c r="I794" s="459"/>
      <c r="J794" s="459"/>
      <c r="K794" s="459"/>
      <c r="L794" s="459"/>
    </row>
    <row r="795" spans="7:12" ht="15">
      <c r="G795" s="459"/>
      <c r="H795" s="459"/>
      <c r="I795" s="459"/>
      <c r="J795" s="459"/>
      <c r="K795" s="459"/>
      <c r="L795" s="459"/>
    </row>
    <row r="796" spans="7:12" ht="15">
      <c r="G796" s="459"/>
      <c r="H796" s="459"/>
      <c r="I796" s="459"/>
      <c r="J796" s="459"/>
      <c r="K796" s="459"/>
      <c r="L796" s="459"/>
    </row>
    <row r="797" spans="7:12" ht="15">
      <c r="G797" s="459"/>
      <c r="H797" s="459"/>
      <c r="I797" s="459"/>
      <c r="J797" s="459"/>
      <c r="K797" s="459"/>
      <c r="L797" s="459"/>
    </row>
    <row r="798" spans="7:12" ht="15">
      <c r="G798" s="459"/>
      <c r="H798" s="459"/>
      <c r="I798" s="459"/>
      <c r="J798" s="459"/>
      <c r="K798" s="459"/>
      <c r="L798" s="459"/>
    </row>
    <row r="799" spans="7:12" ht="15">
      <c r="G799" s="459"/>
      <c r="H799" s="459"/>
      <c r="I799" s="459"/>
      <c r="J799" s="459"/>
      <c r="K799" s="459"/>
      <c r="L799" s="459"/>
    </row>
    <row r="800" spans="7:12" ht="15">
      <c r="G800" s="459"/>
      <c r="H800" s="459"/>
      <c r="I800" s="459"/>
      <c r="J800" s="459"/>
      <c r="K800" s="459"/>
      <c r="L800" s="459"/>
    </row>
    <row r="801" spans="7:12" ht="15">
      <c r="G801" s="459"/>
      <c r="H801" s="459"/>
      <c r="I801" s="459"/>
      <c r="J801" s="459"/>
      <c r="K801" s="459"/>
      <c r="L801" s="459"/>
    </row>
    <row r="802" spans="7:12" ht="15">
      <c r="G802" s="459"/>
      <c r="H802" s="459"/>
      <c r="I802" s="459"/>
      <c r="J802" s="459"/>
      <c r="K802" s="459"/>
      <c r="L802" s="459"/>
    </row>
    <row r="803" spans="7:12" ht="15">
      <c r="G803" s="459"/>
      <c r="H803" s="459"/>
      <c r="I803" s="459"/>
      <c r="J803" s="459"/>
      <c r="K803" s="459"/>
      <c r="L803" s="459"/>
    </row>
    <row r="804" spans="7:12" ht="15">
      <c r="G804" s="459"/>
      <c r="H804" s="459"/>
      <c r="I804" s="459"/>
      <c r="J804" s="459"/>
      <c r="K804" s="459"/>
      <c r="L804" s="459"/>
    </row>
    <row r="805" spans="7:12" ht="15">
      <c r="G805" s="459"/>
      <c r="H805" s="459"/>
      <c r="I805" s="459"/>
      <c r="J805" s="459"/>
      <c r="K805" s="459"/>
      <c r="L805" s="459"/>
    </row>
    <row r="806" spans="7:12" ht="15">
      <c r="G806" s="459"/>
      <c r="H806" s="459"/>
      <c r="I806" s="459"/>
      <c r="J806" s="459"/>
      <c r="K806" s="459"/>
      <c r="L806" s="459"/>
    </row>
    <row r="807" spans="7:12" ht="15">
      <c r="G807" s="459"/>
      <c r="H807" s="459"/>
      <c r="I807" s="459"/>
      <c r="J807" s="459"/>
      <c r="K807" s="459"/>
      <c r="L807" s="459"/>
    </row>
    <row r="808" spans="7:12" ht="15">
      <c r="G808" s="459"/>
      <c r="H808" s="459"/>
      <c r="I808" s="459"/>
      <c r="J808" s="459"/>
      <c r="K808" s="459"/>
      <c r="L808" s="459"/>
    </row>
    <row r="809" spans="7:12" ht="15">
      <c r="G809" s="459"/>
      <c r="H809" s="459"/>
      <c r="I809" s="459"/>
      <c r="J809" s="459"/>
      <c r="K809" s="459"/>
      <c r="L809" s="459"/>
    </row>
    <row r="810" spans="7:12" ht="15">
      <c r="G810" s="459"/>
      <c r="H810" s="459"/>
      <c r="I810" s="459"/>
      <c r="J810" s="459"/>
      <c r="K810" s="459"/>
      <c r="L810" s="459"/>
    </row>
    <row r="811" spans="7:12" ht="15">
      <c r="G811" s="459"/>
      <c r="H811" s="459"/>
      <c r="I811" s="459"/>
      <c r="J811" s="459"/>
      <c r="K811" s="459"/>
      <c r="L811" s="459"/>
    </row>
    <row r="812" spans="7:12" ht="15">
      <c r="G812" s="459"/>
      <c r="H812" s="459"/>
      <c r="I812" s="459"/>
      <c r="J812" s="459"/>
      <c r="K812" s="459"/>
      <c r="L812" s="459"/>
    </row>
    <row r="813" spans="7:12" ht="15">
      <c r="G813" s="459"/>
      <c r="H813" s="459"/>
      <c r="I813" s="459"/>
      <c r="J813" s="459"/>
      <c r="K813" s="459"/>
      <c r="L813" s="459"/>
    </row>
    <row r="814" spans="7:12" ht="15">
      <c r="G814" s="459"/>
      <c r="H814" s="459"/>
      <c r="I814" s="459"/>
      <c r="J814" s="459"/>
      <c r="K814" s="459"/>
      <c r="L814" s="459"/>
    </row>
    <row r="815" spans="7:12" ht="15">
      <c r="G815" s="459"/>
      <c r="H815" s="459"/>
      <c r="I815" s="459"/>
      <c r="J815" s="459"/>
      <c r="K815" s="459"/>
      <c r="L815" s="459"/>
    </row>
    <row r="816" spans="7:12" ht="15">
      <c r="G816" s="459"/>
      <c r="H816" s="459"/>
      <c r="I816" s="459"/>
      <c r="J816" s="459"/>
      <c r="K816" s="459"/>
      <c r="L816" s="459"/>
    </row>
    <row r="817" spans="7:12" ht="15">
      <c r="G817" s="459"/>
      <c r="H817" s="459"/>
      <c r="I817" s="459"/>
      <c r="J817" s="459"/>
      <c r="K817" s="459"/>
      <c r="L817" s="459"/>
    </row>
    <row r="818" spans="7:12" ht="15">
      <c r="G818" s="459"/>
      <c r="H818" s="459"/>
      <c r="I818" s="459"/>
      <c r="J818" s="459"/>
      <c r="K818" s="459"/>
      <c r="L818" s="459"/>
    </row>
    <row r="819" spans="7:12" ht="15">
      <c r="G819" s="459"/>
      <c r="H819" s="459"/>
      <c r="I819" s="459"/>
      <c r="J819" s="459"/>
      <c r="K819" s="459"/>
      <c r="L819" s="459"/>
    </row>
    <row r="820" spans="7:12" ht="15">
      <c r="G820" s="459"/>
      <c r="H820" s="459"/>
      <c r="I820" s="459"/>
      <c r="J820" s="459"/>
      <c r="K820" s="459"/>
      <c r="L820" s="459"/>
    </row>
    <row r="821" spans="7:12" ht="15">
      <c r="G821" s="459"/>
      <c r="H821" s="459"/>
      <c r="I821" s="459"/>
      <c r="J821" s="459"/>
      <c r="K821" s="459"/>
      <c r="L821" s="459"/>
    </row>
    <row r="822" spans="7:12" ht="15">
      <c r="G822" s="459"/>
      <c r="H822" s="459"/>
      <c r="I822" s="459"/>
      <c r="J822" s="459"/>
      <c r="K822" s="459"/>
      <c r="L822" s="459"/>
    </row>
    <row r="823" spans="7:12" ht="15">
      <c r="G823" s="459"/>
      <c r="H823" s="459"/>
      <c r="I823" s="459"/>
      <c r="J823" s="459"/>
      <c r="K823" s="459"/>
      <c r="L823" s="459"/>
    </row>
    <row r="824" spans="7:12" ht="15">
      <c r="G824" s="459"/>
      <c r="H824" s="459"/>
      <c r="I824" s="459"/>
      <c r="J824" s="459"/>
      <c r="K824" s="459"/>
      <c r="L824" s="459"/>
    </row>
    <row r="825" spans="7:12" ht="15">
      <c r="G825" s="459"/>
      <c r="H825" s="459"/>
      <c r="I825" s="459"/>
      <c r="J825" s="459"/>
      <c r="K825" s="459"/>
      <c r="L825" s="459"/>
    </row>
    <row r="826" spans="7:12" ht="15">
      <c r="G826" s="459"/>
      <c r="H826" s="459"/>
      <c r="I826" s="459"/>
      <c r="J826" s="459"/>
      <c r="K826" s="459"/>
      <c r="L826" s="459"/>
    </row>
    <row r="827" spans="7:12" ht="15">
      <c r="G827" s="459"/>
      <c r="H827" s="459"/>
      <c r="I827" s="459"/>
      <c r="J827" s="459"/>
      <c r="K827" s="459"/>
      <c r="L827" s="459"/>
    </row>
    <row r="828" spans="7:12" ht="15">
      <c r="G828" s="459"/>
      <c r="H828" s="459"/>
      <c r="I828" s="459"/>
      <c r="J828" s="459"/>
      <c r="K828" s="459"/>
      <c r="L828" s="459"/>
    </row>
    <row r="829" spans="7:12" ht="15">
      <c r="G829" s="459"/>
      <c r="H829" s="459"/>
      <c r="I829" s="459"/>
      <c r="J829" s="459"/>
      <c r="K829" s="459"/>
      <c r="L829" s="459"/>
    </row>
    <row r="830" spans="7:12" ht="15">
      <c r="G830" s="459"/>
      <c r="H830" s="459"/>
      <c r="I830" s="459"/>
      <c r="J830" s="459"/>
      <c r="K830" s="459"/>
      <c r="L830" s="459"/>
    </row>
    <row r="831" spans="7:12" ht="15">
      <c r="G831" s="459"/>
      <c r="H831" s="459"/>
      <c r="I831" s="459"/>
      <c r="J831" s="459"/>
      <c r="K831" s="459"/>
      <c r="L831" s="459"/>
    </row>
    <row r="832" spans="7:12" ht="15">
      <c r="G832" s="459"/>
      <c r="H832" s="459"/>
      <c r="I832" s="459"/>
      <c r="J832" s="459"/>
      <c r="K832" s="459"/>
      <c r="L832" s="459"/>
    </row>
    <row r="833" spans="7:12" ht="15">
      <c r="G833" s="459"/>
      <c r="H833" s="459"/>
      <c r="I833" s="459"/>
      <c r="J833" s="459"/>
      <c r="K833" s="459"/>
      <c r="L833" s="459"/>
    </row>
    <row r="834" spans="7:12" ht="15">
      <c r="G834" s="459"/>
      <c r="H834" s="459"/>
      <c r="I834" s="459"/>
      <c r="J834" s="459"/>
      <c r="K834" s="459"/>
      <c r="L834" s="459"/>
    </row>
    <row r="835" spans="7:12" ht="15">
      <c r="G835" s="459"/>
      <c r="H835" s="459"/>
      <c r="I835" s="459"/>
      <c r="J835" s="459"/>
      <c r="K835" s="459"/>
      <c r="L835" s="459"/>
    </row>
    <row r="836" spans="7:12" ht="15">
      <c r="G836" s="459"/>
      <c r="H836" s="459"/>
      <c r="I836" s="459"/>
      <c r="J836" s="459"/>
      <c r="K836" s="459"/>
      <c r="L836" s="459"/>
    </row>
    <row r="837" spans="7:12" ht="15">
      <c r="G837" s="459"/>
      <c r="H837" s="459"/>
      <c r="I837" s="459"/>
      <c r="J837" s="459"/>
      <c r="K837" s="459"/>
      <c r="L837" s="459"/>
    </row>
    <row r="838" spans="7:12" ht="15">
      <c r="G838" s="459"/>
      <c r="H838" s="459"/>
      <c r="I838" s="459"/>
      <c r="J838" s="459"/>
      <c r="K838" s="459"/>
      <c r="L838" s="459"/>
    </row>
    <row r="839" spans="7:12" ht="15">
      <c r="G839" s="459"/>
      <c r="H839" s="459"/>
      <c r="I839" s="459"/>
      <c r="J839" s="459"/>
      <c r="K839" s="459"/>
      <c r="L839" s="459"/>
    </row>
    <row r="840" spans="7:12" ht="15">
      <c r="G840" s="459"/>
      <c r="H840" s="459"/>
      <c r="I840" s="459"/>
      <c r="J840" s="459"/>
      <c r="K840" s="459"/>
      <c r="L840" s="459"/>
    </row>
    <row r="841" spans="7:12" ht="15">
      <c r="G841" s="459"/>
      <c r="H841" s="459"/>
      <c r="I841" s="459"/>
      <c r="J841" s="459"/>
      <c r="K841" s="459"/>
      <c r="L841" s="459"/>
    </row>
    <row r="842" spans="7:12" ht="15">
      <c r="G842" s="459"/>
      <c r="H842" s="459"/>
      <c r="I842" s="459"/>
      <c r="J842" s="459"/>
      <c r="K842" s="459"/>
      <c r="L842" s="459"/>
    </row>
    <row r="843" spans="7:12" ht="15">
      <c r="G843" s="459"/>
      <c r="H843" s="459"/>
      <c r="I843" s="459"/>
      <c r="J843" s="459"/>
      <c r="K843" s="459"/>
      <c r="L843" s="459"/>
    </row>
    <row r="844" spans="7:12" ht="15">
      <c r="G844" s="459"/>
      <c r="H844" s="459"/>
      <c r="I844" s="459"/>
      <c r="J844" s="459"/>
      <c r="K844" s="459"/>
      <c r="L844" s="459"/>
    </row>
    <row r="845" spans="7:12" ht="15">
      <c r="G845" s="459"/>
      <c r="H845" s="459"/>
      <c r="I845" s="459"/>
      <c r="J845" s="459"/>
      <c r="K845" s="459"/>
      <c r="L845" s="459"/>
    </row>
    <row r="846" spans="7:12" ht="15">
      <c r="G846" s="459"/>
      <c r="H846" s="459"/>
      <c r="I846" s="459"/>
      <c r="J846" s="459"/>
      <c r="K846" s="459"/>
      <c r="L846" s="459"/>
    </row>
    <row r="847" spans="7:12" ht="15">
      <c r="G847" s="459"/>
      <c r="H847" s="459"/>
      <c r="I847" s="459"/>
      <c r="J847" s="459"/>
      <c r="K847" s="459"/>
      <c r="L847" s="459"/>
    </row>
    <row r="848" spans="7:12" ht="15">
      <c r="G848" s="459"/>
      <c r="H848" s="459"/>
      <c r="I848" s="459"/>
      <c r="J848" s="459"/>
      <c r="K848" s="459"/>
      <c r="L848" s="459"/>
    </row>
    <row r="849" spans="7:12" ht="15">
      <c r="G849" s="459"/>
      <c r="H849" s="459"/>
      <c r="I849" s="459"/>
      <c r="J849" s="459"/>
      <c r="K849" s="459"/>
      <c r="L849" s="459"/>
    </row>
    <row r="850" spans="7:12" ht="15">
      <c r="G850" s="459"/>
      <c r="H850" s="459"/>
      <c r="I850" s="459"/>
      <c r="J850" s="459"/>
      <c r="K850" s="459"/>
      <c r="L850" s="459"/>
    </row>
    <row r="851" spans="7:12" ht="15">
      <c r="G851" s="459"/>
      <c r="H851" s="459"/>
      <c r="I851" s="459"/>
      <c r="J851" s="459"/>
      <c r="K851" s="459"/>
      <c r="L851" s="459"/>
    </row>
    <row r="852" spans="7:12" ht="15">
      <c r="G852" s="459"/>
      <c r="H852" s="459"/>
      <c r="I852" s="459"/>
      <c r="J852" s="459"/>
      <c r="K852" s="459"/>
      <c r="L852" s="459"/>
    </row>
    <row r="853" spans="7:12" ht="15">
      <c r="G853" s="459"/>
      <c r="H853" s="459"/>
      <c r="I853" s="459"/>
      <c r="J853" s="459"/>
      <c r="K853" s="459"/>
      <c r="L853" s="459"/>
    </row>
    <row r="854" spans="7:12" ht="15">
      <c r="G854" s="459"/>
      <c r="H854" s="459"/>
      <c r="I854" s="459"/>
      <c r="J854" s="459"/>
      <c r="K854" s="459"/>
      <c r="L854" s="459"/>
    </row>
    <row r="855" spans="7:12" ht="15">
      <c r="G855" s="459"/>
      <c r="H855" s="459"/>
      <c r="I855" s="459"/>
      <c r="J855" s="459"/>
      <c r="K855" s="459"/>
      <c r="L855" s="459"/>
    </row>
    <row r="856" spans="7:12" ht="15">
      <c r="G856" s="459"/>
      <c r="H856" s="459"/>
      <c r="I856" s="459"/>
      <c r="J856" s="459"/>
      <c r="K856" s="459"/>
      <c r="L856" s="459"/>
    </row>
    <row r="857" spans="7:12" ht="15">
      <c r="G857" s="459"/>
      <c r="H857" s="459"/>
      <c r="I857" s="459"/>
      <c r="J857" s="459"/>
      <c r="K857" s="459"/>
      <c r="L857" s="459"/>
    </row>
    <row r="858" spans="7:12" ht="15">
      <c r="G858" s="459"/>
      <c r="H858" s="459"/>
      <c r="I858" s="459"/>
      <c r="J858" s="459"/>
      <c r="K858" s="459"/>
      <c r="L858" s="459"/>
    </row>
    <row r="859" spans="7:12" ht="15">
      <c r="G859" s="459"/>
      <c r="H859" s="459"/>
      <c r="I859" s="459"/>
      <c r="J859" s="459"/>
      <c r="K859" s="459"/>
      <c r="L859" s="459"/>
    </row>
    <row r="860" spans="7:12" ht="15">
      <c r="G860" s="459"/>
      <c r="H860" s="459"/>
      <c r="I860" s="459"/>
      <c r="J860" s="459"/>
      <c r="K860" s="459"/>
      <c r="L860" s="459"/>
    </row>
    <row r="861" spans="7:12" ht="15">
      <c r="G861" s="459"/>
      <c r="H861" s="459"/>
      <c r="I861" s="459"/>
      <c r="J861" s="459"/>
      <c r="K861" s="459"/>
      <c r="L861" s="459"/>
    </row>
    <row r="862" spans="7:12" ht="15">
      <c r="G862" s="459"/>
      <c r="H862" s="459"/>
      <c r="I862" s="459"/>
      <c r="J862" s="459"/>
      <c r="K862" s="459"/>
      <c r="L862" s="459"/>
    </row>
    <row r="863" spans="7:12" ht="15">
      <c r="G863" s="459"/>
      <c r="H863" s="459"/>
      <c r="I863" s="459"/>
      <c r="J863" s="459"/>
      <c r="K863" s="459"/>
      <c r="L863" s="459"/>
    </row>
    <row r="864" spans="7:12" ht="15">
      <c r="G864" s="459"/>
      <c r="H864" s="459"/>
      <c r="I864" s="459"/>
      <c r="J864" s="459"/>
      <c r="K864" s="459"/>
      <c r="L864" s="459"/>
    </row>
    <row r="865" spans="7:12" ht="15">
      <c r="G865" s="459"/>
      <c r="H865" s="459"/>
      <c r="I865" s="459"/>
      <c r="J865" s="459"/>
      <c r="K865" s="459"/>
      <c r="L865" s="459"/>
    </row>
    <row r="866" spans="7:12" ht="15">
      <c r="G866" s="459"/>
      <c r="H866" s="459"/>
      <c r="I866" s="459"/>
      <c r="J866" s="459"/>
      <c r="K866" s="459"/>
      <c r="L866" s="459"/>
    </row>
    <row r="867" spans="7:12" ht="15">
      <c r="G867" s="459"/>
      <c r="H867" s="459"/>
      <c r="I867" s="459"/>
      <c r="J867" s="459"/>
      <c r="K867" s="459"/>
      <c r="L867" s="459"/>
    </row>
    <row r="868" spans="7:12" ht="15">
      <c r="G868" s="459"/>
      <c r="H868" s="459"/>
      <c r="I868" s="459"/>
      <c r="J868" s="459"/>
      <c r="K868" s="459"/>
      <c r="L868" s="459"/>
    </row>
    <row r="869" spans="7:12" ht="15">
      <c r="G869" s="459"/>
      <c r="H869" s="459"/>
      <c r="I869" s="459"/>
      <c r="J869" s="459"/>
      <c r="K869" s="459"/>
      <c r="L869" s="459"/>
    </row>
    <row r="870" spans="7:12" ht="15">
      <c r="G870" s="459"/>
      <c r="H870" s="459"/>
      <c r="I870" s="459"/>
      <c r="J870" s="459"/>
      <c r="K870" s="459"/>
      <c r="L870" s="459"/>
    </row>
    <row r="871" spans="7:12" ht="15">
      <c r="G871" s="459"/>
      <c r="H871" s="459"/>
      <c r="I871" s="459"/>
      <c r="J871" s="459"/>
      <c r="K871" s="459"/>
      <c r="L871" s="459"/>
    </row>
    <row r="872" spans="7:12" ht="15">
      <c r="G872" s="459"/>
      <c r="H872" s="459"/>
      <c r="I872" s="459"/>
      <c r="J872" s="459"/>
      <c r="K872" s="459"/>
      <c r="L872" s="459"/>
    </row>
    <row r="873" spans="7:12" ht="15">
      <c r="G873" s="459"/>
      <c r="H873" s="459"/>
      <c r="I873" s="459"/>
      <c r="J873" s="459"/>
      <c r="K873" s="459"/>
      <c r="L873" s="459"/>
    </row>
    <row r="874" spans="7:12" ht="15">
      <c r="G874" s="459"/>
      <c r="H874" s="459"/>
      <c r="I874" s="459"/>
      <c r="J874" s="459"/>
      <c r="K874" s="459"/>
      <c r="L874" s="459"/>
    </row>
    <row r="875" spans="7:12" ht="15">
      <c r="G875" s="459"/>
      <c r="H875" s="459"/>
      <c r="I875" s="459"/>
      <c r="J875" s="459"/>
      <c r="K875" s="459"/>
      <c r="L875" s="459"/>
    </row>
    <row r="876" spans="7:12" ht="15">
      <c r="G876" s="459"/>
      <c r="H876" s="459"/>
      <c r="I876" s="459"/>
      <c r="J876" s="459"/>
      <c r="K876" s="459"/>
      <c r="L876" s="459"/>
    </row>
    <row r="877" spans="7:12" ht="15">
      <c r="G877" s="459"/>
      <c r="H877" s="459"/>
      <c r="I877" s="459"/>
      <c r="J877" s="459"/>
      <c r="K877" s="459"/>
      <c r="L877" s="459"/>
    </row>
    <row r="878" spans="7:12" ht="15">
      <c r="G878" s="459"/>
      <c r="H878" s="459"/>
      <c r="I878" s="459"/>
      <c r="J878" s="459"/>
      <c r="K878" s="459"/>
      <c r="L878" s="459"/>
    </row>
    <row r="879" spans="7:12" ht="15">
      <c r="G879" s="459"/>
      <c r="H879" s="459"/>
      <c r="I879" s="459"/>
      <c r="J879" s="459"/>
      <c r="K879" s="459"/>
      <c r="L879" s="459"/>
    </row>
    <row r="880" spans="7:12" ht="15">
      <c r="G880" s="459"/>
      <c r="H880" s="459"/>
      <c r="I880" s="459"/>
      <c r="J880" s="459"/>
      <c r="K880" s="459"/>
      <c r="L880" s="459"/>
    </row>
    <row r="881" spans="7:12" ht="15">
      <c r="G881" s="459"/>
      <c r="H881" s="459"/>
      <c r="I881" s="459"/>
      <c r="J881" s="459"/>
      <c r="K881" s="459"/>
      <c r="L881" s="459"/>
    </row>
    <row r="882" spans="7:12" ht="15">
      <c r="G882" s="459"/>
      <c r="H882" s="459"/>
      <c r="I882" s="459"/>
      <c r="J882" s="459"/>
      <c r="K882" s="459"/>
      <c r="L882" s="459"/>
    </row>
    <row r="883" spans="7:12" ht="15">
      <c r="G883" s="459"/>
      <c r="H883" s="459"/>
      <c r="I883" s="459"/>
      <c r="J883" s="459"/>
      <c r="K883" s="459"/>
      <c r="L883" s="459"/>
    </row>
    <row r="884" spans="7:12" ht="15">
      <c r="G884" s="459"/>
      <c r="H884" s="459"/>
      <c r="I884" s="459"/>
      <c r="J884" s="459"/>
      <c r="K884" s="459"/>
      <c r="L884" s="459"/>
    </row>
    <row r="885" spans="7:12" ht="15">
      <c r="G885" s="459"/>
      <c r="H885" s="459"/>
      <c r="I885" s="459"/>
      <c r="J885" s="459"/>
      <c r="K885" s="459"/>
      <c r="L885" s="459"/>
    </row>
    <row r="886" spans="7:12" ht="15">
      <c r="G886" s="459"/>
      <c r="H886" s="459"/>
      <c r="I886" s="459"/>
      <c r="J886" s="459"/>
      <c r="K886" s="459"/>
      <c r="L886" s="459"/>
    </row>
    <row r="887" spans="7:12" ht="15">
      <c r="G887" s="459"/>
      <c r="H887" s="459"/>
      <c r="I887" s="459"/>
      <c r="J887" s="459"/>
      <c r="K887" s="459"/>
      <c r="L887" s="459"/>
    </row>
    <row r="888" spans="7:12" ht="15">
      <c r="G888" s="459"/>
      <c r="H888" s="459"/>
      <c r="I888" s="459"/>
      <c r="J888" s="459"/>
      <c r="K888" s="459"/>
      <c r="L888" s="459"/>
    </row>
    <row r="889" spans="7:12" ht="15">
      <c r="G889" s="459"/>
      <c r="H889" s="459"/>
      <c r="I889" s="459"/>
      <c r="J889" s="459"/>
      <c r="K889" s="459"/>
      <c r="L889" s="459"/>
    </row>
    <row r="890" spans="7:12" ht="15">
      <c r="G890" s="459"/>
      <c r="H890" s="459"/>
      <c r="I890" s="459"/>
      <c r="J890" s="459"/>
      <c r="K890" s="459"/>
      <c r="L890" s="459"/>
    </row>
    <row r="891" spans="7:12" ht="15">
      <c r="G891" s="459"/>
      <c r="H891" s="459"/>
      <c r="I891" s="459"/>
      <c r="J891" s="459"/>
      <c r="K891" s="459"/>
      <c r="L891" s="459"/>
    </row>
    <row r="892" spans="7:12" ht="15">
      <c r="G892" s="459"/>
      <c r="H892" s="459"/>
      <c r="I892" s="459"/>
      <c r="J892" s="459"/>
      <c r="K892" s="459"/>
      <c r="L892" s="459"/>
    </row>
    <row r="893" spans="7:12" ht="15">
      <c r="G893" s="459"/>
      <c r="H893" s="459"/>
      <c r="I893" s="459"/>
      <c r="J893" s="459"/>
      <c r="K893" s="459"/>
      <c r="L893" s="459"/>
    </row>
    <row r="894" spans="7:12" ht="15">
      <c r="G894" s="459"/>
      <c r="H894" s="459"/>
      <c r="I894" s="459"/>
      <c r="J894" s="459"/>
      <c r="K894" s="459"/>
      <c r="L894" s="459"/>
    </row>
    <row r="895" spans="7:12" ht="15">
      <c r="G895" s="459"/>
      <c r="H895" s="459"/>
      <c r="I895" s="459"/>
      <c r="J895" s="459"/>
      <c r="K895" s="459"/>
      <c r="L895" s="459"/>
    </row>
    <row r="896" spans="7:12" ht="15">
      <c r="G896" s="459"/>
      <c r="H896" s="459"/>
      <c r="I896" s="459"/>
      <c r="J896" s="459"/>
      <c r="K896" s="459"/>
      <c r="L896" s="459"/>
    </row>
    <row r="897" spans="7:12" ht="15">
      <c r="G897" s="459"/>
      <c r="H897" s="459"/>
      <c r="I897" s="459"/>
      <c r="J897" s="459"/>
      <c r="K897" s="459"/>
      <c r="L897" s="459"/>
    </row>
    <row r="898" spans="7:12" ht="15">
      <c r="G898" s="459"/>
      <c r="H898" s="459"/>
      <c r="I898" s="459"/>
      <c r="J898" s="459"/>
      <c r="K898" s="459"/>
      <c r="L898" s="459"/>
    </row>
    <row r="899" spans="7:12" ht="15">
      <c r="G899" s="459"/>
      <c r="H899" s="459"/>
      <c r="I899" s="459"/>
      <c r="J899" s="459"/>
      <c r="K899" s="459"/>
      <c r="L899" s="459"/>
    </row>
    <row r="900" spans="7:12" ht="15">
      <c r="G900" s="459"/>
      <c r="H900" s="459"/>
      <c r="I900" s="459"/>
      <c r="J900" s="459"/>
      <c r="K900" s="459"/>
      <c r="L900" s="459"/>
    </row>
    <row r="901" spans="7:12" ht="15">
      <c r="G901" s="459"/>
      <c r="H901" s="459"/>
      <c r="I901" s="459"/>
      <c r="J901" s="459"/>
      <c r="K901" s="459"/>
      <c r="L901" s="459"/>
    </row>
    <row r="902" spans="7:12" ht="15">
      <c r="G902" s="459"/>
      <c r="H902" s="459"/>
      <c r="I902" s="459"/>
      <c r="J902" s="459"/>
      <c r="K902" s="459"/>
      <c r="L902" s="459"/>
    </row>
    <row r="903" spans="7:12" ht="15">
      <c r="G903" s="459"/>
      <c r="H903" s="459"/>
      <c r="I903" s="459"/>
      <c r="J903" s="459"/>
      <c r="K903" s="459"/>
      <c r="L903" s="459"/>
    </row>
    <row r="904" spans="7:12" ht="15">
      <c r="G904" s="459"/>
      <c r="H904" s="459"/>
      <c r="I904" s="459"/>
      <c r="J904" s="459"/>
      <c r="K904" s="459"/>
      <c r="L904" s="459"/>
    </row>
    <row r="905" spans="7:12" ht="15">
      <c r="G905" s="459"/>
      <c r="H905" s="459"/>
      <c r="I905" s="459"/>
      <c r="J905" s="459"/>
      <c r="K905" s="459"/>
      <c r="L905" s="459"/>
    </row>
    <row r="906" spans="7:12" ht="15">
      <c r="G906" s="459"/>
      <c r="H906" s="459"/>
      <c r="I906" s="459"/>
      <c r="J906" s="459"/>
      <c r="K906" s="459"/>
      <c r="L906" s="459"/>
    </row>
    <row r="907" spans="7:12" ht="15">
      <c r="G907" s="459"/>
      <c r="H907" s="459"/>
      <c r="I907" s="459"/>
      <c r="J907" s="459"/>
      <c r="K907" s="459"/>
      <c r="L907" s="459"/>
    </row>
    <row r="908" spans="7:12" ht="15">
      <c r="G908" s="459"/>
      <c r="H908" s="459"/>
      <c r="I908" s="459"/>
      <c r="J908" s="459"/>
      <c r="K908" s="459"/>
      <c r="L908" s="459"/>
    </row>
    <row r="909" spans="7:12" ht="15">
      <c r="G909" s="459"/>
      <c r="H909" s="459"/>
      <c r="I909" s="459"/>
      <c r="J909" s="459"/>
      <c r="K909" s="459"/>
      <c r="L909" s="459"/>
    </row>
    <row r="910" spans="7:12" ht="15">
      <c r="G910" s="459"/>
      <c r="H910" s="459"/>
      <c r="I910" s="459"/>
      <c r="J910" s="459"/>
      <c r="K910" s="459"/>
      <c r="L910" s="459"/>
    </row>
    <row r="911" spans="7:12" ht="15">
      <c r="G911" s="459"/>
      <c r="H911" s="459"/>
      <c r="I911" s="459"/>
      <c r="J911" s="459"/>
      <c r="K911" s="459"/>
      <c r="L911" s="459"/>
    </row>
    <row r="912" spans="7:12" ht="15">
      <c r="G912" s="459"/>
      <c r="H912" s="459"/>
      <c r="I912" s="459"/>
      <c r="J912" s="459"/>
      <c r="K912" s="459"/>
      <c r="L912" s="459"/>
    </row>
    <row r="913" spans="7:12" ht="15">
      <c r="G913" s="459"/>
      <c r="H913" s="459"/>
      <c r="I913" s="459"/>
      <c r="J913" s="459"/>
      <c r="K913" s="459"/>
      <c r="L913" s="459"/>
    </row>
    <row r="914" spans="7:12" ht="15">
      <c r="G914" s="459"/>
      <c r="H914" s="459"/>
      <c r="I914" s="459"/>
      <c r="J914" s="459"/>
      <c r="K914" s="459"/>
      <c r="L914" s="459"/>
    </row>
    <row r="915" spans="7:12" ht="15">
      <c r="G915" s="459"/>
      <c r="H915" s="459"/>
      <c r="I915" s="459"/>
      <c r="J915" s="459"/>
      <c r="K915" s="459"/>
      <c r="L915" s="459"/>
    </row>
    <row r="916" spans="7:12" ht="15">
      <c r="G916" s="459"/>
      <c r="H916" s="459"/>
      <c r="I916" s="459"/>
      <c r="J916" s="459"/>
      <c r="K916" s="459"/>
      <c r="L916" s="459"/>
    </row>
    <row r="917" spans="7:12" ht="15">
      <c r="G917" s="459"/>
      <c r="H917" s="459"/>
      <c r="I917" s="459"/>
      <c r="J917" s="459"/>
      <c r="K917" s="459"/>
      <c r="L917" s="459"/>
    </row>
    <row r="918" spans="7:12" ht="15">
      <c r="G918" s="459"/>
      <c r="H918" s="459"/>
      <c r="I918" s="459"/>
      <c r="J918" s="459"/>
      <c r="K918" s="459"/>
      <c r="L918" s="459"/>
    </row>
    <row r="919" spans="7:12" ht="15">
      <c r="G919" s="459"/>
      <c r="H919" s="459"/>
      <c r="I919" s="459"/>
      <c r="J919" s="459"/>
      <c r="K919" s="459"/>
      <c r="L919" s="459"/>
    </row>
    <row r="920" spans="7:12" ht="15">
      <c r="G920" s="459"/>
      <c r="H920" s="459"/>
      <c r="I920" s="459"/>
      <c r="J920" s="459"/>
      <c r="K920" s="459"/>
      <c r="L920" s="459"/>
    </row>
    <row r="921" spans="7:12" ht="15">
      <c r="G921" s="459"/>
      <c r="H921" s="459"/>
      <c r="I921" s="459"/>
      <c r="J921" s="459"/>
      <c r="K921" s="459"/>
      <c r="L921" s="459"/>
    </row>
    <row r="922" spans="7:12" ht="15">
      <c r="G922" s="459"/>
      <c r="H922" s="459"/>
      <c r="I922" s="459"/>
      <c r="J922" s="459"/>
      <c r="K922" s="459"/>
      <c r="L922" s="459"/>
    </row>
    <row r="923" spans="7:12" ht="15">
      <c r="G923" s="459"/>
      <c r="H923" s="459"/>
      <c r="I923" s="459"/>
      <c r="J923" s="459"/>
      <c r="K923" s="459"/>
      <c r="L923" s="459"/>
    </row>
    <row r="924" spans="7:12" ht="15">
      <c r="G924" s="459"/>
      <c r="H924" s="459"/>
      <c r="I924" s="459"/>
      <c r="J924" s="459"/>
      <c r="K924" s="459"/>
      <c r="L924" s="459"/>
    </row>
    <row r="925" spans="7:12" ht="15">
      <c r="G925" s="459"/>
      <c r="H925" s="459"/>
      <c r="I925" s="459"/>
      <c r="J925" s="459"/>
      <c r="K925" s="459"/>
      <c r="L925" s="459"/>
    </row>
    <row r="926" spans="7:12" ht="15">
      <c r="G926" s="459"/>
      <c r="H926" s="459"/>
      <c r="I926" s="459"/>
      <c r="J926" s="459"/>
      <c r="K926" s="459"/>
      <c r="L926" s="459"/>
    </row>
    <row r="927" spans="7:12" ht="15">
      <c r="G927" s="459"/>
      <c r="H927" s="459"/>
      <c r="I927" s="459"/>
      <c r="J927" s="459"/>
      <c r="K927" s="459"/>
      <c r="L927" s="459"/>
    </row>
    <row r="928" spans="7:12" ht="15">
      <c r="G928" s="459"/>
      <c r="H928" s="459"/>
      <c r="I928" s="459"/>
      <c r="J928" s="459"/>
      <c r="K928" s="459"/>
      <c r="L928" s="459"/>
    </row>
    <row r="929" spans="7:12" ht="15">
      <c r="G929" s="459"/>
      <c r="H929" s="459"/>
      <c r="I929" s="459"/>
      <c r="J929" s="459"/>
      <c r="K929" s="459"/>
      <c r="L929" s="459"/>
    </row>
    <row r="930" spans="7:12" ht="15">
      <c r="G930" s="459"/>
      <c r="H930" s="459"/>
      <c r="I930" s="459"/>
      <c r="J930" s="459"/>
      <c r="K930" s="459"/>
      <c r="L930" s="459"/>
    </row>
    <row r="931" spans="7:12" ht="15">
      <c r="G931" s="459"/>
      <c r="H931" s="459"/>
      <c r="I931" s="459"/>
      <c r="J931" s="459"/>
      <c r="K931" s="459"/>
      <c r="L931" s="459"/>
    </row>
    <row r="932" spans="7:12" ht="15">
      <c r="G932" s="459"/>
      <c r="H932" s="459"/>
      <c r="I932" s="459"/>
      <c r="J932" s="459"/>
      <c r="K932" s="459"/>
      <c r="L932" s="459"/>
    </row>
    <row r="933" spans="7:12" ht="15">
      <c r="G933" s="459"/>
      <c r="H933" s="459"/>
      <c r="I933" s="459"/>
      <c r="J933" s="459"/>
      <c r="K933" s="459"/>
      <c r="L933" s="459"/>
    </row>
    <row r="934" spans="7:12" ht="15">
      <c r="G934" s="459"/>
      <c r="H934" s="459"/>
      <c r="I934" s="459"/>
      <c r="J934" s="459"/>
      <c r="K934" s="459"/>
      <c r="L934" s="459"/>
    </row>
    <row r="935" spans="7:12" ht="15">
      <c r="G935" s="459"/>
      <c r="H935" s="459"/>
      <c r="I935" s="459"/>
      <c r="J935" s="459"/>
      <c r="K935" s="459"/>
      <c r="L935" s="459"/>
    </row>
    <row r="936" spans="7:12" ht="15">
      <c r="G936" s="459"/>
      <c r="H936" s="459"/>
      <c r="I936" s="459"/>
      <c r="J936" s="459"/>
      <c r="K936" s="459"/>
      <c r="L936" s="459"/>
    </row>
    <row r="937" spans="7:12" ht="15">
      <c r="G937" s="459"/>
      <c r="H937" s="459"/>
      <c r="I937" s="459"/>
      <c r="J937" s="459"/>
      <c r="K937" s="459"/>
      <c r="L937" s="459"/>
    </row>
    <row r="938" spans="7:12" ht="15">
      <c r="G938" s="459"/>
      <c r="H938" s="459"/>
      <c r="I938" s="459"/>
      <c r="J938" s="459"/>
      <c r="K938" s="459"/>
      <c r="L938" s="459"/>
    </row>
    <row r="939" spans="7:12" ht="15">
      <c r="G939" s="459"/>
      <c r="H939" s="459"/>
      <c r="I939" s="459"/>
      <c r="J939" s="459"/>
      <c r="K939" s="459"/>
      <c r="L939" s="459"/>
    </row>
    <row r="940" spans="7:12" ht="15">
      <c r="G940" s="459"/>
      <c r="H940" s="459"/>
      <c r="I940" s="459"/>
      <c r="J940" s="459"/>
      <c r="K940" s="459"/>
      <c r="L940" s="459"/>
    </row>
    <row r="941" spans="7:12" ht="15">
      <c r="G941" s="459"/>
      <c r="H941" s="459"/>
      <c r="I941" s="459"/>
      <c r="J941" s="459"/>
      <c r="K941" s="459"/>
      <c r="L941" s="459"/>
    </row>
    <row r="942" spans="7:12" ht="15">
      <c r="G942" s="459"/>
      <c r="H942" s="459"/>
      <c r="I942" s="459"/>
      <c r="J942" s="459"/>
      <c r="K942" s="459"/>
      <c r="L942" s="459"/>
    </row>
    <row r="943" spans="7:12" ht="15">
      <c r="G943" s="459"/>
      <c r="H943" s="459"/>
      <c r="I943" s="459"/>
      <c r="J943" s="459"/>
      <c r="K943" s="459"/>
      <c r="L943" s="459"/>
    </row>
    <row r="944" spans="7:12" ht="15">
      <c r="G944" s="459"/>
      <c r="H944" s="459"/>
      <c r="I944" s="459"/>
      <c r="J944" s="459"/>
      <c r="K944" s="459"/>
      <c r="L944" s="459"/>
    </row>
    <row r="945" spans="7:12" ht="15">
      <c r="G945" s="459"/>
      <c r="H945" s="459"/>
      <c r="I945" s="459"/>
      <c r="J945" s="459"/>
      <c r="K945" s="459"/>
      <c r="L945" s="459"/>
    </row>
    <row r="946" spans="7:12" ht="15">
      <c r="G946" s="459"/>
      <c r="H946" s="459"/>
      <c r="I946" s="459"/>
      <c r="J946" s="459"/>
      <c r="K946" s="459"/>
      <c r="L946" s="459"/>
    </row>
    <row r="947" spans="7:12" ht="15">
      <c r="G947" s="459"/>
      <c r="H947" s="459"/>
      <c r="I947" s="459"/>
      <c r="J947" s="459"/>
      <c r="K947" s="459"/>
      <c r="L947" s="459"/>
    </row>
    <row r="948" spans="7:12" ht="15">
      <c r="G948" s="459"/>
      <c r="H948" s="459"/>
      <c r="I948" s="459"/>
      <c r="J948" s="459"/>
      <c r="K948" s="459"/>
      <c r="L948" s="459"/>
    </row>
    <row r="949" spans="7:12" ht="15">
      <c r="G949" s="459"/>
      <c r="H949" s="459"/>
      <c r="I949" s="459"/>
      <c r="J949" s="459"/>
      <c r="K949" s="459"/>
      <c r="L949" s="459"/>
    </row>
    <row r="950" spans="7:12" ht="15">
      <c r="G950" s="459"/>
      <c r="H950" s="459"/>
      <c r="I950" s="459"/>
      <c r="J950" s="459"/>
      <c r="K950" s="459"/>
      <c r="L950" s="459"/>
    </row>
    <row r="951" spans="7:12" ht="15">
      <c r="G951" s="459"/>
      <c r="H951" s="459"/>
      <c r="I951" s="459"/>
      <c r="J951" s="459"/>
      <c r="K951" s="459"/>
      <c r="L951" s="459"/>
    </row>
    <row r="952" spans="7:12" ht="15">
      <c r="G952" s="459"/>
      <c r="H952" s="459"/>
      <c r="I952" s="459"/>
      <c r="J952" s="459"/>
      <c r="K952" s="459"/>
      <c r="L952" s="459"/>
    </row>
    <row r="953" spans="7:12" ht="15">
      <c r="G953" s="459"/>
      <c r="H953" s="459"/>
      <c r="I953" s="459"/>
      <c r="J953" s="459"/>
      <c r="K953" s="459"/>
      <c r="L953" s="459"/>
    </row>
    <row r="954" spans="7:12" ht="15">
      <c r="G954" s="459"/>
      <c r="H954" s="459"/>
      <c r="I954" s="459"/>
      <c r="J954" s="459"/>
      <c r="K954" s="459"/>
      <c r="L954" s="459"/>
    </row>
    <row r="955" spans="7:12" ht="15">
      <c r="G955" s="459"/>
      <c r="H955" s="459"/>
      <c r="I955" s="459"/>
      <c r="J955" s="459"/>
      <c r="K955" s="459"/>
      <c r="L955" s="459"/>
    </row>
    <row r="956" spans="7:12" ht="15">
      <c r="G956" s="459"/>
      <c r="H956" s="459"/>
      <c r="I956" s="459"/>
      <c r="J956" s="459"/>
      <c r="K956" s="459"/>
      <c r="L956" s="459"/>
    </row>
    <row r="957" spans="7:12" ht="15">
      <c r="G957" s="459"/>
      <c r="H957" s="459"/>
      <c r="I957" s="459"/>
      <c r="J957" s="459"/>
      <c r="K957" s="459"/>
      <c r="L957" s="459"/>
    </row>
    <row r="958" spans="7:12" ht="15">
      <c r="G958" s="459"/>
      <c r="H958" s="459"/>
      <c r="I958" s="459"/>
      <c r="J958" s="459"/>
      <c r="K958" s="459"/>
      <c r="L958" s="459"/>
    </row>
    <row r="959" spans="7:12" ht="15">
      <c r="G959" s="459"/>
      <c r="H959" s="459"/>
      <c r="I959" s="459"/>
      <c r="J959" s="459"/>
      <c r="K959" s="459"/>
      <c r="L959" s="459"/>
    </row>
    <row r="960" spans="7:12" ht="15">
      <c r="G960" s="459"/>
      <c r="H960" s="459"/>
      <c r="I960" s="459"/>
      <c r="J960" s="459"/>
      <c r="K960" s="459"/>
      <c r="L960" s="459"/>
    </row>
    <row r="961" spans="7:12" ht="15">
      <c r="G961" s="459"/>
      <c r="H961" s="459"/>
      <c r="I961" s="459"/>
      <c r="J961" s="459"/>
      <c r="K961" s="459"/>
      <c r="L961" s="459"/>
    </row>
    <row r="962" spans="7:12" ht="15">
      <c r="G962" s="459"/>
      <c r="H962" s="459"/>
      <c r="I962" s="459"/>
      <c r="J962" s="459"/>
      <c r="K962" s="459"/>
      <c r="L962" s="459"/>
    </row>
    <row r="963" spans="7:12" ht="15">
      <c r="G963" s="459"/>
      <c r="H963" s="459"/>
      <c r="I963" s="459"/>
      <c r="J963" s="459"/>
      <c r="K963" s="459"/>
      <c r="L963" s="459"/>
    </row>
    <row r="964" spans="7:12" ht="15">
      <c r="G964" s="459"/>
      <c r="H964" s="459"/>
      <c r="I964" s="459"/>
      <c r="J964" s="459"/>
      <c r="K964" s="459"/>
      <c r="L964" s="459"/>
    </row>
    <row r="965" spans="7:12" ht="15">
      <c r="G965" s="459"/>
      <c r="H965" s="459"/>
      <c r="I965" s="459"/>
      <c r="J965" s="459"/>
      <c r="K965" s="459"/>
      <c r="L965" s="459"/>
    </row>
    <row r="966" spans="7:12" ht="15">
      <c r="G966" s="459"/>
      <c r="H966" s="459"/>
      <c r="I966" s="459"/>
      <c r="J966" s="459"/>
      <c r="K966" s="459"/>
      <c r="L966" s="459"/>
    </row>
    <row r="967" spans="7:12" ht="15">
      <c r="G967" s="459"/>
      <c r="H967" s="459"/>
      <c r="I967" s="459"/>
      <c r="J967" s="459"/>
      <c r="K967" s="459"/>
      <c r="L967" s="459"/>
    </row>
    <row r="968" spans="7:12" ht="15">
      <c r="G968" s="459"/>
      <c r="H968" s="459"/>
      <c r="I968" s="459"/>
      <c r="J968" s="459"/>
      <c r="K968" s="459"/>
      <c r="L968" s="459"/>
    </row>
    <row r="969" spans="7:12" ht="15">
      <c r="G969" s="459"/>
      <c r="H969" s="459"/>
      <c r="I969" s="459"/>
      <c r="J969" s="459"/>
      <c r="K969" s="459"/>
      <c r="L969" s="459"/>
    </row>
    <row r="970" spans="7:12" ht="15">
      <c r="G970" s="459"/>
      <c r="H970" s="459"/>
      <c r="I970" s="459"/>
      <c r="J970" s="459"/>
      <c r="K970" s="459"/>
      <c r="L970" s="459"/>
    </row>
    <row r="971" spans="7:12" ht="15">
      <c r="G971" s="459"/>
      <c r="H971" s="459"/>
      <c r="I971" s="459"/>
      <c r="J971" s="459"/>
      <c r="K971" s="459"/>
      <c r="L971" s="459"/>
    </row>
    <row r="972" spans="7:12" ht="15">
      <c r="G972" s="459"/>
      <c r="H972" s="459"/>
      <c r="I972" s="459"/>
      <c r="J972" s="459"/>
      <c r="K972" s="459"/>
      <c r="L972" s="459"/>
    </row>
    <row r="973" spans="7:12" ht="15">
      <c r="G973" s="459"/>
      <c r="H973" s="459"/>
      <c r="I973" s="459"/>
      <c r="J973" s="459"/>
      <c r="K973" s="459"/>
      <c r="L973" s="459"/>
    </row>
    <row r="974" spans="7:12" ht="15">
      <c r="G974" s="459"/>
      <c r="H974" s="459"/>
      <c r="I974" s="459"/>
      <c r="J974" s="459"/>
      <c r="K974" s="459"/>
      <c r="L974" s="459"/>
    </row>
    <row r="975" spans="7:12" ht="15">
      <c r="G975" s="459"/>
      <c r="H975" s="459"/>
      <c r="I975" s="459"/>
      <c r="J975" s="459"/>
      <c r="K975" s="459"/>
      <c r="L975" s="459"/>
    </row>
    <row r="976" spans="7:12" ht="15">
      <c r="G976" s="459"/>
      <c r="H976" s="459"/>
      <c r="I976" s="459"/>
      <c r="J976" s="459"/>
      <c r="K976" s="459"/>
      <c r="L976" s="459"/>
    </row>
    <row r="977" spans="7:12" ht="15">
      <c r="G977" s="459"/>
      <c r="H977" s="459"/>
      <c r="I977" s="459"/>
      <c r="J977" s="459"/>
      <c r="K977" s="459"/>
      <c r="L977" s="459"/>
    </row>
    <row r="978" spans="7:12" ht="15">
      <c r="G978" s="459"/>
      <c r="H978" s="459"/>
      <c r="I978" s="459"/>
      <c r="J978" s="459"/>
      <c r="K978" s="459"/>
      <c r="L978" s="459"/>
    </row>
    <row r="979" spans="7:12" ht="15">
      <c r="G979" s="459"/>
      <c r="H979" s="459"/>
      <c r="I979" s="459"/>
      <c r="J979" s="459"/>
      <c r="K979" s="459"/>
      <c r="L979" s="459"/>
    </row>
    <row r="980" spans="7:12" ht="15">
      <c r="G980" s="459"/>
      <c r="H980" s="459"/>
      <c r="I980" s="459"/>
      <c r="J980" s="459"/>
      <c r="K980" s="459"/>
      <c r="L980" s="459"/>
    </row>
    <row r="981" spans="7:12" ht="15">
      <c r="G981" s="459"/>
      <c r="H981" s="459"/>
      <c r="I981" s="459"/>
      <c r="J981" s="459"/>
      <c r="K981" s="459"/>
      <c r="L981" s="459"/>
    </row>
    <row r="982" spans="7:12" ht="15">
      <c r="G982" s="459"/>
      <c r="H982" s="459"/>
      <c r="I982" s="459"/>
      <c r="J982" s="459"/>
      <c r="K982" s="459"/>
      <c r="L982" s="459"/>
    </row>
    <row r="983" spans="7:12" ht="15">
      <c r="G983" s="459"/>
      <c r="H983" s="459"/>
      <c r="I983" s="459"/>
      <c r="J983" s="459"/>
      <c r="K983" s="459"/>
      <c r="L983" s="459"/>
    </row>
    <row r="984" spans="7:12" ht="15">
      <c r="G984" s="459"/>
      <c r="H984" s="459"/>
      <c r="I984" s="459"/>
      <c r="J984" s="459"/>
      <c r="K984" s="459"/>
      <c r="L984" s="459"/>
    </row>
    <row r="985" spans="7:12" ht="15">
      <c r="G985" s="459"/>
      <c r="H985" s="459"/>
      <c r="I985" s="459"/>
      <c r="J985" s="459"/>
      <c r="K985" s="459"/>
      <c r="L985" s="459"/>
    </row>
    <row r="986" spans="7:12" ht="15">
      <c r="G986" s="459"/>
      <c r="H986" s="459"/>
      <c r="I986" s="459"/>
      <c r="J986" s="459"/>
      <c r="K986" s="459"/>
      <c r="L986" s="459"/>
    </row>
    <row r="987" spans="7:12" ht="15">
      <c r="G987" s="459"/>
      <c r="H987" s="459"/>
      <c r="I987" s="459"/>
      <c r="J987" s="459"/>
      <c r="K987" s="459"/>
      <c r="L987" s="459"/>
    </row>
    <row r="988" spans="7:12" ht="15">
      <c r="G988" s="459"/>
      <c r="H988" s="459"/>
      <c r="I988" s="459"/>
      <c r="J988" s="459"/>
      <c r="K988" s="459"/>
      <c r="L988" s="459"/>
    </row>
    <row r="989" spans="7:12" ht="15">
      <c r="G989" s="459"/>
      <c r="H989" s="459"/>
      <c r="I989" s="459"/>
      <c r="J989" s="459"/>
      <c r="K989" s="459"/>
      <c r="L989" s="459"/>
    </row>
    <row r="990" spans="7:12" ht="15">
      <c r="G990" s="459"/>
      <c r="H990" s="459"/>
      <c r="I990" s="459"/>
      <c r="J990" s="459"/>
      <c r="K990" s="459"/>
      <c r="L990" s="459"/>
    </row>
    <row r="991" spans="7:12" ht="15">
      <c r="G991" s="459"/>
      <c r="H991" s="459"/>
      <c r="I991" s="459"/>
      <c r="J991" s="459"/>
      <c r="K991" s="459"/>
      <c r="L991" s="459"/>
    </row>
    <row r="992" spans="7:12" ht="15">
      <c r="G992" s="459"/>
      <c r="H992" s="459"/>
      <c r="I992" s="459"/>
      <c r="J992" s="459"/>
      <c r="K992" s="459"/>
      <c r="L992" s="459"/>
    </row>
    <row r="993" spans="7:12" ht="15">
      <c r="G993" s="459"/>
      <c r="H993" s="459"/>
      <c r="I993" s="459"/>
      <c r="J993" s="459"/>
      <c r="K993" s="459"/>
      <c r="L993" s="459"/>
    </row>
    <row r="994" spans="7:12" ht="15">
      <c r="G994" s="459"/>
      <c r="H994" s="459"/>
      <c r="I994" s="459"/>
      <c r="J994" s="459"/>
      <c r="K994" s="459"/>
      <c r="L994" s="459"/>
    </row>
    <row r="995" spans="7:12" ht="15">
      <c r="G995" s="459"/>
      <c r="H995" s="459"/>
      <c r="I995" s="459"/>
      <c r="J995" s="459"/>
      <c r="K995" s="459"/>
      <c r="L995" s="459"/>
    </row>
    <row r="996" spans="7:12" ht="15">
      <c r="G996" s="459"/>
      <c r="H996" s="459"/>
      <c r="I996" s="459"/>
      <c r="J996" s="459"/>
      <c r="K996" s="459"/>
      <c r="L996" s="459"/>
    </row>
    <row r="997" spans="7:12" ht="15">
      <c r="G997" s="459"/>
      <c r="H997" s="459"/>
      <c r="I997" s="459"/>
      <c r="J997" s="459"/>
      <c r="K997" s="459"/>
      <c r="L997" s="459"/>
    </row>
    <row r="998" spans="7:12" ht="15">
      <c r="G998" s="459"/>
      <c r="H998" s="459"/>
      <c r="I998" s="459"/>
      <c r="J998" s="459"/>
      <c r="K998" s="459"/>
      <c r="L998" s="459"/>
    </row>
    <row r="999" spans="7:12" ht="15">
      <c r="G999" s="459"/>
      <c r="H999" s="459"/>
      <c r="I999" s="459"/>
      <c r="J999" s="459"/>
      <c r="K999" s="459"/>
      <c r="L999" s="459"/>
    </row>
    <row r="1000" spans="7:12" ht="15">
      <c r="G1000" s="459"/>
      <c r="H1000" s="459"/>
      <c r="I1000" s="459"/>
      <c r="J1000" s="459"/>
      <c r="K1000" s="459"/>
      <c r="L1000" s="459"/>
    </row>
    <row r="1001" spans="7:12" ht="15">
      <c r="G1001" s="459"/>
      <c r="H1001" s="459"/>
      <c r="I1001" s="459"/>
      <c r="J1001" s="459"/>
      <c r="K1001" s="459"/>
      <c r="L1001" s="459"/>
    </row>
    <row r="1002" spans="7:12" ht="15">
      <c r="G1002" s="459"/>
      <c r="H1002" s="459"/>
      <c r="I1002" s="459"/>
      <c r="J1002" s="459"/>
      <c r="K1002" s="459"/>
      <c r="L1002" s="459"/>
    </row>
    <row r="1003" spans="7:12" ht="15">
      <c r="G1003" s="459"/>
      <c r="H1003" s="459"/>
      <c r="I1003" s="459"/>
      <c r="J1003" s="459"/>
      <c r="K1003" s="459"/>
      <c r="L1003" s="459"/>
    </row>
    <row r="1004" spans="7:12" ht="15">
      <c r="G1004" s="459"/>
      <c r="H1004" s="459"/>
      <c r="I1004" s="459"/>
      <c r="J1004" s="459"/>
      <c r="K1004" s="459"/>
      <c r="L1004" s="459"/>
    </row>
    <row r="1005" spans="7:12" ht="15">
      <c r="G1005" s="459"/>
      <c r="H1005" s="459"/>
      <c r="I1005" s="459"/>
      <c r="J1005" s="459"/>
      <c r="K1005" s="459"/>
      <c r="L1005" s="459"/>
    </row>
    <row r="1006" spans="7:12" ht="15">
      <c r="G1006" s="459"/>
      <c r="H1006" s="459"/>
      <c r="I1006" s="459"/>
      <c r="J1006" s="459"/>
      <c r="K1006" s="459"/>
      <c r="L1006" s="459"/>
    </row>
    <row r="1007" spans="7:12" ht="15">
      <c r="G1007" s="459"/>
      <c r="H1007" s="459"/>
      <c r="I1007" s="459"/>
      <c r="J1007" s="459"/>
      <c r="K1007" s="459"/>
      <c r="L1007" s="459"/>
    </row>
    <row r="1008" spans="7:12" ht="15">
      <c r="G1008" s="459"/>
      <c r="H1008" s="459"/>
      <c r="I1008" s="459"/>
      <c r="J1008" s="459"/>
      <c r="K1008" s="459"/>
      <c r="L1008" s="459"/>
    </row>
    <row r="1009" spans="7:12" ht="15">
      <c r="G1009" s="459"/>
      <c r="H1009" s="459"/>
      <c r="I1009" s="459"/>
      <c r="J1009" s="459"/>
      <c r="K1009" s="459"/>
      <c r="L1009" s="459"/>
    </row>
    <row r="1010" spans="7:12" ht="15">
      <c r="G1010" s="459"/>
      <c r="H1010" s="459"/>
      <c r="I1010" s="459"/>
      <c r="J1010" s="459"/>
      <c r="K1010" s="459"/>
      <c r="L1010" s="459"/>
    </row>
    <row r="1011" spans="7:12" ht="15">
      <c r="G1011" s="459"/>
      <c r="H1011" s="459"/>
      <c r="I1011" s="459"/>
      <c r="J1011" s="459"/>
      <c r="K1011" s="459"/>
      <c r="L1011" s="459"/>
    </row>
    <row r="1012" spans="7:12" ht="15">
      <c r="G1012" s="459"/>
      <c r="H1012" s="459"/>
      <c r="I1012" s="459"/>
      <c r="J1012" s="459"/>
      <c r="K1012" s="459"/>
      <c r="L1012" s="459"/>
    </row>
    <row r="1013" spans="7:12" ht="15">
      <c r="G1013" s="459"/>
      <c r="H1013" s="459"/>
      <c r="I1013" s="459"/>
      <c r="J1013" s="459"/>
      <c r="K1013" s="459"/>
      <c r="L1013" s="459"/>
    </row>
    <row r="1014" spans="7:12" ht="15">
      <c r="G1014" s="459"/>
      <c r="H1014" s="459"/>
      <c r="I1014" s="459"/>
      <c r="J1014" s="459"/>
      <c r="K1014" s="459"/>
      <c r="L1014" s="459"/>
    </row>
    <row r="1015" spans="7:12" ht="15">
      <c r="G1015" s="459"/>
      <c r="H1015" s="459"/>
      <c r="I1015" s="459"/>
      <c r="J1015" s="459"/>
      <c r="K1015" s="459"/>
      <c r="L1015" s="459"/>
    </row>
    <row r="1016" spans="7:12" ht="15">
      <c r="G1016" s="459"/>
      <c r="H1016" s="459"/>
      <c r="I1016" s="459"/>
      <c r="J1016" s="459"/>
      <c r="K1016" s="459"/>
      <c r="L1016" s="459"/>
    </row>
    <row r="1017" spans="7:12" ht="15">
      <c r="G1017" s="459"/>
      <c r="H1017" s="459"/>
      <c r="I1017" s="459"/>
      <c r="J1017" s="459"/>
      <c r="K1017" s="459"/>
      <c r="L1017" s="459"/>
    </row>
    <row r="1018" spans="7:12" ht="15">
      <c r="G1018" s="459"/>
      <c r="H1018" s="459"/>
      <c r="I1018" s="459"/>
      <c r="J1018" s="459"/>
      <c r="K1018" s="459"/>
      <c r="L1018" s="459"/>
    </row>
    <row r="1019" spans="7:12" ht="15">
      <c r="G1019" s="459"/>
      <c r="H1019" s="459"/>
      <c r="I1019" s="459"/>
      <c r="J1019" s="459"/>
      <c r="K1019" s="459"/>
      <c r="L1019" s="459"/>
    </row>
    <row r="1020" spans="7:12" ht="15">
      <c r="G1020" s="459"/>
      <c r="H1020" s="459"/>
      <c r="I1020" s="459"/>
      <c r="J1020" s="459"/>
      <c r="K1020" s="459"/>
      <c r="L1020" s="459"/>
    </row>
    <row r="1021" spans="7:12" ht="15">
      <c r="G1021" s="459"/>
      <c r="H1021" s="459"/>
      <c r="I1021" s="459"/>
      <c r="J1021" s="459"/>
      <c r="K1021" s="459"/>
      <c r="L1021" s="459"/>
    </row>
    <row r="1022" spans="7:12" ht="15">
      <c r="G1022" s="459"/>
      <c r="H1022" s="459"/>
      <c r="I1022" s="459"/>
      <c r="J1022" s="459"/>
      <c r="K1022" s="459"/>
      <c r="L1022" s="459"/>
    </row>
    <row r="1023" spans="7:12" ht="15">
      <c r="G1023" s="459"/>
      <c r="H1023" s="459"/>
      <c r="I1023" s="459"/>
      <c r="J1023" s="459"/>
      <c r="K1023" s="459"/>
      <c r="L1023" s="459"/>
    </row>
    <row r="1024" spans="7:12" ht="15">
      <c r="G1024" s="459"/>
      <c r="H1024" s="459"/>
      <c r="I1024" s="459"/>
      <c r="J1024" s="459"/>
      <c r="K1024" s="459"/>
      <c r="L1024" s="459"/>
    </row>
    <row r="1025" spans="7:12" ht="15">
      <c r="G1025" s="459"/>
      <c r="H1025" s="459"/>
      <c r="I1025" s="459"/>
      <c r="J1025" s="459"/>
      <c r="K1025" s="459"/>
      <c r="L1025" s="459"/>
    </row>
    <row r="1026" spans="7:12" ht="15">
      <c r="G1026" s="459"/>
      <c r="H1026" s="459"/>
      <c r="I1026" s="459"/>
      <c r="J1026" s="459"/>
      <c r="K1026" s="459"/>
      <c r="L1026" s="459"/>
    </row>
    <row r="1027" spans="7:12" ht="15">
      <c r="G1027" s="459"/>
      <c r="H1027" s="459"/>
      <c r="I1027" s="459"/>
      <c r="J1027" s="459"/>
      <c r="K1027" s="459"/>
      <c r="L1027" s="459"/>
    </row>
    <row r="1028" spans="7:12" ht="15">
      <c r="G1028" s="459"/>
      <c r="H1028" s="459"/>
      <c r="I1028" s="459"/>
      <c r="J1028" s="459"/>
      <c r="K1028" s="459"/>
      <c r="L1028" s="459"/>
    </row>
    <row r="1029" spans="7:12" ht="15">
      <c r="G1029" s="459"/>
      <c r="H1029" s="459"/>
      <c r="I1029" s="459"/>
      <c r="J1029" s="459"/>
      <c r="K1029" s="459"/>
      <c r="L1029" s="459"/>
    </row>
    <row r="1030" spans="7:12" ht="15">
      <c r="G1030" s="459"/>
      <c r="H1030" s="459"/>
      <c r="I1030" s="459"/>
      <c r="J1030" s="459"/>
      <c r="K1030" s="459"/>
      <c r="L1030" s="459"/>
    </row>
    <row r="1031" spans="7:12" ht="15">
      <c r="G1031" s="459"/>
      <c r="H1031" s="459"/>
      <c r="I1031" s="459"/>
      <c r="J1031" s="459"/>
      <c r="K1031" s="459"/>
      <c r="L1031" s="459"/>
    </row>
    <row r="1032" spans="7:12" ht="15">
      <c r="G1032" s="459"/>
      <c r="H1032" s="459"/>
      <c r="I1032" s="459"/>
      <c r="J1032" s="459"/>
      <c r="K1032" s="459"/>
      <c r="L1032" s="459"/>
    </row>
    <row r="1033" spans="7:12" ht="15">
      <c r="G1033" s="459"/>
      <c r="H1033" s="459"/>
      <c r="I1033" s="459"/>
      <c r="J1033" s="459"/>
      <c r="K1033" s="459"/>
      <c r="L1033" s="459"/>
    </row>
    <row r="1034" spans="7:12" ht="15">
      <c r="G1034" s="459"/>
      <c r="H1034" s="459"/>
      <c r="I1034" s="459"/>
      <c r="J1034" s="459"/>
      <c r="K1034" s="459"/>
      <c r="L1034" s="459"/>
    </row>
    <row r="1035" spans="7:12" ht="15">
      <c r="G1035" s="459"/>
      <c r="H1035" s="459"/>
      <c r="I1035" s="459"/>
      <c r="J1035" s="459"/>
      <c r="K1035" s="459"/>
      <c r="L1035" s="459"/>
    </row>
    <row r="1036" spans="7:12" ht="15">
      <c r="G1036" s="459"/>
      <c r="H1036" s="459"/>
      <c r="I1036" s="459"/>
      <c r="J1036" s="459"/>
      <c r="K1036" s="459"/>
      <c r="L1036" s="459"/>
    </row>
    <row r="1037" spans="7:12" ht="15">
      <c r="G1037" s="459"/>
      <c r="H1037" s="459"/>
      <c r="I1037" s="459"/>
      <c r="J1037" s="459"/>
      <c r="K1037" s="459"/>
      <c r="L1037" s="459"/>
    </row>
    <row r="1038" spans="7:12" ht="15">
      <c r="G1038" s="459"/>
      <c r="H1038" s="459"/>
      <c r="I1038" s="459"/>
      <c r="J1038" s="459"/>
      <c r="K1038" s="459"/>
      <c r="L1038" s="459"/>
    </row>
    <row r="1039" spans="7:12" ht="15">
      <c r="G1039" s="459"/>
      <c r="H1039" s="459"/>
      <c r="I1039" s="459"/>
      <c r="J1039" s="459"/>
      <c r="K1039" s="459"/>
      <c r="L1039" s="459"/>
    </row>
    <row r="1040" spans="7:12" ht="15">
      <c r="G1040" s="459"/>
      <c r="H1040" s="459"/>
      <c r="I1040" s="459"/>
      <c r="J1040" s="459"/>
      <c r="K1040" s="459"/>
      <c r="L1040" s="459"/>
    </row>
    <row r="1041" spans="7:12" ht="15">
      <c r="G1041" s="459"/>
      <c r="H1041" s="459"/>
      <c r="I1041" s="459"/>
      <c r="J1041" s="459"/>
      <c r="K1041" s="459"/>
      <c r="L1041" s="459"/>
    </row>
    <row r="1042" spans="7:12" ht="15">
      <c r="G1042" s="459"/>
      <c r="H1042" s="459"/>
      <c r="I1042" s="459"/>
      <c r="J1042" s="459"/>
      <c r="K1042" s="459"/>
      <c r="L1042" s="459"/>
    </row>
    <row r="1043" spans="7:12" ht="15">
      <c r="G1043" s="459"/>
      <c r="H1043" s="459"/>
      <c r="I1043" s="459"/>
      <c r="J1043" s="459"/>
      <c r="K1043" s="459"/>
      <c r="L1043" s="459"/>
    </row>
    <row r="1044" spans="7:12" ht="15">
      <c r="G1044" s="459"/>
      <c r="H1044" s="459"/>
      <c r="I1044" s="459"/>
      <c r="J1044" s="459"/>
      <c r="K1044" s="459"/>
      <c r="L1044" s="459"/>
    </row>
    <row r="1045" spans="7:12" ht="15">
      <c r="G1045" s="459"/>
      <c r="H1045" s="459"/>
      <c r="I1045" s="459"/>
      <c r="J1045" s="459"/>
      <c r="K1045" s="459"/>
      <c r="L1045" s="459"/>
    </row>
    <row r="1046" spans="7:12" ht="15">
      <c r="G1046" s="459"/>
      <c r="H1046" s="459"/>
      <c r="I1046" s="459"/>
      <c r="J1046" s="459"/>
      <c r="K1046" s="459"/>
      <c r="L1046" s="459"/>
    </row>
    <row r="1047" spans="7:12" ht="15">
      <c r="G1047" s="459"/>
      <c r="H1047" s="459"/>
      <c r="I1047" s="459"/>
      <c r="J1047" s="459"/>
      <c r="K1047" s="459"/>
      <c r="L1047" s="459"/>
    </row>
    <row r="1048" spans="7:12" ht="15">
      <c r="G1048" s="459"/>
      <c r="H1048" s="459"/>
      <c r="I1048" s="459"/>
      <c r="J1048" s="459"/>
      <c r="K1048" s="459"/>
      <c r="L1048" s="459"/>
    </row>
    <row r="1049" spans="7:12" ht="15">
      <c r="G1049" s="459"/>
      <c r="H1049" s="459"/>
      <c r="I1049" s="459"/>
      <c r="J1049" s="459"/>
      <c r="K1049" s="459"/>
      <c r="L1049" s="459"/>
    </row>
    <row r="1050" spans="7:12" ht="15">
      <c r="G1050" s="459"/>
      <c r="H1050" s="459"/>
      <c r="I1050" s="459"/>
      <c r="J1050" s="459"/>
      <c r="K1050" s="459"/>
      <c r="L1050" s="459"/>
    </row>
    <row r="1051" spans="7:12" ht="15">
      <c r="G1051" s="459"/>
      <c r="H1051" s="459"/>
      <c r="I1051" s="459"/>
      <c r="J1051" s="459"/>
      <c r="K1051" s="459"/>
      <c r="L1051" s="459"/>
    </row>
    <row r="1052" spans="7:12" ht="15">
      <c r="G1052" s="459"/>
      <c r="H1052" s="459"/>
      <c r="I1052" s="459"/>
      <c r="J1052" s="459"/>
      <c r="K1052" s="459"/>
      <c r="L1052" s="459"/>
    </row>
    <row r="1053" spans="7:12" ht="15">
      <c r="G1053" s="459"/>
      <c r="H1053" s="459"/>
      <c r="I1053" s="459"/>
      <c r="J1053" s="459"/>
      <c r="K1053" s="459"/>
      <c r="L1053" s="459"/>
    </row>
    <row r="1054" spans="7:12" ht="15">
      <c r="G1054" s="459"/>
      <c r="H1054" s="459"/>
      <c r="I1054" s="459"/>
      <c r="J1054" s="459"/>
      <c r="K1054" s="459"/>
      <c r="L1054" s="459"/>
    </row>
    <row r="1055" spans="7:12" ht="15">
      <c r="G1055" s="459"/>
      <c r="H1055" s="459"/>
      <c r="I1055" s="459"/>
      <c r="J1055" s="459"/>
      <c r="K1055" s="459"/>
      <c r="L1055" s="459"/>
    </row>
    <row r="1056" spans="7:12" ht="15">
      <c r="G1056" s="459"/>
      <c r="H1056" s="459"/>
      <c r="I1056" s="459"/>
      <c r="J1056" s="459"/>
      <c r="K1056" s="459"/>
      <c r="L1056" s="459"/>
    </row>
    <row r="1057" spans="7:12" ht="15">
      <c r="G1057" s="459"/>
      <c r="H1057" s="459"/>
      <c r="I1057" s="459"/>
      <c r="J1057" s="459"/>
      <c r="K1057" s="459"/>
      <c r="L1057" s="459"/>
    </row>
    <row r="1058" spans="7:12" ht="15">
      <c r="G1058" s="459"/>
      <c r="H1058" s="459"/>
      <c r="I1058" s="459"/>
      <c r="J1058" s="459"/>
      <c r="K1058" s="459"/>
      <c r="L1058" s="459"/>
    </row>
    <row r="1059" spans="7:12" ht="15">
      <c r="G1059" s="459"/>
      <c r="H1059" s="459"/>
      <c r="I1059" s="459"/>
      <c r="J1059" s="459"/>
      <c r="K1059" s="459"/>
      <c r="L1059" s="459"/>
    </row>
    <row r="1060" spans="7:12" ht="15">
      <c r="G1060" s="459"/>
      <c r="H1060" s="459"/>
      <c r="I1060" s="459"/>
      <c r="J1060" s="459"/>
      <c r="K1060" s="459"/>
      <c r="L1060" s="459"/>
    </row>
    <row r="1061" spans="7:12" ht="15">
      <c r="G1061" s="459"/>
      <c r="H1061" s="459"/>
      <c r="I1061" s="459"/>
      <c r="J1061" s="459"/>
      <c r="K1061" s="459"/>
      <c r="L1061" s="459"/>
    </row>
    <row r="1062" spans="7:12" ht="15">
      <c r="G1062" s="459"/>
      <c r="H1062" s="459"/>
      <c r="I1062" s="459"/>
      <c r="J1062" s="459"/>
      <c r="K1062" s="459"/>
      <c r="L1062" s="459"/>
    </row>
    <row r="1063" spans="7:12" ht="15">
      <c r="G1063" s="459"/>
      <c r="H1063" s="459"/>
      <c r="I1063" s="459"/>
      <c r="J1063" s="459"/>
      <c r="K1063" s="459"/>
      <c r="L1063" s="459"/>
    </row>
    <row r="1064" spans="7:12" ht="15">
      <c r="G1064" s="459"/>
      <c r="H1064" s="459"/>
      <c r="I1064" s="459"/>
      <c r="J1064" s="459"/>
      <c r="K1064" s="459"/>
      <c r="L1064" s="459"/>
    </row>
    <row r="1065" spans="7:12" ht="15">
      <c r="G1065" s="459"/>
      <c r="H1065" s="459"/>
      <c r="I1065" s="459"/>
      <c r="J1065" s="459"/>
      <c r="K1065" s="459"/>
      <c r="L1065" s="459"/>
    </row>
    <row r="1066" spans="7:12" ht="15">
      <c r="G1066" s="459"/>
      <c r="H1066" s="459"/>
      <c r="I1066" s="459"/>
      <c r="J1066" s="459"/>
      <c r="K1066" s="459"/>
      <c r="L1066" s="459"/>
    </row>
    <row r="1067" spans="7:12" ht="15">
      <c r="G1067" s="459"/>
      <c r="H1067" s="459"/>
      <c r="I1067" s="459"/>
      <c r="J1067" s="459"/>
      <c r="K1067" s="459"/>
      <c r="L1067" s="459"/>
    </row>
    <row r="1068" spans="7:12" ht="15">
      <c r="G1068" s="459"/>
      <c r="H1068" s="459"/>
      <c r="I1068" s="459"/>
      <c r="J1068" s="459"/>
      <c r="K1068" s="459"/>
      <c r="L1068" s="459"/>
    </row>
    <row r="1069" spans="7:12" ht="15">
      <c r="G1069" s="459"/>
      <c r="H1069" s="459"/>
      <c r="I1069" s="459"/>
      <c r="J1069" s="459"/>
      <c r="K1069" s="459"/>
      <c r="L1069" s="459"/>
    </row>
    <row r="1070" spans="7:12" ht="15">
      <c r="G1070" s="459"/>
      <c r="H1070" s="459"/>
      <c r="I1070" s="459"/>
      <c r="J1070" s="459"/>
      <c r="K1070" s="459"/>
      <c r="L1070" s="459"/>
    </row>
    <row r="1071" spans="7:12" ht="15">
      <c r="G1071" s="459"/>
      <c r="H1071" s="459"/>
      <c r="I1071" s="459"/>
      <c r="J1071" s="459"/>
      <c r="K1071" s="459"/>
      <c r="L1071" s="459"/>
    </row>
    <row r="1072" spans="7:12" ht="15">
      <c r="G1072" s="459"/>
      <c r="H1072" s="459"/>
      <c r="I1072" s="459"/>
      <c r="J1072" s="459"/>
      <c r="K1072" s="459"/>
      <c r="L1072" s="459"/>
    </row>
    <row r="1073" spans="7:12" ht="15">
      <c r="G1073" s="459"/>
      <c r="H1073" s="459"/>
      <c r="I1073" s="459"/>
      <c r="J1073" s="459"/>
      <c r="K1073" s="459"/>
      <c r="L1073" s="459"/>
    </row>
    <row r="1074" spans="7:12" ht="15">
      <c r="G1074" s="459"/>
      <c r="H1074" s="459"/>
      <c r="I1074" s="459"/>
      <c r="J1074" s="459"/>
      <c r="K1074" s="459"/>
      <c r="L1074" s="459"/>
    </row>
    <row r="1075" spans="7:12" ht="15">
      <c r="G1075" s="459"/>
      <c r="H1075" s="459"/>
      <c r="I1075" s="459"/>
      <c r="J1075" s="459"/>
      <c r="K1075" s="459"/>
      <c r="L1075" s="459"/>
    </row>
    <row r="1076" spans="7:12" ht="15">
      <c r="G1076" s="459"/>
      <c r="H1076" s="459"/>
      <c r="I1076" s="459"/>
      <c r="J1076" s="459"/>
      <c r="K1076" s="459"/>
      <c r="L1076" s="459"/>
    </row>
    <row r="1077" spans="7:12" ht="15">
      <c r="G1077" s="459"/>
      <c r="H1077" s="459"/>
      <c r="I1077" s="459"/>
      <c r="J1077" s="459"/>
      <c r="K1077" s="459"/>
      <c r="L1077" s="459"/>
    </row>
    <row r="1078" spans="7:12" ht="15">
      <c r="G1078" s="459"/>
      <c r="H1078" s="459"/>
      <c r="I1078" s="459"/>
      <c r="J1078" s="459"/>
      <c r="K1078" s="459"/>
      <c r="L1078" s="459"/>
    </row>
    <row r="1079" spans="7:12" ht="15">
      <c r="G1079" s="459"/>
      <c r="H1079" s="459"/>
      <c r="I1079" s="459"/>
      <c r="J1079" s="459"/>
      <c r="K1079" s="459"/>
      <c r="L1079" s="459"/>
    </row>
    <row r="1080" spans="7:12" ht="15">
      <c r="G1080" s="459"/>
      <c r="H1080" s="459"/>
      <c r="I1080" s="459"/>
      <c r="J1080" s="459"/>
      <c r="K1080" s="459"/>
      <c r="L1080" s="459"/>
    </row>
    <row r="1081" spans="7:12" ht="15">
      <c r="G1081" s="459"/>
      <c r="H1081" s="459"/>
      <c r="I1081" s="459"/>
      <c r="J1081" s="459"/>
      <c r="K1081" s="459"/>
      <c r="L1081" s="459"/>
    </row>
    <row r="1082" spans="7:12" ht="15">
      <c r="G1082" s="459"/>
      <c r="H1082" s="459"/>
      <c r="I1082" s="459"/>
      <c r="J1082" s="459"/>
      <c r="K1082" s="459"/>
      <c r="L1082" s="459"/>
    </row>
    <row r="1083" spans="7:12" ht="15">
      <c r="G1083" s="459"/>
      <c r="H1083" s="459"/>
      <c r="I1083" s="459"/>
      <c r="J1083" s="459"/>
      <c r="K1083" s="459"/>
      <c r="L1083" s="459"/>
    </row>
    <row r="1084" spans="7:12" ht="15">
      <c r="G1084" s="459"/>
      <c r="H1084" s="459"/>
      <c r="I1084" s="459"/>
      <c r="J1084" s="459"/>
      <c r="K1084" s="459"/>
      <c r="L1084" s="459"/>
    </row>
    <row r="1085" spans="7:12" ht="15">
      <c r="G1085" s="459"/>
      <c r="H1085" s="459"/>
      <c r="I1085" s="459"/>
      <c r="J1085" s="459"/>
      <c r="K1085" s="459"/>
      <c r="L1085" s="459"/>
    </row>
    <row r="1086" spans="7:12" ht="15">
      <c r="G1086" s="459"/>
      <c r="H1086" s="459"/>
      <c r="I1086" s="459"/>
      <c r="J1086" s="459"/>
      <c r="K1086" s="459"/>
      <c r="L1086" s="459"/>
    </row>
    <row r="1087" spans="7:12" ht="15">
      <c r="G1087" s="459"/>
      <c r="H1087" s="459"/>
      <c r="I1087" s="459"/>
      <c r="J1087" s="459"/>
      <c r="K1087" s="459"/>
      <c r="L1087" s="459"/>
    </row>
    <row r="1088" spans="7:12" ht="15">
      <c r="G1088" s="459"/>
      <c r="H1088" s="459"/>
      <c r="I1088" s="459"/>
      <c r="J1088" s="459"/>
      <c r="K1088" s="459"/>
      <c r="L1088" s="459"/>
    </row>
    <row r="1089" spans="7:12" ht="15">
      <c r="G1089" s="459"/>
      <c r="H1089" s="459"/>
      <c r="I1089" s="459"/>
      <c r="J1089" s="459"/>
      <c r="K1089" s="459"/>
      <c r="L1089" s="459"/>
    </row>
    <row r="1090" spans="7:12" ht="15">
      <c r="G1090" s="459"/>
      <c r="H1090" s="459"/>
      <c r="I1090" s="459"/>
      <c r="J1090" s="459"/>
      <c r="K1090" s="459"/>
      <c r="L1090" s="459"/>
    </row>
    <row r="1091" spans="7:12" ht="15">
      <c r="G1091" s="459"/>
      <c r="H1091" s="459"/>
      <c r="I1091" s="459"/>
      <c r="J1091" s="459"/>
      <c r="K1091" s="459"/>
      <c r="L1091" s="459"/>
    </row>
    <row r="1092" spans="7:12" ht="15">
      <c r="G1092" s="459"/>
      <c r="H1092" s="459"/>
      <c r="I1092" s="459"/>
      <c r="J1092" s="459"/>
      <c r="K1092" s="459"/>
      <c r="L1092" s="459"/>
    </row>
    <row r="1093" spans="7:12" ht="15">
      <c r="G1093" s="459"/>
      <c r="H1093" s="459"/>
      <c r="I1093" s="459"/>
      <c r="J1093" s="459"/>
      <c r="K1093" s="459"/>
      <c r="L1093" s="459"/>
    </row>
    <row r="1094" spans="7:12" ht="15">
      <c r="G1094" s="459"/>
      <c r="H1094" s="459"/>
      <c r="I1094" s="459"/>
      <c r="J1094" s="459"/>
      <c r="K1094" s="459"/>
      <c r="L1094" s="459"/>
    </row>
    <row r="1095" spans="7:12" ht="15">
      <c r="G1095" s="459"/>
      <c r="H1095" s="459"/>
      <c r="I1095" s="459"/>
      <c r="J1095" s="459"/>
      <c r="K1095" s="459"/>
      <c r="L1095" s="459"/>
    </row>
    <row r="1096" spans="7:12" ht="15">
      <c r="G1096" s="459"/>
      <c r="H1096" s="459"/>
      <c r="I1096" s="459"/>
      <c r="J1096" s="459"/>
      <c r="K1096" s="459"/>
      <c r="L1096" s="459"/>
    </row>
    <row r="1097" spans="7:12" ht="15">
      <c r="G1097" s="459"/>
      <c r="H1097" s="459"/>
      <c r="I1097" s="459"/>
      <c r="J1097" s="459"/>
      <c r="K1097" s="459"/>
      <c r="L1097" s="459"/>
    </row>
    <row r="1098" spans="7:12" ht="15">
      <c r="G1098" s="459"/>
      <c r="H1098" s="459"/>
      <c r="I1098" s="459"/>
      <c r="J1098" s="459"/>
      <c r="K1098" s="459"/>
      <c r="L1098" s="459"/>
    </row>
    <row r="1099" spans="7:12" ht="15">
      <c r="G1099" s="459"/>
      <c r="H1099" s="459"/>
      <c r="I1099" s="459"/>
      <c r="J1099" s="459"/>
      <c r="K1099" s="459"/>
      <c r="L1099" s="459"/>
    </row>
    <row r="1100" spans="7:12" ht="15">
      <c r="G1100" s="459"/>
      <c r="H1100" s="459"/>
      <c r="I1100" s="459"/>
      <c r="J1100" s="459"/>
      <c r="K1100" s="459"/>
      <c r="L1100" s="459"/>
    </row>
    <row r="1101" spans="7:12" ht="15">
      <c r="G1101" s="459"/>
      <c r="H1101" s="459"/>
      <c r="I1101" s="459"/>
      <c r="J1101" s="459"/>
      <c r="K1101" s="459"/>
      <c r="L1101" s="459"/>
    </row>
    <row r="1102" spans="7:12" ht="15">
      <c r="G1102" s="459"/>
      <c r="H1102" s="459"/>
      <c r="I1102" s="459"/>
      <c r="J1102" s="459"/>
      <c r="K1102" s="459"/>
      <c r="L1102" s="459"/>
    </row>
    <row r="1103" spans="7:12" ht="15">
      <c r="G1103" s="459"/>
      <c r="H1103" s="459"/>
      <c r="I1103" s="459"/>
      <c r="J1103" s="459"/>
      <c r="K1103" s="459"/>
      <c r="L1103" s="459"/>
    </row>
    <row r="1104" spans="7:12" ht="15">
      <c r="G1104" s="459"/>
      <c r="H1104" s="459"/>
      <c r="I1104" s="459"/>
      <c r="J1104" s="459"/>
      <c r="K1104" s="459"/>
      <c r="L1104" s="459"/>
    </row>
    <row r="1105" spans="7:12" ht="15">
      <c r="G1105" s="459"/>
      <c r="H1105" s="459"/>
      <c r="I1105" s="459"/>
      <c r="J1105" s="459"/>
      <c r="K1105" s="459"/>
      <c r="L1105" s="459"/>
    </row>
    <row r="1106" spans="7:12" ht="15">
      <c r="G1106" s="459"/>
      <c r="H1106" s="459"/>
      <c r="I1106" s="459"/>
      <c r="J1106" s="459"/>
      <c r="K1106" s="459"/>
      <c r="L1106" s="459"/>
    </row>
    <row r="1107" spans="7:12" ht="15">
      <c r="G1107" s="459"/>
      <c r="H1107" s="459"/>
      <c r="I1107" s="459"/>
      <c r="J1107" s="459"/>
      <c r="K1107" s="459"/>
      <c r="L1107" s="459"/>
    </row>
    <row r="1108" spans="7:12" ht="15">
      <c r="G1108" s="459"/>
      <c r="H1108" s="459"/>
      <c r="I1108" s="459"/>
      <c r="J1108" s="459"/>
      <c r="K1108" s="459"/>
      <c r="L1108" s="459"/>
    </row>
    <row r="1109" spans="7:12" ht="15">
      <c r="G1109" s="459"/>
      <c r="H1109" s="459"/>
      <c r="I1109" s="459"/>
      <c r="J1109" s="459"/>
      <c r="K1109" s="459"/>
      <c r="L1109" s="459"/>
    </row>
    <row r="1110" spans="7:12" ht="15">
      <c r="G1110" s="459"/>
      <c r="H1110" s="459"/>
      <c r="I1110" s="459"/>
      <c r="J1110" s="459"/>
      <c r="K1110" s="459"/>
      <c r="L1110" s="459"/>
    </row>
    <row r="1111" spans="7:12" ht="15">
      <c r="G1111" s="459"/>
      <c r="H1111" s="459"/>
      <c r="I1111" s="459"/>
      <c r="J1111" s="459"/>
      <c r="K1111" s="459"/>
      <c r="L1111" s="459"/>
    </row>
    <row r="1112" spans="7:12" ht="15">
      <c r="G1112" s="459"/>
      <c r="H1112" s="459"/>
      <c r="I1112" s="459"/>
      <c r="J1112" s="459"/>
      <c r="K1112" s="459"/>
      <c r="L1112" s="459"/>
    </row>
    <row r="1113" spans="7:12" ht="15">
      <c r="G1113" s="459"/>
      <c r="H1113" s="459"/>
      <c r="I1113" s="459"/>
      <c r="J1113" s="459"/>
      <c r="K1113" s="459"/>
      <c r="L1113" s="459"/>
    </row>
    <row r="1114" spans="7:12" ht="15">
      <c r="G1114" s="459"/>
      <c r="H1114" s="459"/>
      <c r="I1114" s="459"/>
      <c r="J1114" s="459"/>
      <c r="K1114" s="459"/>
      <c r="L1114" s="459"/>
    </row>
    <row r="1115" spans="7:12" ht="15">
      <c r="G1115" s="459"/>
      <c r="H1115" s="459"/>
      <c r="I1115" s="459"/>
      <c r="J1115" s="459"/>
      <c r="K1115" s="459"/>
      <c r="L1115" s="459"/>
    </row>
    <row r="1116" spans="7:12" ht="15">
      <c r="G1116" s="459"/>
      <c r="H1116" s="459"/>
      <c r="I1116" s="459"/>
      <c r="J1116" s="459"/>
      <c r="K1116" s="459"/>
      <c r="L1116" s="459"/>
    </row>
    <row r="1117" spans="7:12" ht="15">
      <c r="G1117" s="459"/>
      <c r="H1117" s="459"/>
      <c r="I1117" s="459"/>
      <c r="J1117" s="459"/>
      <c r="K1117" s="459"/>
      <c r="L1117" s="459"/>
    </row>
    <row r="1118" spans="7:12" ht="15">
      <c r="G1118" s="459"/>
      <c r="H1118" s="459"/>
      <c r="I1118" s="459"/>
      <c r="J1118" s="459"/>
      <c r="K1118" s="459"/>
      <c r="L1118" s="459"/>
    </row>
    <row r="1119" spans="7:12" ht="15">
      <c r="G1119" s="459"/>
      <c r="H1119" s="459"/>
      <c r="I1119" s="459"/>
      <c r="J1119" s="459"/>
      <c r="K1119" s="459"/>
      <c r="L1119" s="459"/>
    </row>
    <row r="1120" spans="7:12" ht="15">
      <c r="G1120" s="459"/>
      <c r="H1120" s="459"/>
      <c r="I1120" s="459"/>
      <c r="J1120" s="459"/>
      <c r="K1120" s="459"/>
      <c r="L1120" s="459"/>
    </row>
    <row r="1121" spans="7:12" ht="15">
      <c r="G1121" s="459"/>
      <c r="H1121" s="459"/>
      <c r="I1121" s="459"/>
      <c r="J1121" s="459"/>
      <c r="K1121" s="459"/>
      <c r="L1121" s="459"/>
    </row>
    <row r="1122" spans="7:12" ht="15">
      <c r="G1122" s="459"/>
      <c r="H1122" s="459"/>
      <c r="I1122" s="459"/>
      <c r="J1122" s="459"/>
      <c r="K1122" s="459"/>
      <c r="L1122" s="459"/>
    </row>
    <row r="1123" spans="7:12" ht="15">
      <c r="G1123" s="459"/>
      <c r="H1123" s="459"/>
      <c r="I1123" s="459"/>
      <c r="J1123" s="459"/>
      <c r="K1123" s="459"/>
      <c r="L1123" s="459"/>
    </row>
    <row r="1124" spans="7:12" ht="15">
      <c r="G1124" s="459"/>
      <c r="H1124" s="459"/>
      <c r="I1124" s="459"/>
      <c r="J1124" s="459"/>
      <c r="K1124" s="459"/>
      <c r="L1124" s="459"/>
    </row>
    <row r="1125" spans="7:12" ht="15">
      <c r="G1125" s="459"/>
      <c r="H1125" s="459"/>
      <c r="I1125" s="459"/>
      <c r="J1125" s="459"/>
      <c r="K1125" s="459"/>
      <c r="L1125" s="459"/>
    </row>
    <row r="1126" spans="7:12" ht="15">
      <c r="G1126" s="459"/>
      <c r="H1126" s="459"/>
      <c r="I1126" s="459"/>
      <c r="J1126" s="459"/>
      <c r="K1126" s="459"/>
      <c r="L1126" s="459"/>
    </row>
    <row r="1127" spans="7:12" ht="15">
      <c r="G1127" s="459"/>
      <c r="H1127" s="459"/>
      <c r="I1127" s="459"/>
      <c r="J1127" s="459"/>
      <c r="K1127" s="459"/>
      <c r="L1127" s="459"/>
    </row>
    <row r="1128" spans="7:12" ht="15">
      <c r="G1128" s="459"/>
      <c r="H1128" s="459"/>
      <c r="I1128" s="459"/>
      <c r="J1128" s="459"/>
      <c r="K1128" s="459"/>
      <c r="L1128" s="459"/>
    </row>
    <row r="1129" spans="7:12" ht="15">
      <c r="G1129" s="459"/>
      <c r="H1129" s="459"/>
      <c r="I1129" s="459"/>
      <c r="J1129" s="459"/>
      <c r="K1129" s="459"/>
      <c r="L1129" s="459"/>
    </row>
    <row r="1130" spans="7:12" ht="15">
      <c r="G1130" s="459"/>
      <c r="H1130" s="459"/>
      <c r="I1130" s="459"/>
      <c r="J1130" s="459"/>
      <c r="K1130" s="459"/>
      <c r="L1130" s="459"/>
    </row>
    <row r="1131" spans="7:12" ht="15">
      <c r="G1131" s="459"/>
      <c r="H1131" s="459"/>
      <c r="I1131" s="459"/>
      <c r="J1131" s="459"/>
      <c r="K1131" s="459"/>
      <c r="L1131" s="459"/>
    </row>
    <row r="1132" spans="7:12" ht="15">
      <c r="G1132" s="459"/>
      <c r="H1132" s="459"/>
      <c r="I1132" s="459"/>
      <c r="J1132" s="459"/>
      <c r="K1132" s="459"/>
      <c r="L1132" s="459"/>
    </row>
    <row r="1133" spans="7:12" ht="15">
      <c r="G1133" s="459"/>
      <c r="H1133" s="459"/>
      <c r="I1133" s="459"/>
      <c r="J1133" s="459"/>
      <c r="K1133" s="459"/>
      <c r="L1133" s="459"/>
    </row>
    <row r="1134" spans="7:12" ht="15">
      <c r="G1134" s="459"/>
      <c r="H1134" s="459"/>
      <c r="I1134" s="459"/>
      <c r="J1134" s="459"/>
      <c r="K1134" s="459"/>
      <c r="L1134" s="459"/>
    </row>
    <row r="1135" spans="7:12" ht="15">
      <c r="G1135" s="459"/>
      <c r="H1135" s="459"/>
      <c r="I1135" s="459"/>
      <c r="J1135" s="459"/>
      <c r="K1135" s="459"/>
      <c r="L1135" s="459"/>
    </row>
    <row r="1136" spans="7:12" ht="15">
      <c r="G1136" s="459"/>
      <c r="H1136" s="459"/>
      <c r="I1136" s="459"/>
      <c r="J1136" s="459"/>
      <c r="K1136" s="459"/>
      <c r="L1136" s="459"/>
    </row>
    <row r="1137" spans="7:12" ht="15">
      <c r="G1137" s="459"/>
      <c r="H1137" s="459"/>
      <c r="I1137" s="459"/>
      <c r="J1137" s="459"/>
      <c r="K1137" s="459"/>
      <c r="L1137" s="459"/>
    </row>
    <row r="1138" spans="7:12" ht="15">
      <c r="G1138" s="459"/>
      <c r="H1138" s="459"/>
      <c r="I1138" s="459"/>
      <c r="J1138" s="459"/>
      <c r="K1138" s="459"/>
      <c r="L1138" s="459"/>
    </row>
    <row r="1139" spans="7:12" ht="15">
      <c r="G1139" s="459"/>
      <c r="H1139" s="459"/>
      <c r="I1139" s="459"/>
      <c r="J1139" s="459"/>
      <c r="K1139" s="459"/>
      <c r="L1139" s="459"/>
    </row>
    <row r="1140" spans="7:12" ht="15">
      <c r="G1140" s="459"/>
      <c r="H1140" s="459"/>
      <c r="I1140" s="459"/>
      <c r="J1140" s="459"/>
      <c r="K1140" s="459"/>
      <c r="L1140" s="459"/>
    </row>
    <row r="1141" spans="7:12" ht="15">
      <c r="G1141" s="459"/>
      <c r="H1141" s="459"/>
      <c r="I1141" s="459"/>
      <c r="J1141" s="459"/>
      <c r="K1141" s="459"/>
      <c r="L1141" s="459"/>
    </row>
    <row r="1142" spans="7:12" ht="15">
      <c r="G1142" s="459"/>
      <c r="H1142" s="459"/>
      <c r="I1142" s="459"/>
      <c r="J1142" s="459"/>
      <c r="K1142" s="459"/>
      <c r="L1142" s="459"/>
    </row>
    <row r="1143" spans="7:12" ht="15">
      <c r="G1143" s="459"/>
      <c r="H1143" s="459"/>
      <c r="I1143" s="459"/>
      <c r="J1143" s="459"/>
      <c r="K1143" s="459"/>
      <c r="L1143" s="459"/>
    </row>
    <row r="1144" spans="7:12" ht="15">
      <c r="G1144" s="459"/>
      <c r="H1144" s="459"/>
      <c r="I1144" s="459"/>
      <c r="J1144" s="459"/>
      <c r="K1144" s="459"/>
      <c r="L1144" s="459"/>
    </row>
    <row r="1145" spans="7:12" ht="15">
      <c r="G1145" s="459"/>
      <c r="H1145" s="459"/>
      <c r="I1145" s="459"/>
      <c r="J1145" s="459"/>
      <c r="K1145" s="459"/>
      <c r="L1145" s="459"/>
    </row>
    <row r="1146" spans="7:12" ht="15">
      <c r="G1146" s="459"/>
      <c r="H1146" s="459"/>
      <c r="I1146" s="459"/>
      <c r="J1146" s="459"/>
      <c r="K1146" s="459"/>
      <c r="L1146" s="459"/>
    </row>
    <row r="1147" spans="7:12" ht="15">
      <c r="G1147" s="459"/>
      <c r="H1147" s="459"/>
      <c r="I1147" s="459"/>
      <c r="J1147" s="459"/>
      <c r="K1147" s="459"/>
      <c r="L1147" s="459"/>
    </row>
    <row r="1148" spans="7:12" ht="15">
      <c r="G1148" s="459"/>
      <c r="H1148" s="459"/>
      <c r="I1148" s="459"/>
      <c r="J1148" s="459"/>
      <c r="K1148" s="459"/>
      <c r="L1148" s="459"/>
    </row>
    <row r="1149" spans="7:12" ht="15">
      <c r="G1149" s="459"/>
      <c r="H1149" s="459"/>
      <c r="I1149" s="459"/>
      <c r="J1149" s="459"/>
      <c r="K1149" s="459"/>
      <c r="L1149" s="459"/>
    </row>
    <row r="1150" spans="7:12" ht="15">
      <c r="G1150" s="459"/>
      <c r="H1150" s="459"/>
      <c r="I1150" s="459"/>
      <c r="J1150" s="459"/>
      <c r="K1150" s="459"/>
      <c r="L1150" s="459"/>
    </row>
    <row r="1151" spans="7:12" ht="15">
      <c r="G1151" s="459"/>
      <c r="H1151" s="459"/>
      <c r="I1151" s="459"/>
      <c r="J1151" s="459"/>
      <c r="K1151" s="459"/>
      <c r="L1151" s="459"/>
    </row>
    <row r="1152" spans="7:12" ht="15">
      <c r="G1152" s="459"/>
      <c r="H1152" s="459"/>
      <c r="I1152" s="459"/>
      <c r="J1152" s="459"/>
      <c r="K1152" s="459"/>
      <c r="L1152" s="459"/>
    </row>
    <row r="1153" spans="7:12" ht="15">
      <c r="G1153" s="459"/>
      <c r="H1153" s="459"/>
      <c r="I1153" s="459"/>
      <c r="J1153" s="459"/>
      <c r="K1153" s="459"/>
      <c r="L1153" s="459"/>
    </row>
    <row r="1154" spans="7:12" ht="15">
      <c r="G1154" s="459"/>
      <c r="H1154" s="459"/>
      <c r="I1154" s="459"/>
      <c r="J1154" s="459"/>
      <c r="K1154" s="459"/>
      <c r="L1154" s="459"/>
    </row>
    <row r="1155" spans="7:12" ht="15">
      <c r="G1155" s="459"/>
      <c r="H1155" s="459"/>
      <c r="I1155" s="459"/>
      <c r="J1155" s="459"/>
      <c r="K1155" s="459"/>
      <c r="L1155" s="459"/>
    </row>
    <row r="1156" spans="7:12" ht="15">
      <c r="G1156" s="459"/>
      <c r="H1156" s="459"/>
      <c r="I1156" s="459"/>
      <c r="J1156" s="459"/>
      <c r="K1156" s="459"/>
      <c r="L1156" s="459"/>
    </row>
    <row r="1157" spans="7:12" ht="15">
      <c r="G1157" s="459"/>
      <c r="H1157" s="459"/>
      <c r="I1157" s="459"/>
      <c r="J1157" s="459"/>
      <c r="K1157" s="459"/>
      <c r="L1157" s="459"/>
    </row>
    <row r="1158" spans="7:12" ht="15">
      <c r="G1158" s="459"/>
      <c r="H1158" s="459"/>
      <c r="I1158" s="459"/>
      <c r="J1158" s="459"/>
      <c r="K1158" s="459"/>
      <c r="L1158" s="459"/>
    </row>
    <row r="1159" spans="7:12" ht="15">
      <c r="G1159" s="459"/>
      <c r="H1159" s="459"/>
      <c r="I1159" s="459"/>
      <c r="J1159" s="459"/>
      <c r="K1159" s="459"/>
      <c r="L1159" s="459"/>
    </row>
    <row r="1160" spans="7:12" ht="15">
      <c r="G1160" s="459"/>
      <c r="H1160" s="459"/>
      <c r="I1160" s="459"/>
      <c r="J1160" s="459"/>
      <c r="K1160" s="459"/>
      <c r="L1160" s="459"/>
    </row>
    <row r="1161" spans="7:12" ht="15">
      <c r="G1161" s="459"/>
      <c r="H1161" s="459"/>
      <c r="I1161" s="459"/>
      <c r="J1161" s="459"/>
      <c r="K1161" s="459"/>
      <c r="L1161" s="459"/>
    </row>
    <row r="1162" spans="7:12" ht="15">
      <c r="G1162" s="459"/>
      <c r="H1162" s="459"/>
      <c r="I1162" s="459"/>
      <c r="J1162" s="459"/>
      <c r="K1162" s="459"/>
      <c r="L1162" s="459"/>
    </row>
    <row r="1163" spans="7:12" ht="15">
      <c r="G1163" s="459"/>
      <c r="H1163" s="459"/>
      <c r="I1163" s="459"/>
      <c r="J1163" s="459"/>
      <c r="K1163" s="459"/>
      <c r="L1163" s="459"/>
    </row>
    <row r="1164" spans="7:12" ht="15">
      <c r="G1164" s="459"/>
      <c r="H1164" s="459"/>
      <c r="I1164" s="459"/>
      <c r="J1164" s="459"/>
      <c r="K1164" s="459"/>
      <c r="L1164" s="459"/>
    </row>
    <row r="1165" spans="7:12" ht="15">
      <c r="G1165" s="459"/>
      <c r="H1165" s="459"/>
      <c r="I1165" s="459"/>
      <c r="J1165" s="459"/>
      <c r="K1165" s="459"/>
      <c r="L1165" s="459"/>
    </row>
    <row r="1166" spans="7:12" ht="15">
      <c r="G1166" s="459"/>
      <c r="H1166" s="459"/>
      <c r="I1166" s="459"/>
      <c r="J1166" s="459"/>
      <c r="K1166" s="459"/>
      <c r="L1166" s="459"/>
    </row>
    <row r="1167" spans="7:12" ht="15">
      <c r="G1167" s="459"/>
      <c r="H1167" s="459"/>
      <c r="I1167" s="459"/>
      <c r="J1167" s="459"/>
      <c r="K1167" s="459"/>
      <c r="L1167" s="459"/>
    </row>
    <row r="1168" spans="7:12" ht="15">
      <c r="G1168" s="459"/>
      <c r="H1168" s="459"/>
      <c r="I1168" s="459"/>
      <c r="J1168" s="459"/>
      <c r="K1168" s="459"/>
      <c r="L1168" s="459"/>
    </row>
    <row r="1169" spans="7:12" ht="15">
      <c r="G1169" s="459"/>
      <c r="H1169" s="459"/>
      <c r="I1169" s="459"/>
      <c r="J1169" s="459"/>
      <c r="K1169" s="459"/>
      <c r="L1169" s="459"/>
    </row>
    <row r="1170" spans="7:12" ht="15">
      <c r="G1170" s="459"/>
      <c r="H1170" s="459"/>
      <c r="I1170" s="459"/>
      <c r="J1170" s="459"/>
      <c r="K1170" s="459"/>
      <c r="L1170" s="459"/>
    </row>
    <row r="1171" spans="7:12" ht="15">
      <c r="G1171" s="459"/>
      <c r="H1171" s="459"/>
      <c r="I1171" s="459"/>
      <c r="J1171" s="459"/>
      <c r="K1171" s="459"/>
      <c r="L1171" s="459"/>
    </row>
    <row r="1172" spans="7:12" ht="15">
      <c r="G1172" s="459"/>
      <c r="H1172" s="459"/>
      <c r="I1172" s="459"/>
      <c r="J1172" s="459"/>
      <c r="K1172" s="459"/>
      <c r="L1172" s="459"/>
    </row>
    <row r="1173" spans="7:12" ht="15">
      <c r="G1173" s="459"/>
      <c r="H1173" s="459"/>
      <c r="I1173" s="459"/>
      <c r="J1173" s="459"/>
      <c r="K1173" s="459"/>
      <c r="L1173" s="459"/>
    </row>
    <row r="1174" spans="7:12" ht="15">
      <c r="G1174" s="459"/>
      <c r="H1174" s="459"/>
      <c r="I1174" s="459"/>
      <c r="J1174" s="459"/>
      <c r="K1174" s="459"/>
      <c r="L1174" s="459"/>
    </row>
    <row r="1175" spans="7:12" ht="15">
      <c r="G1175" s="459"/>
      <c r="H1175" s="459"/>
      <c r="I1175" s="459"/>
      <c r="J1175" s="459"/>
      <c r="K1175" s="459"/>
      <c r="L1175" s="459"/>
    </row>
    <row r="1176" spans="7:12" ht="15">
      <c r="G1176" s="459"/>
      <c r="H1176" s="459"/>
      <c r="I1176" s="459"/>
      <c r="J1176" s="459"/>
      <c r="K1176" s="459"/>
      <c r="L1176" s="459"/>
    </row>
    <row r="1177" spans="7:12" ht="15">
      <c r="G1177" s="459"/>
      <c r="H1177" s="459"/>
      <c r="I1177" s="459"/>
      <c r="J1177" s="459"/>
      <c r="K1177" s="459"/>
      <c r="L1177" s="459"/>
    </row>
    <row r="1178" spans="7:12" ht="15">
      <c r="G1178" s="459"/>
      <c r="H1178" s="459"/>
      <c r="I1178" s="459"/>
      <c r="J1178" s="459"/>
      <c r="K1178" s="459"/>
      <c r="L1178" s="459"/>
    </row>
    <row r="1179" spans="7:12" ht="15">
      <c r="G1179" s="459"/>
      <c r="H1179" s="459"/>
      <c r="I1179" s="459"/>
      <c r="J1179" s="459"/>
      <c r="K1179" s="459"/>
      <c r="L1179" s="459"/>
    </row>
    <row r="1180" spans="7:12" ht="15">
      <c r="G1180" s="459"/>
      <c r="H1180" s="459"/>
      <c r="I1180" s="459"/>
      <c r="J1180" s="459"/>
      <c r="K1180" s="459"/>
      <c r="L1180" s="459"/>
    </row>
    <row r="1181" spans="7:12" ht="15">
      <c r="G1181" s="459"/>
      <c r="H1181" s="459"/>
      <c r="I1181" s="459"/>
      <c r="J1181" s="459"/>
      <c r="K1181" s="459"/>
      <c r="L1181" s="459"/>
    </row>
    <row r="1182" spans="7:12" ht="15">
      <c r="G1182" s="459"/>
      <c r="H1182" s="459"/>
      <c r="I1182" s="459"/>
      <c r="J1182" s="459"/>
      <c r="K1182" s="459"/>
      <c r="L1182" s="459"/>
    </row>
    <row r="1183" spans="7:12" ht="15">
      <c r="G1183" s="459"/>
      <c r="H1183" s="459"/>
      <c r="I1183" s="459"/>
      <c r="J1183" s="459"/>
      <c r="K1183" s="459"/>
      <c r="L1183" s="459"/>
    </row>
    <row r="1184" spans="7:12" ht="15">
      <c r="G1184" s="459"/>
      <c r="H1184" s="459"/>
      <c r="I1184" s="459"/>
      <c r="J1184" s="459"/>
      <c r="K1184" s="459"/>
      <c r="L1184" s="459"/>
    </row>
    <row r="1185" spans="7:12" ht="15">
      <c r="G1185" s="459"/>
      <c r="H1185" s="459"/>
      <c r="I1185" s="459"/>
      <c r="J1185" s="459"/>
      <c r="K1185" s="459"/>
      <c r="L1185" s="459"/>
    </row>
    <row r="1186" spans="7:12" ht="15">
      <c r="G1186" s="459"/>
      <c r="H1186" s="459"/>
      <c r="I1186" s="459"/>
      <c r="J1186" s="459"/>
      <c r="K1186" s="459"/>
      <c r="L1186" s="459"/>
    </row>
    <row r="1187" spans="7:12" ht="15">
      <c r="G1187" s="459"/>
      <c r="H1187" s="459"/>
      <c r="I1187" s="459"/>
      <c r="J1187" s="459"/>
      <c r="K1187" s="459"/>
      <c r="L1187" s="459"/>
    </row>
    <row r="1188" spans="7:12" ht="15">
      <c r="G1188" s="459"/>
      <c r="H1188" s="459"/>
      <c r="I1188" s="459"/>
      <c r="J1188" s="459"/>
      <c r="K1188" s="459"/>
      <c r="L1188" s="459"/>
    </row>
    <row r="1189" spans="7:12" ht="15">
      <c r="G1189" s="459"/>
      <c r="H1189" s="459"/>
      <c r="I1189" s="459"/>
      <c r="J1189" s="459"/>
      <c r="K1189" s="459"/>
      <c r="L1189" s="459"/>
    </row>
    <row r="1190" spans="7:12" ht="15">
      <c r="G1190" s="459"/>
      <c r="H1190" s="459"/>
      <c r="I1190" s="459"/>
      <c r="J1190" s="459"/>
      <c r="K1190" s="459"/>
      <c r="L1190" s="459"/>
    </row>
    <row r="1191" spans="7:12" ht="15">
      <c r="G1191" s="459"/>
      <c r="H1191" s="459"/>
      <c r="I1191" s="459"/>
      <c r="J1191" s="459"/>
      <c r="K1191" s="459"/>
      <c r="L1191" s="459"/>
    </row>
    <row r="1192" spans="7:12" ht="15">
      <c r="G1192" s="459"/>
      <c r="H1192" s="459"/>
      <c r="I1192" s="459"/>
      <c r="J1192" s="459"/>
      <c r="K1192" s="459"/>
      <c r="L1192" s="459"/>
    </row>
    <row r="1193" spans="7:12" ht="15">
      <c r="G1193" s="459"/>
      <c r="H1193" s="459"/>
      <c r="I1193" s="459"/>
      <c r="J1193" s="459"/>
      <c r="K1193" s="459"/>
      <c r="L1193" s="459"/>
    </row>
    <row r="1194" spans="7:12" ht="15">
      <c r="G1194" s="459"/>
      <c r="H1194" s="459"/>
      <c r="I1194" s="459"/>
      <c r="J1194" s="459"/>
      <c r="K1194" s="459"/>
      <c r="L1194" s="459"/>
    </row>
    <row r="1195" spans="7:12" ht="15">
      <c r="G1195" s="459"/>
      <c r="H1195" s="459"/>
      <c r="I1195" s="459"/>
      <c r="J1195" s="459"/>
      <c r="K1195" s="459"/>
      <c r="L1195" s="459"/>
    </row>
    <row r="1196" spans="7:12" ht="15">
      <c r="G1196" s="459"/>
      <c r="H1196" s="459"/>
      <c r="I1196" s="459"/>
      <c r="J1196" s="459"/>
      <c r="K1196" s="459"/>
      <c r="L1196" s="459"/>
    </row>
    <row r="1197" spans="7:12" ht="15">
      <c r="G1197" s="459"/>
      <c r="H1197" s="459"/>
      <c r="I1197" s="459"/>
      <c r="J1197" s="459"/>
      <c r="K1197" s="459"/>
      <c r="L1197" s="459"/>
    </row>
    <row r="1198" spans="7:12" ht="15">
      <c r="G1198" s="459"/>
      <c r="H1198" s="459"/>
      <c r="I1198" s="459"/>
      <c r="J1198" s="459"/>
      <c r="K1198" s="459"/>
      <c r="L1198" s="459"/>
    </row>
    <row r="1199" spans="7:12" ht="15">
      <c r="G1199" s="459"/>
      <c r="H1199" s="459"/>
      <c r="I1199" s="459"/>
      <c r="J1199" s="459"/>
      <c r="K1199" s="459"/>
      <c r="L1199" s="459"/>
    </row>
    <row r="1200" spans="7:12" ht="15">
      <c r="G1200" s="459"/>
      <c r="H1200" s="459"/>
      <c r="I1200" s="459"/>
      <c r="J1200" s="459"/>
      <c r="K1200" s="459"/>
      <c r="L1200" s="459"/>
    </row>
    <row r="1201" spans="7:12" ht="15">
      <c r="G1201" s="459"/>
      <c r="H1201" s="459"/>
      <c r="I1201" s="459"/>
      <c r="J1201" s="459"/>
      <c r="K1201" s="459"/>
      <c r="L1201" s="459"/>
    </row>
    <row r="1202" spans="7:12" ht="15">
      <c r="G1202" s="459"/>
      <c r="H1202" s="459"/>
      <c r="I1202" s="459"/>
      <c r="J1202" s="459"/>
      <c r="K1202" s="459"/>
      <c r="L1202" s="459"/>
    </row>
    <row r="1203" spans="7:12" ht="15">
      <c r="G1203" s="459"/>
      <c r="H1203" s="459"/>
      <c r="I1203" s="459"/>
      <c r="J1203" s="459"/>
      <c r="K1203" s="459"/>
      <c r="L1203" s="459"/>
    </row>
    <row r="1204" spans="7:12" ht="15">
      <c r="G1204" s="459"/>
      <c r="H1204" s="459"/>
      <c r="I1204" s="459"/>
      <c r="J1204" s="459"/>
      <c r="K1204" s="459"/>
      <c r="L1204" s="459"/>
    </row>
    <row r="1205" spans="7:12" ht="15">
      <c r="G1205" s="459"/>
      <c r="H1205" s="459"/>
      <c r="I1205" s="459"/>
      <c r="J1205" s="459"/>
      <c r="K1205" s="459"/>
      <c r="L1205" s="459"/>
    </row>
    <row r="1206" spans="7:12" ht="15">
      <c r="G1206" s="459"/>
      <c r="H1206" s="459"/>
      <c r="I1206" s="459"/>
      <c r="J1206" s="459"/>
      <c r="K1206" s="459"/>
      <c r="L1206" s="459"/>
    </row>
    <row r="1207" spans="7:12" ht="15">
      <c r="G1207" s="459"/>
      <c r="H1207" s="459"/>
      <c r="I1207" s="459"/>
      <c r="J1207" s="459"/>
      <c r="K1207" s="459"/>
      <c r="L1207" s="459"/>
    </row>
    <row r="1208" spans="7:12" ht="15">
      <c r="G1208" s="459"/>
      <c r="H1208" s="459"/>
      <c r="I1208" s="459"/>
      <c r="J1208" s="459"/>
      <c r="K1208" s="459"/>
      <c r="L1208" s="459"/>
    </row>
    <row r="1209" spans="7:12" ht="15">
      <c r="G1209" s="459"/>
      <c r="H1209" s="459"/>
      <c r="I1209" s="459"/>
      <c r="J1209" s="459"/>
      <c r="K1209" s="459"/>
      <c r="L1209" s="459"/>
    </row>
    <row r="1210" spans="7:12" ht="15">
      <c r="G1210" s="459"/>
      <c r="H1210" s="459"/>
      <c r="I1210" s="459"/>
      <c r="J1210" s="459"/>
      <c r="K1210" s="459"/>
      <c r="L1210" s="459"/>
    </row>
    <row r="1211" spans="7:12" ht="15">
      <c r="G1211" s="459"/>
      <c r="H1211" s="459"/>
      <c r="I1211" s="459"/>
      <c r="J1211" s="459"/>
      <c r="K1211" s="459"/>
      <c r="L1211" s="459"/>
    </row>
    <row r="1212" spans="7:12" ht="15">
      <c r="G1212" s="459"/>
      <c r="H1212" s="459"/>
      <c r="I1212" s="459"/>
      <c r="J1212" s="459"/>
      <c r="K1212" s="459"/>
      <c r="L1212" s="459"/>
    </row>
    <row r="1213" spans="7:12" ht="15">
      <c r="G1213" s="459"/>
      <c r="H1213" s="459"/>
      <c r="I1213" s="459"/>
      <c r="J1213" s="459"/>
      <c r="K1213" s="459"/>
      <c r="L1213" s="459"/>
    </row>
    <row r="1214" spans="7:12" ht="15">
      <c r="G1214" s="459"/>
      <c r="H1214" s="459"/>
      <c r="I1214" s="459"/>
      <c r="J1214" s="459"/>
      <c r="K1214" s="459"/>
      <c r="L1214" s="459"/>
    </row>
    <row r="1215" spans="7:12" ht="15">
      <c r="G1215" s="459"/>
      <c r="H1215" s="459"/>
      <c r="I1215" s="459"/>
      <c r="J1215" s="459"/>
      <c r="K1215" s="459"/>
      <c r="L1215" s="459"/>
    </row>
    <row r="1216" spans="7:12" ht="15">
      <c r="G1216" s="459"/>
      <c r="H1216" s="459"/>
      <c r="I1216" s="459"/>
      <c r="J1216" s="459"/>
      <c r="K1216" s="459"/>
      <c r="L1216" s="459"/>
    </row>
    <row r="1217" spans="7:12" ht="15">
      <c r="G1217" s="459"/>
      <c r="H1217" s="459"/>
      <c r="I1217" s="459"/>
      <c r="J1217" s="459"/>
      <c r="K1217" s="459"/>
      <c r="L1217" s="459"/>
    </row>
    <row r="1218" spans="7:12" ht="15">
      <c r="G1218" s="459"/>
      <c r="H1218" s="459"/>
      <c r="I1218" s="459"/>
      <c r="J1218" s="459"/>
      <c r="K1218" s="459"/>
      <c r="L1218" s="459"/>
    </row>
    <row r="1219" spans="7:12" ht="15">
      <c r="G1219" s="459"/>
      <c r="H1219" s="459"/>
      <c r="I1219" s="459"/>
      <c r="J1219" s="459"/>
      <c r="K1219" s="459"/>
      <c r="L1219" s="459"/>
    </row>
    <row r="1220" spans="7:12" ht="15">
      <c r="G1220" s="459"/>
      <c r="H1220" s="459"/>
      <c r="I1220" s="459"/>
      <c r="J1220" s="459"/>
      <c r="K1220" s="459"/>
      <c r="L1220" s="459"/>
    </row>
    <row r="1221" spans="7:12" ht="15">
      <c r="G1221" s="459"/>
      <c r="H1221" s="459"/>
      <c r="I1221" s="459"/>
      <c r="J1221" s="459"/>
      <c r="K1221" s="459"/>
      <c r="L1221" s="459"/>
    </row>
    <row r="1222" spans="7:12" ht="15">
      <c r="G1222" s="459"/>
      <c r="H1222" s="459"/>
      <c r="I1222" s="459"/>
      <c r="J1222" s="459"/>
      <c r="K1222" s="459"/>
      <c r="L1222" s="459"/>
    </row>
    <row r="1223" spans="7:12" ht="15">
      <c r="G1223" s="459"/>
      <c r="H1223" s="459"/>
      <c r="I1223" s="459"/>
      <c r="J1223" s="459"/>
      <c r="K1223" s="459"/>
      <c r="L1223" s="459"/>
    </row>
    <row r="1224" spans="7:12" ht="15">
      <c r="G1224" s="459"/>
      <c r="H1224" s="459"/>
      <c r="I1224" s="459"/>
      <c r="J1224" s="459"/>
      <c r="K1224" s="459"/>
      <c r="L1224" s="459"/>
    </row>
    <row r="1225" spans="7:12" ht="15">
      <c r="G1225" s="459"/>
      <c r="H1225" s="459"/>
      <c r="I1225" s="459"/>
      <c r="J1225" s="459"/>
      <c r="K1225" s="459"/>
      <c r="L1225" s="459"/>
    </row>
    <row r="1226" spans="7:12" ht="15">
      <c r="G1226" s="459"/>
      <c r="H1226" s="459"/>
      <c r="I1226" s="459"/>
      <c r="J1226" s="459"/>
      <c r="K1226" s="459"/>
      <c r="L1226" s="459"/>
    </row>
    <row r="1227" spans="7:12" ht="15">
      <c r="G1227" s="459"/>
      <c r="H1227" s="459"/>
      <c r="I1227" s="459"/>
      <c r="J1227" s="459"/>
      <c r="K1227" s="459"/>
      <c r="L1227" s="459"/>
    </row>
    <row r="1228" spans="7:12" ht="15">
      <c r="G1228" s="459"/>
      <c r="H1228" s="459"/>
      <c r="I1228" s="459"/>
      <c r="J1228" s="459"/>
      <c r="K1228" s="459"/>
      <c r="L1228" s="459"/>
    </row>
    <row r="1229" spans="7:12" ht="15">
      <c r="G1229" s="459"/>
      <c r="H1229" s="459"/>
      <c r="I1229" s="459"/>
      <c r="J1229" s="459"/>
      <c r="K1229" s="459"/>
      <c r="L1229" s="459"/>
    </row>
    <row r="1230" spans="7:12" ht="15">
      <c r="G1230" s="459"/>
      <c r="H1230" s="459"/>
      <c r="I1230" s="459"/>
      <c r="J1230" s="459"/>
      <c r="K1230" s="459"/>
      <c r="L1230" s="459"/>
    </row>
    <row r="1231" spans="7:12" ht="15">
      <c r="G1231" s="459"/>
      <c r="H1231" s="459"/>
      <c r="I1231" s="459"/>
      <c r="J1231" s="459"/>
      <c r="K1231" s="459"/>
      <c r="L1231" s="459"/>
    </row>
    <row r="1232" spans="7:12" ht="15">
      <c r="G1232" s="459"/>
      <c r="H1232" s="459"/>
      <c r="I1232" s="459"/>
      <c r="J1232" s="459"/>
      <c r="K1232" s="459"/>
      <c r="L1232" s="459"/>
    </row>
    <row r="1233" spans="7:12" ht="15">
      <c r="G1233" s="459"/>
      <c r="H1233" s="459"/>
      <c r="I1233" s="459"/>
      <c r="J1233" s="459"/>
      <c r="K1233" s="459"/>
      <c r="L1233" s="459"/>
    </row>
    <row r="1234" spans="7:12" ht="15">
      <c r="G1234" s="459"/>
      <c r="H1234" s="459"/>
      <c r="I1234" s="459"/>
      <c r="J1234" s="459"/>
      <c r="K1234" s="459"/>
      <c r="L1234" s="459"/>
    </row>
    <row r="1235" spans="7:12" ht="15">
      <c r="G1235" s="459"/>
      <c r="H1235" s="459"/>
      <c r="I1235" s="459"/>
      <c r="J1235" s="459"/>
      <c r="K1235" s="459"/>
      <c r="L1235" s="459"/>
    </row>
    <row r="1236" spans="7:12" ht="15">
      <c r="G1236" s="459"/>
      <c r="H1236" s="459"/>
      <c r="I1236" s="459"/>
      <c r="J1236" s="459"/>
      <c r="K1236" s="459"/>
      <c r="L1236" s="459"/>
    </row>
    <row r="1237" spans="7:12" ht="15">
      <c r="G1237" s="459"/>
      <c r="H1237" s="459"/>
      <c r="I1237" s="459"/>
      <c r="J1237" s="459"/>
      <c r="K1237" s="459"/>
      <c r="L1237" s="459"/>
    </row>
    <row r="1238" spans="7:12" ht="15">
      <c r="G1238" s="459"/>
      <c r="H1238" s="459"/>
      <c r="I1238" s="459"/>
      <c r="J1238" s="459"/>
      <c r="K1238" s="459"/>
      <c r="L1238" s="459"/>
    </row>
    <row r="1239" spans="7:12" ht="15">
      <c r="G1239" s="459"/>
      <c r="H1239" s="459"/>
      <c r="I1239" s="459"/>
      <c r="J1239" s="459"/>
      <c r="K1239" s="459"/>
      <c r="L1239" s="459"/>
    </row>
    <row r="1240" spans="7:12" ht="15">
      <c r="G1240" s="459"/>
      <c r="H1240" s="459"/>
      <c r="I1240" s="459"/>
      <c r="J1240" s="459"/>
      <c r="K1240" s="459"/>
      <c r="L1240" s="459"/>
    </row>
    <row r="1241" spans="7:12" ht="15">
      <c r="G1241" s="459"/>
      <c r="H1241" s="459"/>
      <c r="I1241" s="459"/>
      <c r="J1241" s="459"/>
      <c r="K1241" s="459"/>
      <c r="L1241" s="459"/>
    </row>
    <row r="1242" spans="7:12" ht="15">
      <c r="G1242" s="459"/>
      <c r="H1242" s="459"/>
      <c r="I1242" s="459"/>
      <c r="J1242" s="459"/>
      <c r="K1242" s="459"/>
      <c r="L1242" s="459"/>
    </row>
    <row r="1243" spans="7:12" ht="15">
      <c r="G1243" s="459"/>
      <c r="H1243" s="459"/>
      <c r="I1243" s="459"/>
      <c r="J1243" s="459"/>
      <c r="K1243" s="459"/>
      <c r="L1243" s="459"/>
    </row>
    <row r="1244" spans="7:12" ht="15">
      <c r="G1244" s="459"/>
      <c r="H1244" s="459"/>
      <c r="I1244" s="459"/>
      <c r="J1244" s="459"/>
      <c r="K1244" s="459"/>
      <c r="L1244" s="459"/>
    </row>
    <row r="1245" spans="7:12" ht="15">
      <c r="G1245" s="459"/>
      <c r="H1245" s="459"/>
      <c r="I1245" s="459"/>
      <c r="J1245" s="459"/>
      <c r="K1245" s="459"/>
      <c r="L1245" s="459"/>
    </row>
    <row r="1246" spans="7:12" ht="15">
      <c r="G1246" s="459"/>
      <c r="H1246" s="459"/>
      <c r="I1246" s="459"/>
      <c r="J1246" s="459"/>
      <c r="K1246" s="459"/>
      <c r="L1246" s="459"/>
    </row>
    <row r="1247" spans="7:12" ht="15">
      <c r="G1247" s="459"/>
      <c r="H1247" s="459"/>
      <c r="I1247" s="459"/>
      <c r="J1247" s="459"/>
      <c r="K1247" s="459"/>
      <c r="L1247" s="459"/>
    </row>
    <row r="1248" spans="7:12" ht="15">
      <c r="G1248" s="459"/>
      <c r="H1248" s="459"/>
      <c r="I1248" s="459"/>
      <c r="J1248" s="459"/>
      <c r="K1248" s="459"/>
      <c r="L1248" s="459"/>
    </row>
    <row r="1249" spans="7:12" ht="15">
      <c r="G1249" s="459"/>
      <c r="H1249" s="459"/>
      <c r="I1249" s="459"/>
      <c r="J1249" s="459"/>
      <c r="K1249" s="459"/>
      <c r="L1249" s="459"/>
    </row>
    <row r="1250" spans="7:12" ht="15">
      <c r="G1250" s="459"/>
      <c r="H1250" s="459"/>
      <c r="I1250" s="459"/>
      <c r="J1250" s="459"/>
      <c r="K1250" s="459"/>
      <c r="L1250" s="459"/>
    </row>
    <row r="1251" spans="7:12" ht="15">
      <c r="G1251" s="459"/>
      <c r="H1251" s="459"/>
      <c r="I1251" s="459"/>
      <c r="J1251" s="459"/>
      <c r="K1251" s="459"/>
      <c r="L1251" s="459"/>
    </row>
    <row r="1252" spans="7:12" ht="15">
      <c r="G1252" s="459"/>
      <c r="H1252" s="459"/>
      <c r="I1252" s="459"/>
      <c r="J1252" s="459"/>
      <c r="K1252" s="459"/>
      <c r="L1252" s="459"/>
    </row>
    <row r="1253" spans="7:12" ht="15">
      <c r="G1253" s="459"/>
      <c r="H1253" s="459"/>
      <c r="I1253" s="459"/>
      <c r="J1253" s="459"/>
      <c r="K1253" s="459"/>
      <c r="L1253" s="459"/>
    </row>
    <row r="1254" spans="7:12" ht="15">
      <c r="G1254" s="459"/>
      <c r="H1254" s="459"/>
      <c r="I1254" s="459"/>
      <c r="J1254" s="459"/>
      <c r="K1254" s="459"/>
      <c r="L1254" s="459"/>
    </row>
    <row r="1255" spans="7:12" ht="15">
      <c r="G1255" s="459"/>
      <c r="H1255" s="459"/>
      <c r="I1255" s="459"/>
      <c r="J1255" s="459"/>
      <c r="K1255" s="459"/>
      <c r="L1255" s="459"/>
    </row>
    <row r="1256" spans="7:12" ht="15">
      <c r="G1256" s="459"/>
      <c r="H1256" s="459"/>
      <c r="I1256" s="459"/>
      <c r="J1256" s="459"/>
      <c r="K1256" s="459"/>
      <c r="L1256" s="459"/>
    </row>
    <row r="1257" spans="7:12" ht="15">
      <c r="G1257" s="459"/>
      <c r="H1257" s="459"/>
      <c r="I1257" s="459"/>
      <c r="J1257" s="459"/>
      <c r="K1257" s="459"/>
      <c r="L1257" s="459"/>
    </row>
    <row r="1258" spans="7:12" ht="15">
      <c r="G1258" s="459"/>
      <c r="H1258" s="459"/>
      <c r="I1258" s="459"/>
      <c r="J1258" s="459"/>
      <c r="K1258" s="459"/>
      <c r="L1258" s="459"/>
    </row>
    <row r="1259" spans="7:12" ht="15">
      <c r="G1259" s="459"/>
      <c r="H1259" s="459"/>
      <c r="I1259" s="459"/>
      <c r="J1259" s="459"/>
      <c r="K1259" s="459"/>
      <c r="L1259" s="459"/>
    </row>
    <row r="1260" spans="7:12" ht="15">
      <c r="G1260" s="459"/>
      <c r="H1260" s="459"/>
      <c r="I1260" s="459"/>
      <c r="J1260" s="459"/>
      <c r="K1260" s="459"/>
      <c r="L1260" s="459"/>
    </row>
    <row r="1261" spans="7:12" ht="15">
      <c r="G1261" s="459"/>
      <c r="H1261" s="459"/>
      <c r="I1261" s="459"/>
      <c r="J1261" s="459"/>
      <c r="K1261" s="459"/>
      <c r="L1261" s="459"/>
    </row>
    <row r="1262" spans="7:12" ht="15">
      <c r="G1262" s="459"/>
      <c r="H1262" s="459"/>
      <c r="I1262" s="459"/>
      <c r="J1262" s="459"/>
      <c r="K1262" s="459"/>
      <c r="L1262" s="459"/>
    </row>
    <row r="1263" spans="7:12" ht="15">
      <c r="G1263" s="459"/>
      <c r="H1263" s="459"/>
      <c r="I1263" s="459"/>
      <c r="J1263" s="459"/>
      <c r="K1263" s="459"/>
      <c r="L1263" s="459"/>
    </row>
    <row r="1264" spans="7:12" ht="15">
      <c r="G1264" s="459"/>
      <c r="H1264" s="459"/>
      <c r="I1264" s="459"/>
      <c r="J1264" s="459"/>
      <c r="K1264" s="459"/>
      <c r="L1264" s="459"/>
    </row>
    <row r="1265" spans="7:12" ht="15">
      <c r="G1265" s="459"/>
      <c r="H1265" s="459"/>
      <c r="I1265" s="459"/>
      <c r="J1265" s="459"/>
      <c r="K1265" s="459"/>
      <c r="L1265" s="459"/>
    </row>
    <row r="1266" spans="7:12" ht="15">
      <c r="G1266" s="459"/>
      <c r="H1266" s="459"/>
      <c r="I1266" s="459"/>
      <c r="J1266" s="459"/>
      <c r="K1266" s="459"/>
      <c r="L1266" s="459"/>
    </row>
    <row r="1267" spans="7:12" ht="15">
      <c r="G1267" s="459"/>
      <c r="H1267" s="459"/>
      <c r="I1267" s="459"/>
      <c r="J1267" s="459"/>
      <c r="K1267" s="459"/>
      <c r="L1267" s="459"/>
    </row>
    <row r="1268" spans="7:12" ht="15">
      <c r="G1268" s="459"/>
      <c r="H1268" s="459"/>
      <c r="I1268" s="459"/>
      <c r="J1268" s="459"/>
      <c r="K1268" s="459"/>
      <c r="L1268" s="459"/>
    </row>
    <row r="1269" spans="7:12" ht="15">
      <c r="G1269" s="459"/>
      <c r="H1269" s="459"/>
      <c r="I1269" s="459"/>
      <c r="J1269" s="459"/>
      <c r="K1269" s="459"/>
      <c r="L1269" s="459"/>
    </row>
    <row r="1270" spans="7:12" ht="15">
      <c r="G1270" s="459"/>
      <c r="H1270" s="459"/>
      <c r="I1270" s="459"/>
      <c r="J1270" s="459"/>
      <c r="K1270" s="459"/>
      <c r="L1270" s="459"/>
    </row>
    <row r="1271" spans="7:12" ht="15">
      <c r="G1271" s="459"/>
      <c r="H1271" s="459"/>
      <c r="I1271" s="459"/>
      <c r="J1271" s="459"/>
      <c r="K1271" s="459"/>
      <c r="L1271" s="459"/>
    </row>
    <row r="1272" spans="7:12" ht="15">
      <c r="G1272" s="459"/>
      <c r="H1272" s="459"/>
      <c r="I1272" s="459"/>
      <c r="J1272" s="459"/>
      <c r="K1272" s="459"/>
      <c r="L1272" s="459"/>
    </row>
    <row r="1273" spans="7:12" ht="15">
      <c r="G1273" s="459"/>
      <c r="H1273" s="459"/>
      <c r="I1273" s="459"/>
      <c r="J1273" s="459"/>
      <c r="K1273" s="459"/>
      <c r="L1273" s="459"/>
    </row>
    <row r="1274" spans="7:12" ht="15">
      <c r="G1274" s="459"/>
      <c r="H1274" s="459"/>
      <c r="I1274" s="459"/>
      <c r="J1274" s="459"/>
      <c r="K1274" s="459"/>
      <c r="L1274" s="459"/>
    </row>
    <row r="1275" spans="7:12" ht="15">
      <c r="G1275" s="459"/>
      <c r="H1275" s="459"/>
      <c r="I1275" s="459"/>
      <c r="J1275" s="459"/>
      <c r="K1275" s="459"/>
      <c r="L1275" s="459"/>
    </row>
    <row r="1276" spans="7:12" ht="15">
      <c r="G1276" s="459"/>
      <c r="H1276" s="459"/>
      <c r="I1276" s="459"/>
      <c r="J1276" s="459"/>
      <c r="K1276" s="459"/>
      <c r="L1276" s="459"/>
    </row>
    <row r="1277" spans="7:12" ht="15">
      <c r="G1277" s="459"/>
      <c r="H1277" s="459"/>
      <c r="I1277" s="459"/>
      <c r="J1277" s="459"/>
      <c r="K1277" s="459"/>
      <c r="L1277" s="459"/>
    </row>
    <row r="1278" spans="7:12" ht="15">
      <c r="G1278" s="459"/>
      <c r="H1278" s="459"/>
      <c r="I1278" s="459"/>
      <c r="J1278" s="459"/>
      <c r="K1278" s="459"/>
      <c r="L1278" s="459"/>
    </row>
    <row r="1279" spans="7:12" ht="15">
      <c r="G1279" s="459"/>
      <c r="H1279" s="459"/>
      <c r="I1279" s="459"/>
      <c r="J1279" s="459"/>
      <c r="K1279" s="459"/>
      <c r="L1279" s="459"/>
    </row>
    <row r="1280" spans="7:12" ht="15">
      <c r="G1280" s="459"/>
      <c r="H1280" s="459"/>
      <c r="I1280" s="459"/>
      <c r="J1280" s="459"/>
      <c r="K1280" s="459"/>
      <c r="L1280" s="459"/>
    </row>
    <row r="1281" spans="7:12" ht="15">
      <c r="G1281" s="459"/>
      <c r="H1281" s="459"/>
      <c r="I1281" s="459"/>
      <c r="J1281" s="459"/>
      <c r="K1281" s="459"/>
      <c r="L1281" s="459"/>
    </row>
    <row r="1282" spans="7:12" ht="15">
      <c r="G1282" s="459"/>
      <c r="H1282" s="459"/>
      <c r="I1282" s="459"/>
      <c r="J1282" s="459"/>
      <c r="K1282" s="459"/>
      <c r="L1282" s="459"/>
    </row>
    <row r="1283" spans="7:12" ht="15">
      <c r="G1283" s="459"/>
      <c r="H1283" s="459"/>
      <c r="I1283" s="459"/>
      <c r="J1283" s="459"/>
      <c r="K1283" s="459"/>
      <c r="L1283" s="459"/>
    </row>
    <row r="1284" spans="7:12" ht="15">
      <c r="G1284" s="459"/>
      <c r="H1284" s="459"/>
      <c r="I1284" s="459"/>
      <c r="J1284" s="459"/>
      <c r="K1284" s="459"/>
      <c r="L1284" s="459"/>
    </row>
    <row r="1285" spans="7:12" ht="15">
      <c r="G1285" s="459"/>
      <c r="H1285" s="459"/>
      <c r="I1285" s="459"/>
      <c r="J1285" s="459"/>
      <c r="K1285" s="459"/>
      <c r="L1285" s="459"/>
    </row>
    <row r="1286" spans="7:12" ht="15">
      <c r="G1286" s="459"/>
      <c r="H1286" s="459"/>
      <c r="I1286" s="459"/>
      <c r="J1286" s="459"/>
      <c r="K1286" s="459"/>
      <c r="L1286" s="459"/>
    </row>
    <row r="1287" spans="7:12" ht="15">
      <c r="G1287" s="459"/>
      <c r="H1287" s="459"/>
      <c r="I1287" s="459"/>
      <c r="J1287" s="459"/>
      <c r="K1287" s="459"/>
      <c r="L1287" s="459"/>
    </row>
    <row r="1288" spans="7:12" ht="15">
      <c r="G1288" s="459"/>
      <c r="H1288" s="459"/>
      <c r="I1288" s="459"/>
      <c r="J1288" s="459"/>
      <c r="K1288" s="459"/>
      <c r="L1288" s="459"/>
    </row>
    <row r="1289" spans="7:12" ht="15">
      <c r="G1289" s="459"/>
      <c r="H1289" s="459"/>
      <c r="I1289" s="459"/>
      <c r="J1289" s="459"/>
      <c r="K1289" s="459"/>
      <c r="L1289" s="459"/>
    </row>
    <row r="1290" spans="7:12" ht="15">
      <c r="G1290" s="459"/>
      <c r="H1290" s="459"/>
      <c r="I1290" s="459"/>
      <c r="J1290" s="459"/>
      <c r="K1290" s="459"/>
      <c r="L1290" s="459"/>
    </row>
    <row r="1291" spans="7:12" ht="15">
      <c r="G1291" s="459"/>
      <c r="H1291" s="459"/>
      <c r="I1291" s="459"/>
      <c r="J1291" s="459"/>
      <c r="K1291" s="459"/>
      <c r="L1291" s="459"/>
    </row>
    <row r="1292" spans="7:12" ht="15">
      <c r="G1292" s="459"/>
      <c r="H1292" s="459"/>
      <c r="I1292" s="459"/>
      <c r="J1292" s="459"/>
      <c r="K1292" s="459"/>
      <c r="L1292" s="459"/>
    </row>
    <row r="1293" spans="7:12" ht="15">
      <c r="G1293" s="459"/>
      <c r="H1293" s="459"/>
      <c r="I1293" s="459"/>
      <c r="J1293" s="459"/>
      <c r="K1293" s="459"/>
      <c r="L1293" s="459"/>
    </row>
    <row r="1294" spans="7:12" ht="15">
      <c r="G1294" s="459"/>
      <c r="H1294" s="459"/>
      <c r="I1294" s="459"/>
      <c r="J1294" s="459"/>
      <c r="K1294" s="459"/>
      <c r="L1294" s="459"/>
    </row>
    <row r="1295" spans="7:12" ht="15">
      <c r="G1295" s="459"/>
      <c r="H1295" s="459"/>
      <c r="I1295" s="459"/>
      <c r="J1295" s="459"/>
      <c r="K1295" s="459"/>
      <c r="L1295" s="459"/>
    </row>
    <row r="1296" spans="7:12" ht="15">
      <c r="G1296" s="459"/>
      <c r="H1296" s="459"/>
      <c r="I1296" s="459"/>
      <c r="J1296" s="459"/>
      <c r="K1296" s="459"/>
      <c r="L1296" s="459"/>
    </row>
    <row r="1297" spans="7:12" ht="15">
      <c r="G1297" s="459"/>
      <c r="H1297" s="459"/>
      <c r="I1297" s="459"/>
      <c r="J1297" s="459"/>
      <c r="K1297" s="459"/>
      <c r="L1297" s="459"/>
    </row>
    <row r="1298" spans="7:12" ht="15">
      <c r="G1298" s="459"/>
      <c r="H1298" s="459"/>
      <c r="I1298" s="459"/>
      <c r="J1298" s="459"/>
      <c r="K1298" s="459"/>
      <c r="L1298" s="459"/>
    </row>
    <row r="1299" spans="7:12" ht="15">
      <c r="G1299" s="459"/>
      <c r="H1299" s="459"/>
      <c r="I1299" s="459"/>
      <c r="J1299" s="459"/>
      <c r="K1299" s="459"/>
      <c r="L1299" s="459"/>
    </row>
    <row r="1300" spans="7:12" ht="15">
      <c r="G1300" s="459"/>
      <c r="H1300" s="459"/>
      <c r="I1300" s="459"/>
      <c r="J1300" s="459"/>
      <c r="K1300" s="459"/>
      <c r="L1300" s="459"/>
    </row>
    <row r="1301" spans="7:12" ht="15">
      <c r="G1301" s="459"/>
      <c r="H1301" s="459"/>
      <c r="I1301" s="459"/>
      <c r="J1301" s="459"/>
      <c r="K1301" s="459"/>
      <c r="L1301" s="459"/>
    </row>
    <row r="1302" spans="7:12" ht="15">
      <c r="G1302" s="459"/>
      <c r="H1302" s="459"/>
      <c r="I1302" s="459"/>
      <c r="J1302" s="459"/>
      <c r="K1302" s="459"/>
      <c r="L1302" s="459"/>
    </row>
    <row r="1303" spans="7:12" ht="15">
      <c r="G1303" s="459"/>
      <c r="H1303" s="459"/>
      <c r="I1303" s="459"/>
      <c r="J1303" s="459"/>
      <c r="K1303" s="459"/>
      <c r="L1303" s="459"/>
    </row>
    <row r="1304" spans="7:12" ht="15">
      <c r="G1304" s="459"/>
      <c r="H1304" s="459"/>
      <c r="I1304" s="459"/>
      <c r="J1304" s="459"/>
      <c r="K1304" s="459"/>
      <c r="L1304" s="459"/>
    </row>
    <row r="1305" spans="7:12" ht="15">
      <c r="G1305" s="459"/>
      <c r="H1305" s="459"/>
      <c r="I1305" s="459"/>
      <c r="J1305" s="459"/>
      <c r="K1305" s="459"/>
      <c r="L1305" s="459"/>
    </row>
    <row r="1306" spans="7:12" ht="15">
      <c r="G1306" s="459"/>
      <c r="H1306" s="459"/>
      <c r="I1306" s="459"/>
      <c r="J1306" s="459"/>
      <c r="K1306" s="459"/>
      <c r="L1306" s="459"/>
    </row>
    <row r="1307" spans="7:12" ht="15">
      <c r="G1307" s="459"/>
      <c r="H1307" s="459"/>
      <c r="I1307" s="459"/>
      <c r="J1307" s="459"/>
      <c r="K1307" s="459"/>
      <c r="L1307" s="459"/>
    </row>
    <row r="1308" spans="7:12" ht="15">
      <c r="G1308" s="459"/>
      <c r="H1308" s="459"/>
      <c r="I1308" s="459"/>
      <c r="J1308" s="459"/>
      <c r="K1308" s="459"/>
      <c r="L1308" s="459"/>
    </row>
    <row r="1309" spans="7:12" ht="15">
      <c r="G1309" s="459"/>
      <c r="H1309" s="459"/>
      <c r="I1309" s="459"/>
      <c r="J1309" s="459"/>
      <c r="K1309" s="459"/>
      <c r="L1309" s="459"/>
    </row>
    <row r="1310" spans="7:12" ht="15">
      <c r="G1310" s="459"/>
      <c r="H1310" s="459"/>
      <c r="I1310" s="459"/>
      <c r="J1310" s="459"/>
      <c r="K1310" s="459"/>
      <c r="L1310" s="459"/>
    </row>
    <row r="1311" spans="7:12" ht="15">
      <c r="G1311" s="459"/>
      <c r="H1311" s="459"/>
      <c r="I1311" s="459"/>
      <c r="J1311" s="459"/>
      <c r="K1311" s="459"/>
      <c r="L1311" s="459"/>
    </row>
    <row r="1312" spans="7:12" ht="15">
      <c r="G1312" s="459"/>
      <c r="H1312" s="459"/>
      <c r="I1312" s="459"/>
      <c r="J1312" s="459"/>
      <c r="K1312" s="459"/>
      <c r="L1312" s="459"/>
    </row>
    <row r="1313" spans="7:12" ht="15">
      <c r="G1313" s="459"/>
      <c r="H1313" s="459"/>
      <c r="I1313" s="459"/>
      <c r="J1313" s="459"/>
      <c r="K1313" s="459"/>
      <c r="L1313" s="459"/>
    </row>
    <row r="1314" spans="7:12" ht="15">
      <c r="G1314" s="459"/>
      <c r="H1314" s="459"/>
      <c r="I1314" s="459"/>
      <c r="J1314" s="459"/>
      <c r="K1314" s="459"/>
      <c r="L1314" s="459"/>
    </row>
    <row r="1315" spans="7:12" ht="15">
      <c r="G1315" s="459"/>
      <c r="H1315" s="459"/>
      <c r="I1315" s="459"/>
      <c r="J1315" s="459"/>
      <c r="K1315" s="459"/>
      <c r="L1315" s="459"/>
    </row>
    <row r="1316" spans="7:12" ht="15">
      <c r="G1316" s="459"/>
      <c r="H1316" s="459"/>
      <c r="I1316" s="459"/>
      <c r="J1316" s="459"/>
      <c r="K1316" s="459"/>
      <c r="L1316" s="459"/>
    </row>
    <row r="1317" spans="7:12" ht="15">
      <c r="G1317" s="459"/>
      <c r="H1317" s="459"/>
      <c r="I1317" s="459"/>
      <c r="J1317" s="459"/>
      <c r="K1317" s="459"/>
      <c r="L1317" s="459"/>
    </row>
    <row r="1318" spans="7:12" ht="15">
      <c r="G1318" s="459"/>
      <c r="H1318" s="459"/>
      <c r="I1318" s="459"/>
      <c r="J1318" s="459"/>
      <c r="K1318" s="459"/>
      <c r="L1318" s="459"/>
    </row>
    <row r="1319" spans="7:12" ht="15">
      <c r="G1319" s="459"/>
      <c r="H1319" s="459"/>
      <c r="I1319" s="459"/>
      <c r="J1319" s="459"/>
      <c r="K1319" s="459"/>
      <c r="L1319" s="459"/>
    </row>
    <row r="1320" spans="7:12" ht="15">
      <c r="G1320" s="459"/>
      <c r="H1320" s="459"/>
      <c r="I1320" s="459"/>
      <c r="J1320" s="459"/>
      <c r="K1320" s="459"/>
      <c r="L1320" s="459"/>
    </row>
    <row r="1321" spans="7:12" ht="15">
      <c r="G1321" s="459"/>
      <c r="H1321" s="459"/>
      <c r="I1321" s="459"/>
      <c r="J1321" s="459"/>
      <c r="K1321" s="459"/>
      <c r="L1321" s="459"/>
    </row>
    <row r="1322" spans="7:12" ht="15">
      <c r="G1322" s="459"/>
      <c r="H1322" s="459"/>
      <c r="I1322" s="459"/>
      <c r="J1322" s="459"/>
      <c r="K1322" s="459"/>
      <c r="L1322" s="459"/>
    </row>
    <row r="1323" spans="7:12" ht="15">
      <c r="G1323" s="459"/>
      <c r="H1323" s="459"/>
      <c r="I1323" s="459"/>
      <c r="J1323" s="459"/>
      <c r="K1323" s="459"/>
      <c r="L1323" s="459"/>
    </row>
    <row r="1324" spans="7:12" ht="15">
      <c r="G1324" s="459"/>
      <c r="H1324" s="459"/>
      <c r="I1324" s="459"/>
      <c r="J1324" s="459"/>
      <c r="K1324" s="459"/>
      <c r="L1324" s="459"/>
    </row>
    <row r="1325" spans="7:12" ht="15">
      <c r="G1325" s="459"/>
      <c r="H1325" s="459"/>
      <c r="I1325" s="459"/>
      <c r="J1325" s="459"/>
      <c r="K1325" s="459"/>
      <c r="L1325" s="459"/>
    </row>
    <row r="1326" spans="7:12" ht="15">
      <c r="G1326" s="459"/>
      <c r="H1326" s="459"/>
      <c r="I1326" s="459"/>
      <c r="J1326" s="459"/>
      <c r="K1326" s="459"/>
      <c r="L1326" s="459"/>
    </row>
    <row r="1327" spans="7:12" ht="15">
      <c r="G1327" s="459"/>
      <c r="H1327" s="459"/>
      <c r="I1327" s="459"/>
      <c r="J1327" s="459"/>
      <c r="K1327" s="459"/>
      <c r="L1327" s="459"/>
    </row>
    <row r="1328" spans="7:12" ht="15">
      <c r="G1328" s="459"/>
      <c r="H1328" s="459"/>
      <c r="I1328" s="459"/>
      <c r="J1328" s="459"/>
      <c r="K1328" s="459"/>
      <c r="L1328" s="459"/>
    </row>
    <row r="1329" spans="7:12" ht="15">
      <c r="G1329" s="459"/>
      <c r="H1329" s="459"/>
      <c r="I1329" s="459"/>
      <c r="J1329" s="459"/>
      <c r="K1329" s="459"/>
      <c r="L1329" s="459"/>
    </row>
    <row r="1330" spans="7:12" ht="15">
      <c r="G1330" s="459"/>
      <c r="H1330" s="459"/>
      <c r="I1330" s="459"/>
      <c r="J1330" s="459"/>
      <c r="K1330" s="459"/>
      <c r="L1330" s="459"/>
    </row>
    <row r="1331" spans="7:12" ht="15">
      <c r="G1331" s="459"/>
      <c r="H1331" s="459"/>
      <c r="I1331" s="459"/>
      <c r="J1331" s="459"/>
      <c r="K1331" s="459"/>
      <c r="L1331" s="459"/>
    </row>
    <row r="1332" spans="7:12" ht="15">
      <c r="G1332" s="459"/>
      <c r="H1332" s="459"/>
      <c r="I1332" s="459"/>
      <c r="J1332" s="459"/>
      <c r="K1332" s="459"/>
      <c r="L1332" s="459"/>
    </row>
    <row r="1333" spans="7:12" ht="15">
      <c r="G1333" s="459"/>
      <c r="H1333" s="459"/>
      <c r="I1333" s="459"/>
      <c r="J1333" s="459"/>
      <c r="K1333" s="459"/>
      <c r="L1333" s="459"/>
    </row>
    <row r="1334" spans="7:12" ht="15">
      <c r="G1334" s="459"/>
      <c r="H1334" s="459"/>
      <c r="I1334" s="459"/>
      <c r="J1334" s="459"/>
      <c r="K1334" s="459"/>
      <c r="L1334" s="459"/>
    </row>
    <row r="1335" spans="7:12" ht="15">
      <c r="G1335" s="459"/>
      <c r="H1335" s="459"/>
      <c r="I1335" s="459"/>
      <c r="J1335" s="459"/>
      <c r="K1335" s="459"/>
      <c r="L1335" s="459"/>
    </row>
    <row r="1336" spans="7:12" ht="15">
      <c r="G1336" s="459"/>
      <c r="H1336" s="459"/>
      <c r="I1336" s="459"/>
      <c r="J1336" s="459"/>
      <c r="K1336" s="459"/>
      <c r="L1336" s="459"/>
    </row>
    <row r="1337" spans="7:12" ht="15">
      <c r="G1337" s="459"/>
      <c r="H1337" s="459"/>
      <c r="I1337" s="459"/>
      <c r="J1337" s="459"/>
      <c r="K1337" s="459"/>
      <c r="L1337" s="459"/>
    </row>
    <row r="1338" spans="7:12" ht="15">
      <c r="G1338" s="459"/>
      <c r="H1338" s="459"/>
      <c r="I1338" s="459"/>
      <c r="J1338" s="459"/>
      <c r="K1338" s="459"/>
      <c r="L1338" s="459"/>
    </row>
    <row r="1339" spans="7:12" ht="15">
      <c r="G1339" s="459"/>
      <c r="H1339" s="459"/>
      <c r="I1339" s="459"/>
      <c r="J1339" s="459"/>
      <c r="K1339" s="459"/>
      <c r="L1339" s="459"/>
    </row>
    <row r="1340" spans="7:12" ht="15">
      <c r="G1340" s="459"/>
      <c r="H1340" s="459"/>
      <c r="I1340" s="459"/>
      <c r="J1340" s="459"/>
      <c r="K1340" s="459"/>
      <c r="L1340" s="459"/>
    </row>
    <row r="1341" spans="7:12" ht="15">
      <c r="G1341" s="459"/>
      <c r="H1341" s="459"/>
      <c r="I1341" s="459"/>
      <c r="J1341" s="459"/>
      <c r="K1341" s="459"/>
      <c r="L1341" s="459"/>
    </row>
    <row r="1342" spans="7:12" ht="15">
      <c r="G1342" s="459"/>
      <c r="H1342" s="459"/>
      <c r="I1342" s="459"/>
      <c r="J1342" s="459"/>
      <c r="K1342" s="459"/>
      <c r="L1342" s="459"/>
    </row>
    <row r="1343" spans="7:12" ht="15">
      <c r="G1343" s="459"/>
      <c r="H1343" s="459"/>
      <c r="I1343" s="459"/>
      <c r="J1343" s="459"/>
      <c r="K1343" s="459"/>
      <c r="L1343" s="459"/>
    </row>
    <row r="1344" spans="7:12" ht="15">
      <c r="G1344" s="459"/>
      <c r="H1344" s="459"/>
      <c r="I1344" s="459"/>
      <c r="J1344" s="459"/>
      <c r="K1344" s="459"/>
      <c r="L1344" s="459"/>
    </row>
    <row r="1345" spans="7:12" ht="15">
      <c r="G1345" s="459"/>
      <c r="H1345" s="459"/>
      <c r="I1345" s="459"/>
      <c r="J1345" s="459"/>
      <c r="K1345" s="459"/>
      <c r="L1345" s="459"/>
    </row>
    <row r="1346" spans="7:12" ht="15">
      <c r="G1346" s="459"/>
      <c r="H1346" s="459"/>
      <c r="I1346" s="459"/>
      <c r="J1346" s="459"/>
      <c r="K1346" s="459"/>
      <c r="L1346" s="459"/>
    </row>
    <row r="1347" spans="7:12" ht="15">
      <c r="G1347" s="459"/>
      <c r="H1347" s="459"/>
      <c r="I1347" s="459"/>
      <c r="J1347" s="459"/>
      <c r="K1347" s="459"/>
      <c r="L1347" s="459"/>
    </row>
    <row r="1348" spans="7:12" ht="15">
      <c r="G1348" s="459"/>
      <c r="H1348" s="459"/>
      <c r="I1348" s="459"/>
      <c r="J1348" s="459"/>
      <c r="K1348" s="459"/>
      <c r="L1348" s="459"/>
    </row>
    <row r="1349" spans="7:12" ht="15">
      <c r="G1349" s="459"/>
      <c r="H1349" s="459"/>
      <c r="I1349" s="459"/>
      <c r="J1349" s="459"/>
      <c r="K1349" s="459"/>
      <c r="L1349" s="459"/>
    </row>
    <row r="1350" spans="7:12" ht="15">
      <c r="G1350" s="459"/>
      <c r="H1350" s="459"/>
      <c r="I1350" s="459"/>
      <c r="J1350" s="459"/>
      <c r="K1350" s="459"/>
      <c r="L1350" s="459"/>
    </row>
    <row r="1351" spans="7:12" ht="15">
      <c r="G1351" s="459"/>
      <c r="H1351" s="459"/>
      <c r="I1351" s="459"/>
      <c r="J1351" s="459"/>
      <c r="K1351" s="459"/>
      <c r="L1351" s="459"/>
    </row>
    <row r="1352" spans="7:12" ht="15">
      <c r="G1352" s="459"/>
      <c r="H1352" s="459"/>
      <c r="I1352" s="459"/>
      <c r="J1352" s="459"/>
      <c r="K1352" s="459"/>
      <c r="L1352" s="459"/>
    </row>
    <row r="1353" spans="7:12" ht="15">
      <c r="G1353" s="459"/>
      <c r="H1353" s="459"/>
      <c r="I1353" s="459"/>
      <c r="J1353" s="459"/>
      <c r="K1353" s="459"/>
      <c r="L1353" s="459"/>
    </row>
    <row r="1354" spans="7:12" ht="15">
      <c r="G1354" s="459"/>
      <c r="H1354" s="459"/>
      <c r="I1354" s="459"/>
      <c r="J1354" s="459"/>
      <c r="K1354" s="459"/>
      <c r="L1354" s="459"/>
    </row>
    <row r="1355" spans="7:12" ht="15">
      <c r="G1355" s="459"/>
      <c r="H1355" s="459"/>
      <c r="I1355" s="459"/>
      <c r="J1355" s="459"/>
      <c r="K1355" s="459"/>
      <c r="L1355" s="459"/>
    </row>
    <row r="1356" spans="7:12" ht="15">
      <c r="G1356" s="459"/>
      <c r="H1356" s="459"/>
      <c r="I1356" s="459"/>
      <c r="J1356" s="459"/>
      <c r="K1356" s="459"/>
      <c r="L1356" s="459"/>
    </row>
    <row r="1357" spans="7:12" ht="15">
      <c r="G1357" s="459"/>
      <c r="H1357" s="459"/>
      <c r="I1357" s="459"/>
      <c r="J1357" s="459"/>
      <c r="K1357" s="459"/>
      <c r="L1357" s="459"/>
    </row>
    <row r="1358" spans="7:12" ht="15">
      <c r="G1358" s="459"/>
      <c r="H1358" s="459"/>
      <c r="I1358" s="459"/>
      <c r="J1358" s="459"/>
      <c r="K1358" s="459"/>
      <c r="L1358" s="459"/>
    </row>
    <row r="1359" spans="7:12" ht="15">
      <c r="G1359" s="459"/>
      <c r="H1359" s="459"/>
      <c r="I1359" s="459"/>
      <c r="J1359" s="459"/>
      <c r="K1359" s="459"/>
      <c r="L1359" s="459"/>
    </row>
    <row r="1360" spans="7:12" ht="15">
      <c r="G1360" s="459"/>
      <c r="H1360" s="459"/>
      <c r="I1360" s="459"/>
      <c r="J1360" s="459"/>
      <c r="K1360" s="459"/>
      <c r="L1360" s="459"/>
    </row>
    <row r="1361" spans="7:12" ht="15">
      <c r="G1361" s="459"/>
      <c r="H1361" s="459"/>
      <c r="I1361" s="459"/>
      <c r="J1361" s="459"/>
      <c r="K1361" s="459"/>
      <c r="L1361" s="459"/>
    </row>
    <row r="1362" spans="7:12" ht="15">
      <c r="G1362" s="459"/>
      <c r="H1362" s="459"/>
      <c r="I1362" s="459"/>
      <c r="J1362" s="459"/>
      <c r="K1362" s="459"/>
      <c r="L1362" s="459"/>
    </row>
    <row r="1363" spans="7:12" ht="15">
      <c r="G1363" s="459"/>
      <c r="H1363" s="459"/>
      <c r="I1363" s="459"/>
      <c r="J1363" s="459"/>
      <c r="K1363" s="459"/>
      <c r="L1363" s="459"/>
    </row>
    <row r="1364" spans="7:12" ht="15">
      <c r="G1364" s="459"/>
      <c r="H1364" s="459"/>
      <c r="I1364" s="459"/>
      <c r="J1364" s="459"/>
      <c r="K1364" s="459"/>
      <c r="L1364" s="459"/>
    </row>
    <row r="1365" spans="7:12" ht="15">
      <c r="G1365" s="459"/>
      <c r="H1365" s="459"/>
      <c r="I1365" s="459"/>
      <c r="J1365" s="459"/>
      <c r="K1365" s="459"/>
      <c r="L1365" s="459"/>
    </row>
    <row r="1366" spans="7:12" ht="15">
      <c r="G1366" s="459"/>
      <c r="H1366" s="459"/>
      <c r="I1366" s="459"/>
      <c r="J1366" s="459"/>
      <c r="K1366" s="459"/>
      <c r="L1366" s="459"/>
    </row>
    <row r="1367" spans="7:12" ht="15">
      <c r="G1367" s="459"/>
      <c r="H1367" s="459"/>
      <c r="I1367" s="459"/>
      <c r="J1367" s="459"/>
      <c r="K1367" s="459"/>
      <c r="L1367" s="459"/>
    </row>
    <row r="1368" spans="7:12" ht="15">
      <c r="G1368" s="459"/>
      <c r="H1368" s="459"/>
      <c r="I1368" s="459"/>
      <c r="J1368" s="459"/>
      <c r="K1368" s="459"/>
      <c r="L1368" s="459"/>
    </row>
    <row r="1369" spans="7:12" ht="15">
      <c r="G1369" s="459"/>
      <c r="H1369" s="459"/>
      <c r="I1369" s="459"/>
      <c r="J1369" s="459"/>
      <c r="K1369" s="459"/>
      <c r="L1369" s="459"/>
    </row>
    <row r="1370" spans="7:12" ht="15">
      <c r="G1370" s="459"/>
      <c r="H1370" s="459"/>
      <c r="I1370" s="459"/>
      <c r="J1370" s="459"/>
      <c r="K1370" s="459"/>
      <c r="L1370" s="459"/>
    </row>
    <row r="1371" spans="7:12" ht="15">
      <c r="G1371" s="459"/>
      <c r="H1371" s="459"/>
      <c r="I1371" s="459"/>
      <c r="J1371" s="459"/>
      <c r="K1371" s="459"/>
      <c r="L1371" s="459"/>
    </row>
    <row r="1372" spans="7:12" ht="15">
      <c r="G1372" s="459"/>
      <c r="H1372" s="459"/>
      <c r="I1372" s="459"/>
      <c r="J1372" s="459"/>
      <c r="K1372" s="459"/>
      <c r="L1372" s="459"/>
    </row>
    <row r="1373" spans="7:12" ht="15">
      <c r="G1373" s="459"/>
      <c r="H1373" s="459"/>
      <c r="I1373" s="459"/>
      <c r="J1373" s="459"/>
      <c r="K1373" s="459"/>
      <c r="L1373" s="459"/>
    </row>
    <row r="1374" spans="7:12" ht="15">
      <c r="G1374" s="459"/>
      <c r="H1374" s="459"/>
      <c r="I1374" s="459"/>
      <c r="J1374" s="459"/>
      <c r="K1374" s="459"/>
      <c r="L1374" s="459"/>
    </row>
    <row r="1375" spans="7:12" ht="15">
      <c r="G1375" s="459"/>
      <c r="H1375" s="459"/>
      <c r="I1375" s="459"/>
      <c r="J1375" s="459"/>
      <c r="K1375" s="459"/>
      <c r="L1375" s="459"/>
    </row>
    <row r="1376" spans="7:12" ht="15">
      <c r="G1376" s="459"/>
      <c r="H1376" s="459"/>
      <c r="I1376" s="459"/>
      <c r="J1376" s="459"/>
      <c r="K1376" s="459"/>
      <c r="L1376" s="459"/>
    </row>
    <row r="1377" spans="7:12" ht="15">
      <c r="G1377" s="459"/>
      <c r="H1377" s="459"/>
      <c r="I1377" s="459"/>
      <c r="J1377" s="459"/>
      <c r="K1377" s="459"/>
      <c r="L1377" s="459"/>
    </row>
    <row r="1378" spans="7:12" ht="15">
      <c r="G1378" s="459"/>
      <c r="H1378" s="459"/>
      <c r="I1378" s="459"/>
      <c r="J1378" s="459"/>
      <c r="K1378" s="459"/>
      <c r="L1378" s="459"/>
    </row>
    <row r="1379" spans="7:12" ht="15">
      <c r="G1379" s="459"/>
      <c r="H1379" s="459"/>
      <c r="I1379" s="459"/>
      <c r="J1379" s="459"/>
      <c r="K1379" s="459"/>
      <c r="L1379" s="459"/>
    </row>
    <row r="1380" spans="7:12" ht="15">
      <c r="G1380" s="459"/>
      <c r="H1380" s="459"/>
      <c r="I1380" s="459"/>
      <c r="J1380" s="459"/>
      <c r="K1380" s="459"/>
      <c r="L1380" s="459"/>
    </row>
    <row r="1381" spans="7:12" ht="15">
      <c r="G1381" s="459"/>
      <c r="H1381" s="459"/>
      <c r="I1381" s="459"/>
      <c r="J1381" s="459"/>
      <c r="K1381" s="459"/>
      <c r="L1381" s="459"/>
    </row>
    <row r="1382" spans="7:12" ht="15">
      <c r="G1382" s="459"/>
      <c r="H1382" s="459"/>
      <c r="I1382" s="459"/>
      <c r="J1382" s="459"/>
      <c r="K1382" s="459"/>
      <c r="L1382" s="459"/>
    </row>
    <row r="1383" spans="7:12" ht="15">
      <c r="G1383" s="459"/>
      <c r="H1383" s="459"/>
      <c r="I1383" s="459"/>
      <c r="J1383" s="459"/>
      <c r="K1383" s="459"/>
      <c r="L1383" s="459"/>
    </row>
    <row r="1384" spans="7:12" ht="15">
      <c r="G1384" s="459"/>
      <c r="H1384" s="459"/>
      <c r="I1384" s="459"/>
      <c r="J1384" s="459"/>
      <c r="K1384" s="459"/>
      <c r="L1384" s="459"/>
    </row>
    <row r="1385" spans="7:12" ht="15">
      <c r="G1385" s="459"/>
      <c r="H1385" s="459"/>
      <c r="I1385" s="459"/>
      <c r="J1385" s="459"/>
      <c r="K1385" s="459"/>
      <c r="L1385" s="459"/>
    </row>
    <row r="1386" spans="7:12" ht="15">
      <c r="G1386" s="459"/>
      <c r="H1386" s="459"/>
      <c r="I1386" s="459"/>
      <c r="J1386" s="459"/>
      <c r="K1386" s="459"/>
      <c r="L1386" s="459"/>
    </row>
    <row r="1387" spans="7:12" ht="15">
      <c r="G1387" s="459"/>
      <c r="H1387" s="459"/>
      <c r="I1387" s="459"/>
      <c r="J1387" s="459"/>
      <c r="K1387" s="459"/>
      <c r="L1387" s="459"/>
    </row>
    <row r="1388" spans="7:12" ht="15">
      <c r="G1388" s="459"/>
      <c r="H1388" s="459"/>
      <c r="I1388" s="459"/>
      <c r="J1388" s="459"/>
      <c r="K1388" s="459"/>
      <c r="L1388" s="459"/>
    </row>
    <row r="1389" spans="7:12" ht="15">
      <c r="G1389" s="459"/>
      <c r="H1389" s="459"/>
      <c r="I1389" s="459"/>
      <c r="J1389" s="459"/>
      <c r="K1389" s="459"/>
      <c r="L1389" s="459"/>
    </row>
    <row r="1390" spans="7:12" ht="15">
      <c r="G1390" s="459"/>
      <c r="H1390" s="459"/>
      <c r="I1390" s="459"/>
      <c r="J1390" s="459"/>
      <c r="K1390" s="459"/>
      <c r="L1390" s="459"/>
    </row>
    <row r="1391" spans="7:12" ht="15">
      <c r="G1391" s="459"/>
      <c r="H1391" s="459"/>
      <c r="I1391" s="459"/>
      <c r="J1391" s="459"/>
      <c r="K1391" s="459"/>
      <c r="L1391" s="459"/>
    </row>
    <row r="1392" spans="7:12" ht="15">
      <c r="G1392" s="459"/>
      <c r="H1392" s="459"/>
      <c r="I1392" s="459"/>
      <c r="J1392" s="459"/>
      <c r="K1392" s="459"/>
      <c r="L1392" s="459"/>
    </row>
    <row r="1393" spans="7:12" ht="15">
      <c r="G1393" s="459"/>
      <c r="H1393" s="459"/>
      <c r="I1393" s="459"/>
      <c r="J1393" s="459"/>
      <c r="K1393" s="459"/>
      <c r="L1393" s="459"/>
    </row>
    <row r="1394" spans="7:12" ht="15">
      <c r="G1394" s="459"/>
      <c r="H1394" s="459"/>
      <c r="I1394" s="459"/>
      <c r="J1394" s="459"/>
      <c r="K1394" s="459"/>
      <c r="L1394" s="459"/>
    </row>
    <row r="1395" spans="7:12" ht="15">
      <c r="G1395" s="459"/>
      <c r="H1395" s="459"/>
      <c r="I1395" s="459"/>
      <c r="J1395" s="459"/>
      <c r="K1395" s="459"/>
      <c r="L1395" s="459"/>
    </row>
    <row r="1396" spans="7:12" ht="15">
      <c r="G1396" s="459"/>
      <c r="H1396" s="459"/>
      <c r="I1396" s="459"/>
      <c r="J1396" s="459"/>
      <c r="K1396" s="459"/>
      <c r="L1396" s="459"/>
    </row>
    <row r="1397" spans="7:12" ht="15">
      <c r="G1397" s="459"/>
      <c r="H1397" s="459"/>
      <c r="I1397" s="459"/>
      <c r="J1397" s="459"/>
      <c r="K1397" s="459"/>
      <c r="L1397" s="459"/>
    </row>
    <row r="1398" spans="7:12" ht="15">
      <c r="G1398" s="459"/>
      <c r="H1398" s="459"/>
      <c r="I1398" s="459"/>
      <c r="J1398" s="459"/>
      <c r="K1398" s="459"/>
      <c r="L1398" s="459"/>
    </row>
    <row r="1399" spans="7:12" ht="15">
      <c r="G1399" s="459"/>
      <c r="H1399" s="459"/>
      <c r="I1399" s="459"/>
      <c r="J1399" s="459"/>
      <c r="K1399" s="459"/>
      <c r="L1399" s="459"/>
    </row>
    <row r="1400" spans="7:12" ht="15">
      <c r="G1400" s="459"/>
      <c r="H1400" s="459"/>
      <c r="I1400" s="459"/>
      <c r="J1400" s="459"/>
      <c r="K1400" s="459"/>
      <c r="L1400" s="459"/>
    </row>
    <row r="1401" spans="7:12" ht="15">
      <c r="G1401" s="459"/>
      <c r="H1401" s="459"/>
      <c r="I1401" s="459"/>
      <c r="J1401" s="459"/>
      <c r="K1401" s="459"/>
      <c r="L1401" s="459"/>
    </row>
    <row r="1402" spans="7:12" ht="15">
      <c r="G1402" s="459"/>
      <c r="H1402" s="459"/>
      <c r="I1402" s="459"/>
      <c r="J1402" s="459"/>
      <c r="K1402" s="459"/>
      <c r="L1402" s="459"/>
    </row>
    <row r="1403" spans="7:12" ht="15">
      <c r="G1403" s="459"/>
      <c r="H1403" s="459"/>
      <c r="I1403" s="459"/>
      <c r="J1403" s="459"/>
      <c r="K1403" s="459"/>
      <c r="L1403" s="459"/>
    </row>
    <row r="1404" spans="7:12" ht="15">
      <c r="G1404" s="459"/>
      <c r="H1404" s="459"/>
      <c r="I1404" s="459"/>
      <c r="J1404" s="459"/>
      <c r="K1404" s="459"/>
      <c r="L1404" s="459"/>
    </row>
    <row r="1405" spans="7:12" ht="15">
      <c r="G1405" s="459"/>
      <c r="H1405" s="459"/>
      <c r="I1405" s="459"/>
      <c r="J1405" s="459"/>
      <c r="K1405" s="459"/>
      <c r="L1405" s="459"/>
    </row>
    <row r="1406" spans="7:12" ht="15">
      <c r="G1406" s="459"/>
      <c r="H1406" s="459"/>
      <c r="I1406" s="459"/>
      <c r="J1406" s="459"/>
      <c r="K1406" s="459"/>
      <c r="L1406" s="459"/>
    </row>
    <row r="1407" spans="7:12" ht="15">
      <c r="G1407" s="459"/>
      <c r="H1407" s="459"/>
      <c r="I1407" s="459"/>
      <c r="J1407" s="459"/>
      <c r="K1407" s="459"/>
      <c r="L1407" s="459"/>
    </row>
    <row r="1408" spans="7:12" ht="15">
      <c r="G1408" s="459"/>
      <c r="H1408" s="459"/>
      <c r="I1408" s="459"/>
      <c r="J1408" s="459"/>
      <c r="K1408" s="459"/>
      <c r="L1408" s="459"/>
    </row>
    <row r="1409" spans="7:12" ht="15">
      <c r="G1409" s="459"/>
      <c r="H1409" s="459"/>
      <c r="I1409" s="459"/>
      <c r="J1409" s="459"/>
      <c r="K1409" s="459"/>
      <c r="L1409" s="459"/>
    </row>
    <row r="1410" spans="7:12" ht="15">
      <c r="G1410" s="459"/>
      <c r="H1410" s="459"/>
      <c r="I1410" s="459"/>
      <c r="J1410" s="459"/>
      <c r="K1410" s="459"/>
      <c r="L1410" s="459"/>
    </row>
    <row r="1411" spans="7:12" ht="15">
      <c r="G1411" s="459"/>
      <c r="H1411" s="459"/>
      <c r="I1411" s="459"/>
      <c r="J1411" s="459"/>
      <c r="K1411" s="459"/>
      <c r="L1411" s="459"/>
    </row>
    <row r="1412" spans="7:12" ht="15">
      <c r="G1412" s="459"/>
      <c r="H1412" s="459"/>
      <c r="I1412" s="459"/>
      <c r="J1412" s="459"/>
      <c r="K1412" s="459"/>
      <c r="L1412" s="459"/>
    </row>
    <row r="1413" spans="7:12" ht="15">
      <c r="G1413" s="459"/>
      <c r="H1413" s="459"/>
      <c r="I1413" s="459"/>
      <c r="J1413" s="459"/>
      <c r="K1413" s="459"/>
      <c r="L1413" s="459"/>
    </row>
    <row r="1414" spans="7:12" ht="15">
      <c r="G1414" s="459"/>
      <c r="H1414" s="459"/>
      <c r="I1414" s="459"/>
      <c r="J1414" s="459"/>
      <c r="K1414" s="459"/>
      <c r="L1414" s="459"/>
    </row>
    <row r="1415" spans="7:12" ht="15">
      <c r="G1415" s="459"/>
      <c r="H1415" s="459"/>
      <c r="I1415" s="459"/>
      <c r="J1415" s="459"/>
      <c r="K1415" s="459"/>
      <c r="L1415" s="459"/>
    </row>
    <row r="1416" spans="7:12" ht="15">
      <c r="G1416" s="459"/>
      <c r="H1416" s="459"/>
      <c r="I1416" s="459"/>
      <c r="J1416" s="459"/>
      <c r="K1416" s="459"/>
      <c r="L1416" s="459"/>
    </row>
    <row r="1417" spans="7:12" ht="15">
      <c r="G1417" s="459"/>
      <c r="H1417" s="459"/>
      <c r="I1417" s="459"/>
      <c r="J1417" s="459"/>
      <c r="K1417" s="459"/>
      <c r="L1417" s="459"/>
    </row>
    <row r="1418" spans="7:12" ht="15">
      <c r="G1418" s="459"/>
      <c r="H1418" s="459"/>
      <c r="I1418" s="459"/>
      <c r="J1418" s="459"/>
      <c r="K1418" s="459"/>
      <c r="L1418" s="459"/>
    </row>
    <row r="1419" spans="7:12" ht="15">
      <c r="G1419" s="459"/>
      <c r="H1419" s="459"/>
      <c r="I1419" s="459"/>
      <c r="J1419" s="459"/>
      <c r="K1419" s="459"/>
      <c r="L1419" s="459"/>
    </row>
    <row r="1420" spans="7:12" ht="15">
      <c r="G1420" s="459"/>
      <c r="H1420" s="459"/>
      <c r="I1420" s="459"/>
      <c r="J1420" s="459"/>
      <c r="K1420" s="459"/>
      <c r="L1420" s="459"/>
    </row>
    <row r="1421" spans="7:12" ht="15">
      <c r="G1421" s="459"/>
      <c r="H1421" s="459"/>
      <c r="I1421" s="459"/>
      <c r="J1421" s="459"/>
      <c r="K1421" s="459"/>
      <c r="L1421" s="459"/>
    </row>
    <row r="1422" spans="7:12" ht="15">
      <c r="G1422" s="459"/>
      <c r="H1422" s="459"/>
      <c r="I1422" s="459"/>
      <c r="J1422" s="459"/>
      <c r="K1422" s="459"/>
      <c r="L1422" s="459"/>
    </row>
    <row r="1423" spans="7:12" ht="15">
      <c r="G1423" s="459"/>
      <c r="H1423" s="459"/>
      <c r="I1423" s="459"/>
      <c r="J1423" s="459"/>
      <c r="K1423" s="459"/>
      <c r="L1423" s="459"/>
    </row>
    <row r="1424" spans="7:12" ht="15">
      <c r="G1424" s="459"/>
      <c r="H1424" s="459"/>
      <c r="I1424" s="459"/>
      <c r="J1424" s="459"/>
      <c r="K1424" s="459"/>
      <c r="L1424" s="459"/>
    </row>
    <row r="1425" spans="7:12" ht="15">
      <c r="G1425" s="459"/>
      <c r="H1425" s="459"/>
      <c r="I1425" s="459"/>
      <c r="J1425" s="459"/>
      <c r="K1425" s="459"/>
      <c r="L1425" s="459"/>
    </row>
    <row r="1426" spans="7:12" ht="15">
      <c r="G1426" s="459"/>
      <c r="H1426" s="459"/>
      <c r="I1426" s="459"/>
      <c r="J1426" s="459"/>
      <c r="K1426" s="459"/>
      <c r="L1426" s="459"/>
    </row>
    <row r="1427" spans="7:12" ht="15">
      <c r="G1427" s="459"/>
      <c r="H1427" s="459"/>
      <c r="I1427" s="459"/>
      <c r="J1427" s="459"/>
      <c r="K1427" s="459"/>
      <c r="L1427" s="459"/>
    </row>
    <row r="1428" spans="7:12" ht="15">
      <c r="G1428" s="459"/>
      <c r="H1428" s="459"/>
      <c r="I1428" s="459"/>
      <c r="J1428" s="459"/>
      <c r="K1428" s="459"/>
      <c r="L1428" s="459"/>
    </row>
    <row r="1429" spans="7:12" ht="15">
      <c r="G1429" s="459"/>
      <c r="H1429" s="459"/>
      <c r="I1429" s="459"/>
      <c r="J1429" s="459"/>
      <c r="K1429" s="459"/>
      <c r="L1429" s="459"/>
    </row>
    <row r="1430" spans="7:12" ht="15">
      <c r="G1430" s="459"/>
      <c r="H1430" s="459"/>
      <c r="I1430" s="459"/>
      <c r="J1430" s="459"/>
      <c r="K1430" s="459"/>
      <c r="L1430" s="459"/>
    </row>
    <row r="1431" spans="7:12" ht="15">
      <c r="G1431" s="459"/>
      <c r="H1431" s="459"/>
      <c r="I1431" s="459"/>
      <c r="J1431" s="459"/>
      <c r="K1431" s="459"/>
      <c r="L1431" s="459"/>
    </row>
    <row r="1432" spans="7:12" ht="15">
      <c r="G1432" s="459"/>
      <c r="H1432" s="459"/>
      <c r="I1432" s="459"/>
      <c r="J1432" s="459"/>
      <c r="K1432" s="459"/>
      <c r="L1432" s="459"/>
    </row>
    <row r="1433" spans="7:12" ht="15">
      <c r="G1433" s="459"/>
      <c r="H1433" s="459"/>
      <c r="I1433" s="459"/>
      <c r="J1433" s="459"/>
      <c r="K1433" s="459"/>
      <c r="L1433" s="459"/>
    </row>
    <row r="1434" spans="7:12" ht="15">
      <c r="G1434" s="459"/>
      <c r="H1434" s="459"/>
      <c r="I1434" s="459"/>
      <c r="J1434" s="459"/>
      <c r="K1434" s="459"/>
      <c r="L1434" s="459"/>
    </row>
    <row r="1435" spans="7:12" ht="15">
      <c r="G1435" s="459"/>
      <c r="H1435" s="459"/>
      <c r="I1435" s="459"/>
      <c r="J1435" s="459"/>
      <c r="K1435" s="459"/>
      <c r="L1435" s="459"/>
    </row>
    <row r="1436" spans="7:12" ht="15">
      <c r="G1436" s="459"/>
      <c r="H1436" s="459"/>
      <c r="I1436" s="459"/>
      <c r="J1436" s="459"/>
      <c r="K1436" s="459"/>
      <c r="L1436" s="459"/>
    </row>
    <row r="1437" spans="7:12" ht="15">
      <c r="G1437" s="459"/>
      <c r="H1437" s="459"/>
      <c r="I1437" s="459"/>
      <c r="J1437" s="459"/>
      <c r="K1437" s="459"/>
      <c r="L1437" s="459"/>
    </row>
    <row r="1438" spans="7:12" ht="15">
      <c r="G1438" s="459"/>
      <c r="H1438" s="459"/>
      <c r="I1438" s="459"/>
      <c r="J1438" s="459"/>
      <c r="K1438" s="459"/>
      <c r="L1438" s="459"/>
    </row>
    <row r="1439" spans="7:12" ht="15">
      <c r="G1439" s="459"/>
      <c r="H1439" s="459"/>
      <c r="I1439" s="459"/>
      <c r="J1439" s="459"/>
      <c r="K1439" s="459"/>
      <c r="L1439" s="459"/>
    </row>
    <row r="1440" spans="7:12" ht="15">
      <c r="G1440" s="459"/>
      <c r="H1440" s="459"/>
      <c r="I1440" s="459"/>
      <c r="J1440" s="459"/>
      <c r="K1440" s="459"/>
      <c r="L1440" s="459"/>
    </row>
    <row r="1441" spans="7:12" ht="15">
      <c r="G1441" s="459"/>
      <c r="H1441" s="459"/>
      <c r="I1441" s="459"/>
      <c r="J1441" s="459"/>
      <c r="K1441" s="459"/>
      <c r="L1441" s="459"/>
    </row>
    <row r="1442" spans="7:12" ht="15">
      <c r="G1442" s="459"/>
      <c r="H1442" s="459"/>
      <c r="I1442" s="459"/>
      <c r="J1442" s="459"/>
      <c r="K1442" s="459"/>
      <c r="L1442" s="459"/>
    </row>
    <row r="1443" spans="7:12" ht="15">
      <c r="G1443" s="459"/>
      <c r="H1443" s="459"/>
      <c r="I1443" s="459"/>
      <c r="J1443" s="459"/>
      <c r="K1443" s="459"/>
      <c r="L1443" s="459"/>
    </row>
    <row r="1444" spans="7:12" ht="15">
      <c r="G1444" s="459"/>
      <c r="H1444" s="459"/>
      <c r="I1444" s="459"/>
      <c r="J1444" s="459"/>
      <c r="K1444" s="459"/>
      <c r="L1444" s="459"/>
    </row>
    <row r="1445" spans="7:12" ht="15">
      <c r="G1445" s="459"/>
      <c r="H1445" s="459"/>
      <c r="I1445" s="459"/>
      <c r="J1445" s="459"/>
      <c r="K1445" s="459"/>
      <c r="L1445" s="459"/>
    </row>
    <row r="1446" spans="7:12" ht="15">
      <c r="G1446" s="459"/>
      <c r="H1446" s="459"/>
      <c r="I1446" s="459"/>
      <c r="J1446" s="459"/>
      <c r="K1446" s="459"/>
      <c r="L1446" s="459"/>
    </row>
    <row r="1447" spans="7:12" ht="15">
      <c r="G1447" s="459"/>
      <c r="H1447" s="459"/>
      <c r="I1447" s="459"/>
      <c r="J1447" s="459"/>
      <c r="K1447" s="459"/>
      <c r="L1447" s="459"/>
    </row>
    <row r="1448" spans="7:12" ht="15">
      <c r="G1448" s="459"/>
      <c r="H1448" s="459"/>
      <c r="I1448" s="459"/>
      <c r="J1448" s="459"/>
      <c r="K1448" s="459"/>
      <c r="L1448" s="459"/>
    </row>
    <row r="1449" spans="7:12" ht="15">
      <c r="G1449" s="459"/>
      <c r="H1449" s="459"/>
      <c r="I1449" s="459"/>
      <c r="J1449" s="459"/>
      <c r="K1449" s="459"/>
      <c r="L1449" s="459"/>
    </row>
    <row r="1450" spans="7:12" ht="15">
      <c r="G1450" s="459"/>
      <c r="H1450" s="459"/>
      <c r="I1450" s="459"/>
      <c r="J1450" s="459"/>
      <c r="K1450" s="459"/>
      <c r="L1450" s="459"/>
    </row>
    <row r="1451" spans="7:12" ht="15">
      <c r="G1451" s="459"/>
      <c r="H1451" s="459"/>
      <c r="I1451" s="459"/>
      <c r="J1451" s="459"/>
      <c r="K1451" s="459"/>
      <c r="L1451" s="459"/>
    </row>
    <row r="1452" spans="7:12" ht="15">
      <c r="G1452" s="459"/>
      <c r="H1452" s="459"/>
      <c r="I1452" s="459"/>
      <c r="J1452" s="459"/>
      <c r="K1452" s="459"/>
      <c r="L1452" s="459"/>
    </row>
    <row r="1453" spans="7:12" ht="15">
      <c r="G1453" s="459"/>
      <c r="H1453" s="459"/>
      <c r="I1453" s="459"/>
      <c r="J1453" s="459"/>
      <c r="K1453" s="459"/>
      <c r="L1453" s="459"/>
    </row>
    <row r="1454" spans="7:12" ht="15">
      <c r="G1454" s="459"/>
      <c r="H1454" s="459"/>
      <c r="I1454" s="459"/>
      <c r="J1454" s="459"/>
      <c r="K1454" s="459"/>
      <c r="L1454" s="459"/>
    </row>
    <row r="1455" spans="7:12" ht="15">
      <c r="G1455" s="459"/>
      <c r="H1455" s="459"/>
      <c r="I1455" s="459"/>
      <c r="J1455" s="459"/>
      <c r="K1455" s="459"/>
      <c r="L1455" s="459"/>
    </row>
    <row r="1456" spans="7:12" ht="15">
      <c r="G1456" s="459"/>
      <c r="H1456" s="459"/>
      <c r="I1456" s="459"/>
      <c r="J1456" s="459"/>
      <c r="K1456" s="459"/>
      <c r="L1456" s="459"/>
    </row>
    <row r="1457" spans="7:12" ht="15">
      <c r="G1457" s="459"/>
      <c r="H1457" s="459"/>
      <c r="I1457" s="459"/>
      <c r="J1457" s="459"/>
      <c r="K1457" s="459"/>
      <c r="L1457" s="459"/>
    </row>
    <row r="1458" spans="7:12" ht="15">
      <c r="G1458" s="459"/>
      <c r="H1458" s="459"/>
      <c r="I1458" s="459"/>
      <c r="J1458" s="459"/>
      <c r="K1458" s="459"/>
      <c r="L1458" s="459"/>
    </row>
    <row r="1459" spans="7:12" ht="15">
      <c r="G1459" s="459"/>
      <c r="H1459" s="459"/>
      <c r="I1459" s="459"/>
      <c r="J1459" s="459"/>
      <c r="K1459" s="459"/>
      <c r="L1459" s="459"/>
    </row>
    <row r="1460" spans="7:12" ht="15">
      <c r="G1460" s="459"/>
      <c r="H1460" s="459"/>
      <c r="I1460" s="459"/>
      <c r="J1460" s="459"/>
      <c r="K1460" s="459"/>
      <c r="L1460" s="459"/>
    </row>
    <row r="1461" spans="7:12" ht="15">
      <c r="G1461" s="459"/>
      <c r="H1461" s="459"/>
      <c r="I1461" s="459"/>
      <c r="J1461" s="459"/>
      <c r="K1461" s="459"/>
      <c r="L1461" s="459"/>
    </row>
    <row r="1462" spans="7:12" ht="15">
      <c r="G1462" s="459"/>
      <c r="H1462" s="459"/>
      <c r="I1462" s="459"/>
      <c r="J1462" s="459"/>
      <c r="K1462" s="459"/>
      <c r="L1462" s="459"/>
    </row>
    <row r="1463" spans="7:12" ht="15">
      <c r="G1463" s="459"/>
      <c r="H1463" s="459"/>
      <c r="I1463" s="459"/>
      <c r="J1463" s="459"/>
      <c r="K1463" s="459"/>
      <c r="L1463" s="459"/>
    </row>
    <row r="1464" spans="7:12" ht="15">
      <c r="G1464" s="459"/>
      <c r="H1464" s="459"/>
      <c r="I1464" s="459"/>
      <c r="J1464" s="459"/>
      <c r="K1464" s="459"/>
      <c r="L1464" s="459"/>
    </row>
    <row r="1465" spans="7:12" ht="15">
      <c r="G1465" s="459"/>
      <c r="H1465" s="459"/>
      <c r="I1465" s="459"/>
      <c r="J1465" s="459"/>
      <c r="K1465" s="459"/>
      <c r="L1465" s="459"/>
    </row>
    <row r="1466" spans="7:12" ht="15">
      <c r="G1466" s="459"/>
      <c r="H1466" s="459"/>
      <c r="I1466" s="459"/>
      <c r="J1466" s="459"/>
      <c r="K1466" s="459"/>
      <c r="L1466" s="459"/>
    </row>
    <row r="1467" spans="7:12" ht="15">
      <c r="G1467" s="459"/>
      <c r="H1467" s="459"/>
      <c r="I1467" s="459"/>
      <c r="J1467" s="459"/>
      <c r="K1467" s="459"/>
      <c r="L1467" s="459"/>
    </row>
    <row r="1468" spans="7:12" ht="15">
      <c r="G1468" s="459"/>
      <c r="H1468" s="459"/>
      <c r="I1468" s="459"/>
      <c r="J1468" s="459"/>
      <c r="K1468" s="459"/>
      <c r="L1468" s="459"/>
    </row>
    <row r="1469" spans="7:12" ht="15">
      <c r="G1469" s="459"/>
      <c r="H1469" s="459"/>
      <c r="I1469" s="459"/>
      <c r="J1469" s="459"/>
      <c r="K1469" s="459"/>
      <c r="L1469" s="459"/>
    </row>
    <row r="1470" spans="7:12" ht="15">
      <c r="G1470" s="459"/>
      <c r="H1470" s="459"/>
      <c r="I1470" s="459"/>
      <c r="J1470" s="459"/>
      <c r="K1470" s="459"/>
      <c r="L1470" s="459"/>
    </row>
    <row r="1471" spans="7:12" ht="15">
      <c r="G1471" s="459"/>
      <c r="H1471" s="459"/>
      <c r="I1471" s="459"/>
      <c r="J1471" s="459"/>
      <c r="K1471" s="459"/>
      <c r="L1471" s="459"/>
    </row>
    <row r="1472" spans="7:12" ht="15">
      <c r="G1472" s="459"/>
      <c r="H1472" s="459"/>
      <c r="I1472" s="459"/>
      <c r="J1472" s="459"/>
      <c r="K1472" s="459"/>
      <c r="L1472" s="459"/>
    </row>
    <row r="1473" spans="7:12" ht="15">
      <c r="G1473" s="459"/>
      <c r="H1473" s="459"/>
      <c r="I1473" s="459"/>
      <c r="J1473" s="459"/>
      <c r="K1473" s="459"/>
      <c r="L1473" s="459"/>
    </row>
    <row r="1474" spans="7:12" ht="15">
      <c r="G1474" s="459"/>
      <c r="H1474" s="459"/>
      <c r="I1474" s="459"/>
      <c r="J1474" s="459"/>
      <c r="K1474" s="459"/>
      <c r="L1474" s="459"/>
    </row>
    <row r="1475" spans="7:12" ht="15">
      <c r="G1475" s="459"/>
      <c r="H1475" s="459"/>
      <c r="I1475" s="459"/>
      <c r="J1475" s="459"/>
      <c r="K1475" s="459"/>
      <c r="L1475" s="459"/>
    </row>
    <row r="1476" spans="7:12" ht="15">
      <c r="G1476" s="459"/>
      <c r="H1476" s="459"/>
      <c r="I1476" s="459"/>
      <c r="J1476" s="459"/>
      <c r="K1476" s="459"/>
      <c r="L1476" s="459"/>
    </row>
    <row r="1477" spans="7:12" ht="15">
      <c r="G1477" s="459"/>
      <c r="H1477" s="459"/>
      <c r="I1477" s="459"/>
      <c r="J1477" s="459"/>
      <c r="K1477" s="459"/>
      <c r="L1477" s="459"/>
    </row>
    <row r="1478" spans="7:12" ht="15">
      <c r="G1478" s="459"/>
      <c r="H1478" s="459"/>
      <c r="I1478" s="459"/>
      <c r="J1478" s="459"/>
      <c r="K1478" s="459"/>
      <c r="L1478" s="459"/>
    </row>
    <row r="1479" spans="7:12" ht="15">
      <c r="G1479" s="459"/>
      <c r="H1479" s="459"/>
      <c r="I1479" s="459"/>
      <c r="J1479" s="459"/>
      <c r="K1479" s="459"/>
      <c r="L1479" s="459"/>
    </row>
    <row r="1480" spans="7:12" ht="15">
      <c r="G1480" s="459"/>
      <c r="H1480" s="459"/>
      <c r="I1480" s="459"/>
      <c r="J1480" s="459"/>
      <c r="K1480" s="459"/>
      <c r="L1480" s="459"/>
    </row>
    <row r="1481" spans="7:12" ht="15">
      <c r="G1481" s="459"/>
      <c r="H1481" s="459"/>
      <c r="I1481" s="459"/>
      <c r="J1481" s="459"/>
      <c r="K1481" s="459"/>
      <c r="L1481" s="459"/>
    </row>
    <row r="1482" spans="7:12" ht="15">
      <c r="G1482" s="459"/>
      <c r="H1482" s="459"/>
      <c r="I1482" s="459"/>
      <c r="J1482" s="459"/>
      <c r="K1482" s="459"/>
      <c r="L1482" s="459"/>
    </row>
    <row r="1483" spans="7:12" ht="15">
      <c r="G1483" s="459"/>
      <c r="H1483" s="459"/>
      <c r="I1483" s="459"/>
      <c r="J1483" s="459"/>
      <c r="K1483" s="459"/>
      <c r="L1483" s="459"/>
    </row>
    <row r="1484" spans="7:12" ht="15">
      <c r="G1484" s="459"/>
      <c r="H1484" s="459"/>
      <c r="I1484" s="459"/>
      <c r="J1484" s="459"/>
      <c r="K1484" s="459"/>
      <c r="L1484" s="459"/>
    </row>
    <row r="1485" spans="7:12" ht="15">
      <c r="G1485" s="459"/>
      <c r="H1485" s="459"/>
      <c r="I1485" s="459"/>
      <c r="J1485" s="459"/>
      <c r="K1485" s="459"/>
      <c r="L1485" s="459"/>
    </row>
    <row r="1486" spans="7:12" ht="15">
      <c r="G1486" s="459"/>
      <c r="H1486" s="459"/>
      <c r="I1486" s="459"/>
      <c r="J1486" s="459"/>
      <c r="K1486" s="459"/>
      <c r="L1486" s="459"/>
    </row>
    <row r="1487" spans="7:12" ht="15">
      <c r="G1487" s="459"/>
      <c r="H1487" s="459"/>
      <c r="I1487" s="459"/>
      <c r="J1487" s="459"/>
      <c r="K1487" s="459"/>
      <c r="L1487" s="459"/>
    </row>
    <row r="1488" spans="7:12" ht="15">
      <c r="G1488" s="459"/>
      <c r="H1488" s="459"/>
      <c r="I1488" s="459"/>
      <c r="J1488" s="459"/>
      <c r="K1488" s="459"/>
      <c r="L1488" s="459"/>
    </row>
    <row r="1489" spans="7:12" ht="15">
      <c r="G1489" s="459"/>
      <c r="H1489" s="459"/>
      <c r="I1489" s="459"/>
      <c r="J1489" s="459"/>
      <c r="K1489" s="459"/>
      <c r="L1489" s="459"/>
    </row>
    <row r="1490" spans="7:12" ht="15">
      <c r="G1490" s="459"/>
      <c r="H1490" s="459"/>
      <c r="I1490" s="459"/>
      <c r="J1490" s="459"/>
      <c r="K1490" s="459"/>
      <c r="L1490" s="459"/>
    </row>
    <row r="1491" spans="7:12" ht="15">
      <c r="G1491" s="459"/>
      <c r="H1491" s="459"/>
      <c r="I1491" s="459"/>
      <c r="J1491" s="459"/>
      <c r="K1491" s="459"/>
      <c r="L1491" s="459"/>
    </row>
    <row r="1492" spans="7:12" ht="15">
      <c r="G1492" s="459"/>
      <c r="H1492" s="459"/>
      <c r="I1492" s="459"/>
      <c r="J1492" s="459"/>
      <c r="K1492" s="459"/>
      <c r="L1492" s="459"/>
    </row>
    <row r="1493" spans="7:12" ht="15">
      <c r="G1493" s="459"/>
      <c r="H1493" s="459"/>
      <c r="I1493" s="459"/>
      <c r="J1493" s="459"/>
      <c r="K1493" s="459"/>
      <c r="L1493" s="459"/>
    </row>
    <row r="1494" spans="7:12" ht="15">
      <c r="G1494" s="459"/>
      <c r="H1494" s="459"/>
      <c r="I1494" s="459"/>
      <c r="J1494" s="459"/>
      <c r="K1494" s="459"/>
      <c r="L1494" s="459"/>
    </row>
    <row r="1495" spans="7:12" ht="15">
      <c r="G1495" s="459"/>
      <c r="H1495" s="459"/>
      <c r="I1495" s="459"/>
      <c r="J1495" s="459"/>
      <c r="K1495" s="459"/>
      <c r="L1495" s="459"/>
    </row>
    <row r="1496" spans="7:12" ht="15">
      <c r="G1496" s="459"/>
      <c r="H1496" s="459"/>
      <c r="I1496" s="459"/>
      <c r="J1496" s="459"/>
      <c r="K1496" s="459"/>
      <c r="L1496" s="459"/>
    </row>
    <row r="1497" spans="7:12" ht="15">
      <c r="G1497" s="459"/>
      <c r="H1497" s="459"/>
      <c r="I1497" s="459"/>
      <c r="J1497" s="459"/>
      <c r="K1497" s="459"/>
      <c r="L1497" s="459"/>
    </row>
    <row r="1498" spans="7:12" ht="15">
      <c r="G1498" s="459"/>
      <c r="H1498" s="459"/>
      <c r="I1498" s="459"/>
      <c r="J1498" s="459"/>
      <c r="K1498" s="459"/>
      <c r="L1498" s="459"/>
    </row>
    <row r="1499" spans="7:12" ht="15">
      <c r="G1499" s="459"/>
      <c r="H1499" s="459"/>
      <c r="I1499" s="459"/>
      <c r="J1499" s="459"/>
      <c r="K1499" s="459"/>
      <c r="L1499" s="459"/>
    </row>
    <row r="1500" spans="7:12" ht="15">
      <c r="G1500" s="459"/>
      <c r="H1500" s="459"/>
      <c r="I1500" s="459"/>
      <c r="J1500" s="459"/>
      <c r="K1500" s="459"/>
      <c r="L1500" s="459"/>
    </row>
    <row r="1501" spans="7:12" ht="15">
      <c r="G1501" s="459"/>
      <c r="H1501" s="459"/>
      <c r="I1501" s="459"/>
      <c r="J1501" s="459"/>
      <c r="K1501" s="459"/>
      <c r="L1501" s="459"/>
    </row>
    <row r="1502" spans="7:12" ht="15">
      <c r="G1502" s="459"/>
      <c r="H1502" s="459"/>
      <c r="I1502" s="459"/>
      <c r="J1502" s="459"/>
      <c r="K1502" s="459"/>
      <c r="L1502" s="459"/>
    </row>
    <row r="1503" spans="7:12" ht="15">
      <c r="G1503" s="459"/>
      <c r="H1503" s="459"/>
      <c r="I1503" s="459"/>
      <c r="J1503" s="459"/>
      <c r="K1503" s="459"/>
      <c r="L1503" s="459"/>
    </row>
    <row r="1504" spans="7:12" ht="15">
      <c r="G1504" s="459"/>
      <c r="H1504" s="459"/>
      <c r="I1504" s="459"/>
      <c r="J1504" s="459"/>
      <c r="K1504" s="459"/>
      <c r="L1504" s="459"/>
    </row>
    <row r="1505" spans="7:12" ht="15">
      <c r="G1505" s="459"/>
      <c r="H1505" s="459"/>
      <c r="I1505" s="459"/>
      <c r="J1505" s="459"/>
      <c r="K1505" s="459"/>
      <c r="L1505" s="459"/>
    </row>
    <row r="1506" spans="7:12" ht="15">
      <c r="G1506" s="459"/>
      <c r="H1506" s="459"/>
      <c r="I1506" s="459"/>
      <c r="J1506" s="459"/>
      <c r="K1506" s="459"/>
      <c r="L1506" s="459"/>
    </row>
    <row r="1507" spans="7:12" ht="15">
      <c r="G1507" s="459"/>
      <c r="H1507" s="459"/>
      <c r="I1507" s="459"/>
      <c r="J1507" s="459"/>
      <c r="K1507" s="459"/>
      <c r="L1507" s="459"/>
    </row>
    <row r="1508" spans="7:12" ht="15">
      <c r="G1508" s="459"/>
      <c r="H1508" s="459"/>
      <c r="I1508" s="459"/>
      <c r="J1508" s="459"/>
      <c r="K1508" s="459"/>
      <c r="L1508" s="459"/>
    </row>
    <row r="1509" spans="7:12" ht="15">
      <c r="G1509" s="459"/>
      <c r="H1509" s="459"/>
      <c r="I1509" s="459"/>
      <c r="J1509" s="459"/>
      <c r="K1509" s="459"/>
      <c r="L1509" s="459"/>
    </row>
    <row r="1510" spans="7:12" ht="15">
      <c r="G1510" s="459"/>
      <c r="H1510" s="459"/>
      <c r="I1510" s="459"/>
      <c r="J1510" s="459"/>
      <c r="K1510" s="459"/>
      <c r="L1510" s="459"/>
    </row>
    <row r="1511" spans="7:12" ht="15">
      <c r="G1511" s="459"/>
      <c r="H1511" s="459"/>
      <c r="I1511" s="459"/>
      <c r="J1511" s="459"/>
      <c r="K1511" s="459"/>
      <c r="L1511" s="459"/>
    </row>
    <row r="1512" spans="7:12" ht="15">
      <c r="G1512" s="459"/>
      <c r="H1512" s="459"/>
      <c r="I1512" s="459"/>
      <c r="J1512" s="459"/>
      <c r="K1512" s="459"/>
      <c r="L1512" s="459"/>
    </row>
    <row r="1513" spans="7:12" ht="15">
      <c r="G1513" s="459"/>
      <c r="H1513" s="459"/>
      <c r="I1513" s="459"/>
      <c r="J1513" s="459"/>
      <c r="K1513" s="459"/>
      <c r="L1513" s="459"/>
    </row>
    <row r="1514" spans="7:12" ht="15">
      <c r="G1514" s="459"/>
      <c r="H1514" s="459"/>
      <c r="I1514" s="459"/>
      <c r="J1514" s="459"/>
      <c r="K1514" s="459"/>
      <c r="L1514" s="459"/>
    </row>
    <row r="1515" spans="7:12" ht="15">
      <c r="G1515" s="459"/>
      <c r="H1515" s="459"/>
      <c r="I1515" s="459"/>
      <c r="J1515" s="459"/>
      <c r="K1515" s="459"/>
      <c r="L1515" s="459"/>
    </row>
    <row r="1516" spans="7:12" ht="15">
      <c r="G1516" s="459"/>
      <c r="H1516" s="459"/>
      <c r="I1516" s="459"/>
      <c r="J1516" s="459"/>
      <c r="K1516" s="459"/>
      <c r="L1516" s="459"/>
    </row>
    <row r="1517" spans="7:12" ht="15">
      <c r="G1517" s="459"/>
      <c r="H1517" s="459"/>
      <c r="I1517" s="459"/>
      <c r="J1517" s="459"/>
      <c r="K1517" s="459"/>
      <c r="L1517" s="459"/>
    </row>
    <row r="1518" spans="7:12" ht="15">
      <c r="G1518" s="459"/>
      <c r="H1518" s="459"/>
      <c r="I1518" s="459"/>
      <c r="J1518" s="459"/>
      <c r="K1518" s="459"/>
      <c r="L1518" s="459"/>
    </row>
    <row r="1519" spans="7:12" ht="15">
      <c r="G1519" s="459"/>
      <c r="H1519" s="459"/>
      <c r="I1519" s="459"/>
      <c r="J1519" s="459"/>
      <c r="K1519" s="459"/>
      <c r="L1519" s="459"/>
    </row>
    <row r="1520" spans="7:12" ht="15">
      <c r="G1520" s="459"/>
      <c r="H1520" s="459"/>
      <c r="I1520" s="459"/>
      <c r="J1520" s="459"/>
      <c r="K1520" s="459"/>
      <c r="L1520" s="459"/>
    </row>
    <row r="1521" spans="7:12" ht="15">
      <c r="G1521" s="459"/>
      <c r="H1521" s="459"/>
      <c r="I1521" s="459"/>
      <c r="J1521" s="459"/>
      <c r="K1521" s="459"/>
      <c r="L1521" s="459"/>
    </row>
    <row r="1522" spans="7:12" ht="15">
      <c r="G1522" s="459"/>
      <c r="H1522" s="459"/>
      <c r="I1522" s="459"/>
      <c r="J1522" s="459"/>
      <c r="K1522" s="459"/>
      <c r="L1522" s="459"/>
    </row>
    <row r="1523" spans="7:12" ht="15">
      <c r="G1523" s="459"/>
      <c r="H1523" s="459"/>
      <c r="I1523" s="459"/>
      <c r="J1523" s="459"/>
      <c r="K1523" s="459"/>
      <c r="L1523" s="459"/>
    </row>
    <row r="1524" spans="7:12" ht="15">
      <c r="G1524" s="459"/>
      <c r="H1524" s="459"/>
      <c r="I1524" s="459"/>
      <c r="J1524" s="459"/>
      <c r="K1524" s="459"/>
      <c r="L1524" s="459"/>
    </row>
    <row r="1525" spans="7:12" ht="15">
      <c r="G1525" s="459"/>
      <c r="H1525" s="459"/>
      <c r="I1525" s="459"/>
      <c r="J1525" s="459"/>
      <c r="K1525" s="459"/>
      <c r="L1525" s="459"/>
    </row>
    <row r="1526" spans="7:12" ht="15">
      <c r="G1526" s="459"/>
      <c r="H1526" s="459"/>
      <c r="I1526" s="459"/>
      <c r="J1526" s="459"/>
      <c r="K1526" s="459"/>
      <c r="L1526" s="459"/>
    </row>
    <row r="1527" spans="7:12" ht="15">
      <c r="G1527" s="459"/>
      <c r="H1527" s="459"/>
      <c r="I1527" s="459"/>
      <c r="J1527" s="459"/>
      <c r="K1527" s="459"/>
      <c r="L1527" s="459"/>
    </row>
    <row r="1528" spans="7:12" ht="15">
      <c r="G1528" s="459"/>
      <c r="H1528" s="459"/>
      <c r="I1528" s="459"/>
      <c r="J1528" s="459"/>
      <c r="K1528" s="459"/>
      <c r="L1528" s="459"/>
    </row>
    <row r="1529" spans="7:12" ht="15">
      <c r="G1529" s="459"/>
      <c r="H1529" s="459"/>
      <c r="I1529" s="459"/>
      <c r="J1529" s="459"/>
      <c r="K1529" s="459"/>
      <c r="L1529" s="459"/>
    </row>
    <row r="1530" spans="7:12" ht="15">
      <c r="G1530" s="459"/>
      <c r="H1530" s="459"/>
      <c r="I1530" s="459"/>
      <c r="J1530" s="459"/>
      <c r="K1530" s="459"/>
      <c r="L1530" s="459"/>
    </row>
    <row r="1531" spans="7:12" ht="15">
      <c r="G1531" s="459"/>
      <c r="H1531" s="459"/>
      <c r="I1531" s="459"/>
      <c r="J1531" s="459"/>
      <c r="K1531" s="459"/>
      <c r="L1531" s="459"/>
    </row>
    <row r="1532" spans="7:12" ht="15">
      <c r="G1532" s="459"/>
      <c r="H1532" s="459"/>
      <c r="I1532" s="459"/>
      <c r="J1532" s="459"/>
      <c r="K1532" s="459"/>
      <c r="L1532" s="459"/>
    </row>
    <row r="1533" spans="7:12" ht="15">
      <c r="G1533" s="459"/>
      <c r="H1533" s="459"/>
      <c r="I1533" s="459"/>
      <c r="J1533" s="459"/>
      <c r="K1533" s="459"/>
      <c r="L1533" s="459"/>
    </row>
    <row r="1534" spans="7:12" ht="15">
      <c r="G1534" s="459"/>
      <c r="H1534" s="459"/>
      <c r="I1534" s="459"/>
      <c r="J1534" s="459"/>
      <c r="K1534" s="459"/>
      <c r="L1534" s="459"/>
    </row>
    <row r="1535" spans="7:12" ht="15">
      <c r="G1535" s="459"/>
      <c r="H1535" s="459"/>
      <c r="I1535" s="459"/>
      <c r="J1535" s="459"/>
      <c r="K1535" s="459"/>
      <c r="L1535" s="459"/>
    </row>
    <row r="1536" spans="7:12" ht="15">
      <c r="G1536" s="459"/>
      <c r="H1536" s="459"/>
      <c r="I1536" s="459"/>
      <c r="J1536" s="459"/>
      <c r="K1536" s="459"/>
      <c r="L1536" s="459"/>
    </row>
    <row r="1537" spans="7:12" ht="15">
      <c r="G1537" s="459"/>
      <c r="H1537" s="459"/>
      <c r="I1537" s="459"/>
      <c r="J1537" s="459"/>
      <c r="K1537" s="459"/>
      <c r="L1537" s="459"/>
    </row>
    <row r="1538" spans="7:12" ht="15">
      <c r="G1538" s="459"/>
      <c r="H1538" s="459"/>
      <c r="I1538" s="459"/>
      <c r="J1538" s="459"/>
      <c r="K1538" s="459"/>
      <c r="L1538" s="459"/>
    </row>
    <row r="1539" spans="7:12" ht="15">
      <c r="G1539" s="459"/>
      <c r="H1539" s="459"/>
      <c r="I1539" s="459"/>
      <c r="J1539" s="459"/>
      <c r="K1539" s="459"/>
      <c r="L1539" s="459"/>
    </row>
    <row r="1540" spans="7:12" ht="15">
      <c r="G1540" s="459"/>
      <c r="H1540" s="459"/>
      <c r="I1540" s="459"/>
      <c r="J1540" s="459"/>
      <c r="K1540" s="459"/>
      <c r="L1540" s="459"/>
    </row>
    <row r="1541" spans="7:12" ht="15">
      <c r="G1541" s="459"/>
      <c r="H1541" s="459"/>
      <c r="I1541" s="459"/>
      <c r="J1541" s="459"/>
      <c r="K1541" s="459"/>
      <c r="L1541" s="459"/>
    </row>
    <row r="1542" spans="7:12" ht="15">
      <c r="G1542" s="459"/>
      <c r="H1542" s="459"/>
      <c r="I1542" s="459"/>
      <c r="J1542" s="459"/>
      <c r="K1542" s="459"/>
      <c r="L1542" s="459"/>
    </row>
    <row r="1543" spans="7:12" ht="15">
      <c r="G1543" s="459"/>
      <c r="H1543" s="459"/>
      <c r="I1543" s="459"/>
      <c r="J1543" s="459"/>
      <c r="K1543" s="459"/>
      <c r="L1543" s="459"/>
    </row>
    <row r="1544" spans="7:12" ht="15">
      <c r="G1544" s="459"/>
      <c r="H1544" s="459"/>
      <c r="I1544" s="459"/>
      <c r="J1544" s="459"/>
      <c r="K1544" s="459"/>
      <c r="L1544" s="459"/>
    </row>
    <row r="1545" spans="7:12" ht="15">
      <c r="G1545" s="459"/>
      <c r="H1545" s="459"/>
      <c r="I1545" s="459"/>
      <c r="J1545" s="459"/>
      <c r="K1545" s="459"/>
      <c r="L1545" s="459"/>
    </row>
    <row r="1546" spans="7:12" ht="15">
      <c r="G1546" s="459"/>
      <c r="H1546" s="459"/>
      <c r="I1546" s="459"/>
      <c r="J1546" s="459"/>
      <c r="K1546" s="459"/>
      <c r="L1546" s="459"/>
    </row>
    <row r="1547" spans="7:12" ht="15">
      <c r="G1547" s="459"/>
      <c r="H1547" s="459"/>
      <c r="I1547" s="459"/>
      <c r="J1547" s="459"/>
      <c r="K1547" s="459"/>
      <c r="L1547" s="459"/>
    </row>
    <row r="1548" spans="7:12" ht="15">
      <c r="G1548" s="459"/>
      <c r="H1548" s="459"/>
      <c r="I1548" s="459"/>
      <c r="J1548" s="459"/>
      <c r="K1548" s="459"/>
      <c r="L1548" s="459"/>
    </row>
    <row r="1549" spans="7:12" ht="15">
      <c r="G1549" s="459"/>
      <c r="H1549" s="459"/>
      <c r="I1549" s="459"/>
      <c r="J1549" s="459"/>
      <c r="K1549" s="459"/>
      <c r="L1549" s="459"/>
    </row>
    <row r="1550" spans="7:12" ht="15">
      <c r="G1550" s="459"/>
      <c r="H1550" s="459"/>
      <c r="I1550" s="459"/>
      <c r="J1550" s="459"/>
      <c r="K1550" s="459"/>
      <c r="L1550" s="459"/>
    </row>
    <row r="1551" spans="7:12" ht="15">
      <c r="G1551" s="459"/>
      <c r="H1551" s="459"/>
      <c r="I1551" s="459"/>
      <c r="J1551" s="459"/>
      <c r="K1551" s="459"/>
      <c r="L1551" s="459"/>
    </row>
    <row r="1552" spans="7:12" ht="15">
      <c r="G1552" s="459"/>
      <c r="H1552" s="459"/>
      <c r="I1552" s="459"/>
      <c r="J1552" s="459"/>
      <c r="K1552" s="459"/>
      <c r="L1552" s="459"/>
    </row>
    <row r="1553" spans="7:12" ht="15">
      <c r="G1553" s="459"/>
      <c r="H1553" s="459"/>
      <c r="I1553" s="459"/>
      <c r="J1553" s="459"/>
      <c r="K1553" s="459"/>
      <c r="L1553" s="459"/>
    </row>
    <row r="1554" spans="7:12" ht="15">
      <c r="G1554" s="459"/>
      <c r="H1554" s="459"/>
      <c r="I1554" s="459"/>
      <c r="J1554" s="459"/>
      <c r="K1554" s="459"/>
      <c r="L1554" s="459"/>
    </row>
    <row r="1555" spans="7:12" ht="15">
      <c r="G1555" s="459"/>
      <c r="H1555" s="459"/>
      <c r="I1555" s="459"/>
      <c r="J1555" s="459"/>
      <c r="K1555" s="459"/>
      <c r="L1555" s="459"/>
    </row>
    <row r="1556" spans="7:12" ht="15">
      <c r="G1556" s="459"/>
      <c r="H1556" s="459"/>
      <c r="I1556" s="459"/>
      <c r="J1556" s="459"/>
      <c r="K1556" s="459"/>
      <c r="L1556" s="459"/>
    </row>
    <row r="1557" spans="7:12" ht="15">
      <c r="G1557" s="459"/>
      <c r="H1557" s="459"/>
      <c r="I1557" s="459"/>
      <c r="J1557" s="459"/>
      <c r="K1557" s="459"/>
      <c r="L1557" s="459"/>
    </row>
    <row r="1558" spans="7:12" ht="15">
      <c r="G1558" s="459"/>
      <c r="H1558" s="459"/>
      <c r="I1558" s="459"/>
      <c r="J1558" s="459"/>
      <c r="K1558" s="459"/>
      <c r="L1558" s="459"/>
    </row>
    <row r="1559" spans="7:12" ht="15">
      <c r="G1559" s="459"/>
      <c r="H1559" s="459"/>
      <c r="I1559" s="459"/>
      <c r="J1559" s="459"/>
      <c r="K1559" s="459"/>
      <c r="L1559" s="459"/>
    </row>
    <row r="1560" spans="7:12" ht="15">
      <c r="G1560" s="459"/>
      <c r="H1560" s="459"/>
      <c r="I1560" s="459"/>
      <c r="J1560" s="459"/>
      <c r="K1560" s="459"/>
      <c r="L1560" s="459"/>
    </row>
    <row r="1561" spans="7:12" ht="15">
      <c r="G1561" s="459"/>
      <c r="H1561" s="459"/>
      <c r="I1561" s="459"/>
      <c r="J1561" s="459"/>
      <c r="K1561" s="459"/>
      <c r="L1561" s="459"/>
    </row>
    <row r="1562" spans="7:12" ht="15">
      <c r="G1562" s="459"/>
      <c r="H1562" s="459"/>
      <c r="I1562" s="459"/>
      <c r="J1562" s="459"/>
      <c r="K1562" s="459"/>
      <c r="L1562" s="459"/>
    </row>
    <row r="1563" spans="7:12" ht="15">
      <c r="G1563" s="459"/>
      <c r="H1563" s="459"/>
      <c r="I1563" s="459"/>
      <c r="J1563" s="459"/>
      <c r="K1563" s="459"/>
      <c r="L1563" s="459"/>
    </row>
    <row r="1564" spans="7:12" ht="15">
      <c r="G1564" s="459"/>
      <c r="H1564" s="459"/>
      <c r="I1564" s="459"/>
      <c r="J1564" s="459"/>
      <c r="K1564" s="459"/>
      <c r="L1564" s="459"/>
    </row>
    <row r="1565" spans="7:12" ht="15">
      <c r="G1565" s="459"/>
      <c r="H1565" s="459"/>
      <c r="I1565" s="459"/>
      <c r="J1565" s="459"/>
      <c r="K1565" s="459"/>
      <c r="L1565" s="459"/>
    </row>
    <row r="1566" spans="7:12" ht="15">
      <c r="G1566" s="459"/>
      <c r="H1566" s="459"/>
      <c r="I1566" s="459"/>
      <c r="J1566" s="459"/>
      <c r="K1566" s="459"/>
      <c r="L1566" s="459"/>
    </row>
    <row r="1567" spans="7:12" ht="15">
      <c r="G1567" s="459"/>
      <c r="H1567" s="459"/>
      <c r="I1567" s="459"/>
      <c r="J1567" s="459"/>
      <c r="K1567" s="459"/>
      <c r="L1567" s="459"/>
    </row>
    <row r="1568" spans="7:12" ht="15">
      <c r="G1568" s="459"/>
      <c r="H1568" s="459"/>
      <c r="I1568" s="459"/>
      <c r="J1568" s="459"/>
      <c r="K1568" s="459"/>
      <c r="L1568" s="459"/>
    </row>
    <row r="1569" spans="7:12" ht="15">
      <c r="G1569" s="459"/>
      <c r="H1569" s="459"/>
      <c r="I1569" s="459"/>
      <c r="J1569" s="459"/>
      <c r="K1569" s="459"/>
      <c r="L1569" s="459"/>
    </row>
    <row r="1570" spans="7:12" ht="15">
      <c r="G1570" s="459"/>
      <c r="H1570" s="459"/>
      <c r="I1570" s="459"/>
      <c r="J1570" s="459"/>
      <c r="K1570" s="459"/>
      <c r="L1570" s="459"/>
    </row>
    <row r="1571" spans="7:12" ht="15">
      <c r="G1571" s="459"/>
      <c r="H1571" s="459"/>
      <c r="I1571" s="459"/>
      <c r="J1571" s="459"/>
      <c r="K1571" s="459"/>
      <c r="L1571" s="459"/>
    </row>
    <row r="1572" spans="7:12" ht="15">
      <c r="G1572" s="459"/>
      <c r="H1572" s="459"/>
      <c r="I1572" s="459"/>
      <c r="J1572" s="459"/>
      <c r="K1572" s="459"/>
      <c r="L1572" s="459"/>
    </row>
    <row r="1573" spans="7:12" ht="15">
      <c r="G1573" s="459"/>
      <c r="H1573" s="459"/>
      <c r="I1573" s="459"/>
      <c r="J1573" s="459"/>
      <c r="K1573" s="459"/>
      <c r="L1573" s="459"/>
    </row>
    <row r="1574" spans="7:12" ht="15">
      <c r="G1574" s="459"/>
      <c r="H1574" s="459"/>
      <c r="I1574" s="459"/>
      <c r="J1574" s="459"/>
      <c r="K1574" s="459"/>
      <c r="L1574" s="459"/>
    </row>
    <row r="1575" spans="7:12" ht="15">
      <c r="G1575" s="459"/>
      <c r="H1575" s="459"/>
      <c r="I1575" s="459"/>
      <c r="J1575" s="459"/>
      <c r="K1575" s="459"/>
      <c r="L1575" s="459"/>
    </row>
    <row r="1576" spans="7:12" ht="15">
      <c r="G1576" s="459"/>
      <c r="H1576" s="459"/>
      <c r="I1576" s="459"/>
      <c r="J1576" s="459"/>
      <c r="K1576" s="459"/>
      <c r="L1576" s="459"/>
    </row>
    <row r="1577" spans="7:12" ht="15">
      <c r="G1577" s="459"/>
      <c r="H1577" s="459"/>
      <c r="I1577" s="459"/>
      <c r="J1577" s="459"/>
      <c r="K1577" s="459"/>
      <c r="L1577" s="459"/>
    </row>
    <row r="1578" spans="7:12" ht="15">
      <c r="G1578" s="459"/>
      <c r="H1578" s="459"/>
      <c r="I1578" s="459"/>
      <c r="J1578" s="459"/>
      <c r="K1578" s="459"/>
      <c r="L1578" s="459"/>
    </row>
    <row r="1579" spans="7:12" ht="15">
      <c r="G1579" s="459"/>
      <c r="H1579" s="459"/>
      <c r="I1579" s="459"/>
      <c r="J1579" s="459"/>
      <c r="K1579" s="459"/>
      <c r="L1579" s="459"/>
    </row>
    <row r="1580" spans="7:12" ht="15">
      <c r="G1580" s="459"/>
      <c r="H1580" s="459"/>
      <c r="I1580" s="459"/>
      <c r="J1580" s="459"/>
      <c r="K1580" s="459"/>
      <c r="L1580" s="459"/>
    </row>
    <row r="1581" spans="7:12" ht="15">
      <c r="G1581" s="459"/>
      <c r="H1581" s="459"/>
      <c r="I1581" s="459"/>
      <c r="J1581" s="459"/>
      <c r="K1581" s="459"/>
      <c r="L1581" s="459"/>
    </row>
    <row r="1582" spans="7:12" ht="15">
      <c r="G1582" s="459"/>
      <c r="H1582" s="459"/>
      <c r="I1582" s="459"/>
      <c r="J1582" s="459"/>
      <c r="K1582" s="459"/>
      <c r="L1582" s="459"/>
    </row>
    <row r="1583" spans="7:12" ht="15">
      <c r="G1583" s="459"/>
      <c r="H1583" s="459"/>
      <c r="I1583" s="459"/>
      <c r="J1583" s="459"/>
      <c r="K1583" s="459"/>
      <c r="L1583" s="459"/>
    </row>
    <row r="1584" spans="7:12" ht="15">
      <c r="G1584" s="459"/>
      <c r="H1584" s="459"/>
      <c r="I1584" s="459"/>
      <c r="J1584" s="459"/>
      <c r="K1584" s="459"/>
      <c r="L1584" s="459"/>
    </row>
    <row r="1585" spans="7:12" ht="15">
      <c r="G1585" s="459"/>
      <c r="H1585" s="459"/>
      <c r="I1585" s="459"/>
      <c r="J1585" s="459"/>
      <c r="K1585" s="459"/>
      <c r="L1585" s="459"/>
    </row>
    <row r="1586" spans="7:12" ht="15">
      <c r="G1586" s="459"/>
      <c r="H1586" s="459"/>
      <c r="I1586" s="459"/>
      <c r="J1586" s="459"/>
      <c r="K1586" s="459"/>
      <c r="L1586" s="459"/>
    </row>
    <row r="1587" spans="7:12" ht="15">
      <c r="G1587" s="459"/>
      <c r="H1587" s="459"/>
      <c r="I1587" s="459"/>
      <c r="J1587" s="459"/>
      <c r="K1587" s="459"/>
      <c r="L1587" s="459"/>
    </row>
    <row r="1588" spans="7:12" ht="15">
      <c r="G1588" s="459"/>
      <c r="H1588" s="459"/>
      <c r="I1588" s="459"/>
      <c r="J1588" s="459"/>
      <c r="K1588" s="459"/>
      <c r="L1588" s="459"/>
    </row>
    <row r="1589" spans="7:12" ht="15">
      <c r="G1589" s="459"/>
      <c r="H1589" s="459"/>
      <c r="I1589" s="459"/>
      <c r="J1589" s="459"/>
      <c r="K1589" s="459"/>
      <c r="L1589" s="459"/>
    </row>
    <row r="1590" spans="7:12" ht="15">
      <c r="G1590" s="459"/>
      <c r="H1590" s="459"/>
      <c r="I1590" s="459"/>
      <c r="J1590" s="459"/>
      <c r="K1590" s="459"/>
      <c r="L1590" s="459"/>
    </row>
    <row r="1591" spans="7:12" ht="15">
      <c r="G1591" s="459"/>
      <c r="H1591" s="459"/>
      <c r="I1591" s="459"/>
      <c r="J1591" s="459"/>
      <c r="K1591" s="459"/>
      <c r="L1591" s="459"/>
    </row>
    <row r="1592" spans="7:12" ht="15">
      <c r="G1592" s="459"/>
      <c r="H1592" s="459"/>
      <c r="I1592" s="459"/>
      <c r="J1592" s="459"/>
      <c r="K1592" s="459"/>
      <c r="L1592" s="459"/>
    </row>
    <row r="1593" spans="7:12" ht="15">
      <c r="G1593" s="459"/>
      <c r="H1593" s="459"/>
      <c r="I1593" s="459"/>
      <c r="J1593" s="459"/>
      <c r="K1593" s="459"/>
      <c r="L1593" s="459"/>
    </row>
    <row r="1594" spans="7:12" ht="15">
      <c r="G1594" s="459"/>
      <c r="H1594" s="459"/>
      <c r="I1594" s="459"/>
      <c r="J1594" s="459"/>
      <c r="K1594" s="459"/>
      <c r="L1594" s="459"/>
    </row>
    <row r="1595" spans="7:12" ht="15">
      <c r="G1595" s="459"/>
      <c r="H1595" s="459"/>
      <c r="I1595" s="459"/>
      <c r="J1595" s="459"/>
      <c r="K1595" s="459"/>
      <c r="L1595" s="459"/>
    </row>
    <row r="1596" spans="7:12" ht="15">
      <c r="G1596" s="459"/>
      <c r="H1596" s="459"/>
      <c r="I1596" s="459"/>
      <c r="J1596" s="459"/>
      <c r="K1596" s="459"/>
      <c r="L1596" s="459"/>
    </row>
    <row r="1597" spans="7:12" ht="15">
      <c r="G1597" s="459"/>
      <c r="H1597" s="459"/>
      <c r="I1597" s="459"/>
      <c r="J1597" s="459"/>
      <c r="K1597" s="459"/>
      <c r="L1597" s="459"/>
    </row>
    <row r="1598" spans="7:12" ht="15">
      <c r="G1598" s="459"/>
      <c r="H1598" s="459"/>
      <c r="I1598" s="459"/>
      <c r="J1598" s="459"/>
      <c r="K1598" s="459"/>
      <c r="L1598" s="459"/>
    </row>
    <row r="1599" spans="7:12" ht="15">
      <c r="G1599" s="459"/>
      <c r="H1599" s="459"/>
      <c r="I1599" s="459"/>
      <c r="J1599" s="459"/>
      <c r="K1599" s="459"/>
      <c r="L1599" s="459"/>
    </row>
    <row r="1600" spans="7:12" ht="15">
      <c r="G1600" s="459"/>
      <c r="H1600" s="459"/>
      <c r="I1600" s="459"/>
      <c r="J1600" s="459"/>
      <c r="K1600" s="459"/>
      <c r="L1600" s="459"/>
    </row>
    <row r="1601" spans="7:12" ht="15">
      <c r="G1601" s="459"/>
      <c r="H1601" s="459"/>
      <c r="I1601" s="459"/>
      <c r="J1601" s="459"/>
      <c r="K1601" s="459"/>
      <c r="L1601" s="459"/>
    </row>
    <row r="1602" spans="7:12" ht="15">
      <c r="G1602" s="459"/>
      <c r="H1602" s="459"/>
      <c r="I1602" s="459"/>
      <c r="J1602" s="459"/>
      <c r="K1602" s="459"/>
      <c r="L1602" s="459"/>
    </row>
    <row r="1603" spans="7:12" ht="15">
      <c r="G1603" s="459"/>
      <c r="H1603" s="459"/>
      <c r="I1603" s="459"/>
      <c r="J1603" s="459"/>
      <c r="K1603" s="459"/>
      <c r="L1603" s="459"/>
    </row>
    <row r="1604" spans="7:12" ht="15">
      <c r="G1604" s="459"/>
      <c r="H1604" s="459"/>
      <c r="I1604" s="459"/>
      <c r="J1604" s="459"/>
      <c r="K1604" s="459"/>
      <c r="L1604" s="459"/>
    </row>
    <row r="1605" spans="7:12" ht="15">
      <c r="G1605" s="459"/>
      <c r="H1605" s="459"/>
      <c r="I1605" s="459"/>
      <c r="J1605" s="459"/>
      <c r="K1605" s="459"/>
      <c r="L1605" s="459"/>
    </row>
    <row r="1606" spans="7:12" ht="15">
      <c r="G1606" s="459"/>
      <c r="H1606" s="459"/>
      <c r="I1606" s="459"/>
      <c r="J1606" s="459"/>
      <c r="K1606" s="459"/>
      <c r="L1606" s="459"/>
    </row>
    <row r="1607" spans="7:12" ht="15">
      <c r="G1607" s="459"/>
      <c r="H1607" s="459"/>
      <c r="I1607" s="459"/>
      <c r="J1607" s="459"/>
      <c r="K1607" s="459"/>
      <c r="L1607" s="459"/>
    </row>
    <row r="1608" spans="7:12" ht="15">
      <c r="G1608" s="459"/>
      <c r="H1608" s="459"/>
      <c r="I1608" s="459"/>
      <c r="J1608" s="459"/>
      <c r="K1608" s="459"/>
      <c r="L1608" s="459"/>
    </row>
    <row r="1609" spans="7:12" ht="15">
      <c r="G1609" s="459"/>
      <c r="H1609" s="459"/>
      <c r="I1609" s="459"/>
      <c r="J1609" s="459"/>
      <c r="K1609" s="459"/>
      <c r="L1609" s="459"/>
    </row>
    <row r="1610" spans="7:12" ht="15">
      <c r="G1610" s="459"/>
      <c r="H1610" s="459"/>
      <c r="I1610" s="459"/>
      <c r="J1610" s="459"/>
      <c r="K1610" s="459"/>
      <c r="L1610" s="459"/>
    </row>
    <row r="1611" spans="7:12" ht="15">
      <c r="G1611" s="459"/>
      <c r="H1611" s="459"/>
      <c r="I1611" s="459"/>
      <c r="J1611" s="459"/>
      <c r="K1611" s="459"/>
      <c r="L1611" s="459"/>
    </row>
    <row r="1612" spans="7:12" ht="15">
      <c r="G1612" s="459"/>
      <c r="H1612" s="459"/>
      <c r="I1612" s="459"/>
      <c r="J1612" s="459"/>
      <c r="K1612" s="459"/>
      <c r="L1612" s="459"/>
    </row>
    <row r="1613" spans="7:12" ht="15">
      <c r="G1613" s="459"/>
      <c r="H1613" s="459"/>
      <c r="I1613" s="459"/>
      <c r="J1613" s="459"/>
      <c r="K1613" s="459"/>
      <c r="L1613" s="459"/>
    </row>
    <row r="1614" spans="7:12" ht="15">
      <c r="G1614" s="459"/>
      <c r="H1614" s="459"/>
      <c r="I1614" s="459"/>
      <c r="J1614" s="459"/>
      <c r="K1614" s="459"/>
      <c r="L1614" s="459"/>
    </row>
    <row r="1615" spans="7:12" ht="15">
      <c r="G1615" s="459"/>
      <c r="H1615" s="459"/>
      <c r="I1615" s="459"/>
      <c r="J1615" s="459"/>
      <c r="K1615" s="459"/>
      <c r="L1615" s="459"/>
    </row>
    <row r="1616" spans="7:12" ht="15">
      <c r="G1616" s="459"/>
      <c r="H1616" s="459"/>
      <c r="I1616" s="459"/>
      <c r="J1616" s="459"/>
      <c r="K1616" s="459"/>
      <c r="L1616" s="459"/>
    </row>
    <row r="1617" spans="7:12" ht="15">
      <c r="G1617" s="459"/>
      <c r="H1617" s="459"/>
      <c r="I1617" s="459"/>
      <c r="J1617" s="459"/>
      <c r="K1617" s="459"/>
      <c r="L1617" s="459"/>
    </row>
    <row r="1618" spans="7:12" ht="15">
      <c r="G1618" s="459"/>
      <c r="H1618" s="459"/>
      <c r="I1618" s="459"/>
      <c r="J1618" s="459"/>
      <c r="K1618" s="459"/>
      <c r="L1618" s="459"/>
    </row>
    <row r="1619" spans="7:12" ht="15">
      <c r="G1619" s="459"/>
      <c r="H1619" s="459"/>
      <c r="I1619" s="459"/>
      <c r="J1619" s="459"/>
      <c r="K1619" s="459"/>
      <c r="L1619" s="459"/>
    </row>
    <row r="1620" spans="7:12" ht="15">
      <c r="G1620" s="459"/>
      <c r="H1620" s="459"/>
      <c r="I1620" s="459"/>
      <c r="J1620" s="459"/>
      <c r="K1620" s="459"/>
      <c r="L1620" s="459"/>
    </row>
    <row r="1621" spans="7:12" ht="15">
      <c r="G1621" s="459"/>
      <c r="H1621" s="459"/>
      <c r="I1621" s="459"/>
      <c r="J1621" s="459"/>
      <c r="K1621" s="459"/>
      <c r="L1621" s="459"/>
    </row>
    <row r="1622" spans="7:12" ht="15">
      <c r="G1622" s="459"/>
      <c r="H1622" s="459"/>
      <c r="I1622" s="459"/>
      <c r="J1622" s="459"/>
      <c r="K1622" s="459"/>
      <c r="L1622" s="459"/>
    </row>
    <row r="1623" spans="7:12" ht="15">
      <c r="G1623" s="459"/>
      <c r="H1623" s="459"/>
      <c r="I1623" s="459"/>
      <c r="J1623" s="459"/>
      <c r="K1623" s="459"/>
      <c r="L1623" s="459"/>
    </row>
    <row r="1624" spans="7:12" ht="15">
      <c r="G1624" s="459"/>
      <c r="H1624" s="459"/>
      <c r="I1624" s="459"/>
      <c r="J1624" s="459"/>
      <c r="K1624" s="459"/>
      <c r="L1624" s="459"/>
    </row>
    <row r="1625" spans="7:12" ht="15">
      <c r="G1625" s="459"/>
      <c r="H1625" s="459"/>
      <c r="I1625" s="459"/>
      <c r="J1625" s="459"/>
      <c r="K1625" s="459"/>
      <c r="L1625" s="459"/>
    </row>
    <row r="1626" spans="7:12" ht="15">
      <c r="G1626" s="459"/>
      <c r="H1626" s="459"/>
      <c r="I1626" s="459"/>
      <c r="J1626" s="459"/>
      <c r="K1626" s="459"/>
      <c r="L1626" s="459"/>
    </row>
    <row r="1627" spans="7:12" ht="15">
      <c r="G1627" s="459"/>
      <c r="H1627" s="459"/>
      <c r="I1627" s="459"/>
      <c r="J1627" s="459"/>
      <c r="K1627" s="459"/>
      <c r="L1627" s="459"/>
    </row>
    <row r="1628" spans="7:12" ht="15">
      <c r="G1628" s="459"/>
      <c r="H1628" s="459"/>
      <c r="I1628" s="459"/>
      <c r="J1628" s="459"/>
      <c r="K1628" s="459"/>
      <c r="L1628" s="459"/>
    </row>
    <row r="1629" spans="7:12" ht="15">
      <c r="G1629" s="459"/>
      <c r="H1629" s="459"/>
      <c r="I1629" s="459"/>
      <c r="J1629" s="459"/>
      <c r="K1629" s="459"/>
      <c r="L1629" s="459"/>
    </row>
    <row r="1630" spans="7:12" ht="15">
      <c r="G1630" s="459"/>
      <c r="H1630" s="459"/>
      <c r="I1630" s="459"/>
      <c r="J1630" s="459"/>
      <c r="K1630" s="459"/>
      <c r="L1630" s="459"/>
    </row>
    <row r="1631" spans="7:12" ht="15">
      <c r="G1631" s="459"/>
      <c r="H1631" s="459"/>
      <c r="I1631" s="459"/>
      <c r="J1631" s="459"/>
      <c r="K1631" s="459"/>
      <c r="L1631" s="459"/>
    </row>
    <row r="1632" spans="7:12" ht="15">
      <c r="G1632" s="459"/>
      <c r="H1632" s="459"/>
      <c r="I1632" s="459"/>
      <c r="J1632" s="459"/>
      <c r="K1632" s="459"/>
      <c r="L1632" s="459"/>
    </row>
    <row r="1633" spans="7:12" ht="15">
      <c r="G1633" s="459"/>
      <c r="H1633" s="459"/>
      <c r="I1633" s="459"/>
      <c r="J1633" s="459"/>
      <c r="K1633" s="459"/>
      <c r="L1633" s="459"/>
    </row>
    <row r="1634" spans="7:12" ht="15">
      <c r="G1634" s="459"/>
      <c r="H1634" s="459"/>
      <c r="I1634" s="459"/>
      <c r="J1634" s="459"/>
      <c r="K1634" s="459"/>
      <c r="L1634" s="459"/>
    </row>
    <row r="1635" spans="7:12" ht="15">
      <c r="G1635" s="459"/>
      <c r="H1635" s="459"/>
      <c r="I1635" s="459"/>
      <c r="J1635" s="459"/>
      <c r="K1635" s="459"/>
      <c r="L1635" s="459"/>
    </row>
    <row r="1636" spans="7:12" ht="15">
      <c r="G1636" s="459"/>
      <c r="H1636" s="459"/>
      <c r="I1636" s="459"/>
      <c r="J1636" s="459"/>
      <c r="K1636" s="459"/>
      <c r="L1636" s="459"/>
    </row>
    <row r="1637" spans="7:12" ht="15">
      <c r="G1637" s="459"/>
      <c r="H1637" s="459"/>
      <c r="I1637" s="459"/>
      <c r="J1637" s="459"/>
      <c r="K1637" s="459"/>
      <c r="L1637" s="459"/>
    </row>
    <row r="1638" spans="7:12" ht="15">
      <c r="G1638" s="459"/>
      <c r="H1638" s="459"/>
      <c r="I1638" s="459"/>
      <c r="J1638" s="459"/>
      <c r="K1638" s="459"/>
      <c r="L1638" s="459"/>
    </row>
    <row r="1639" spans="7:12" ht="15">
      <c r="G1639" s="459"/>
      <c r="H1639" s="459"/>
      <c r="I1639" s="459"/>
      <c r="J1639" s="459"/>
      <c r="K1639" s="459"/>
      <c r="L1639" s="459"/>
    </row>
    <row r="1640" spans="7:12" ht="15">
      <c r="G1640" s="459"/>
      <c r="H1640" s="459"/>
      <c r="I1640" s="459"/>
      <c r="J1640" s="459"/>
      <c r="K1640" s="459"/>
      <c r="L1640" s="459"/>
    </row>
    <row r="1641" spans="7:12" ht="15">
      <c r="G1641" s="459"/>
      <c r="H1641" s="459"/>
      <c r="I1641" s="459"/>
      <c r="J1641" s="459"/>
      <c r="K1641" s="459"/>
      <c r="L1641" s="459"/>
    </row>
    <row r="1642" spans="7:12" ht="15">
      <c r="G1642" s="459"/>
      <c r="H1642" s="459"/>
      <c r="I1642" s="459"/>
      <c r="J1642" s="459"/>
      <c r="K1642" s="459"/>
      <c r="L1642" s="459"/>
    </row>
    <row r="1643" spans="7:12" ht="15">
      <c r="G1643" s="459"/>
      <c r="H1643" s="459"/>
      <c r="I1643" s="459"/>
      <c r="J1643" s="459"/>
      <c r="K1643" s="459"/>
      <c r="L1643" s="459"/>
    </row>
    <row r="1644" spans="7:12" ht="15">
      <c r="G1644" s="459"/>
      <c r="H1644" s="459"/>
      <c r="I1644" s="459"/>
      <c r="J1644" s="459"/>
      <c r="K1644" s="459"/>
      <c r="L1644" s="459"/>
    </row>
    <row r="1645" spans="7:12" ht="15">
      <c r="G1645" s="459"/>
      <c r="H1645" s="459"/>
      <c r="I1645" s="459"/>
      <c r="J1645" s="459"/>
      <c r="K1645" s="459"/>
      <c r="L1645" s="459"/>
    </row>
    <row r="1646" spans="7:12" ht="15">
      <c r="G1646" s="459"/>
      <c r="H1646" s="459"/>
      <c r="I1646" s="459"/>
      <c r="J1646" s="459"/>
      <c r="K1646" s="459"/>
      <c r="L1646" s="459"/>
    </row>
    <row r="1647" spans="7:12" ht="15">
      <c r="G1647" s="459"/>
      <c r="H1647" s="459"/>
      <c r="I1647" s="459"/>
      <c r="J1647" s="459"/>
      <c r="K1647" s="459"/>
      <c r="L1647" s="459"/>
    </row>
    <row r="1648" spans="7:12" ht="15">
      <c r="G1648" s="459"/>
      <c r="H1648" s="459"/>
      <c r="I1648" s="459"/>
      <c r="J1648" s="459"/>
      <c r="K1648" s="459"/>
      <c r="L1648" s="459"/>
    </row>
    <row r="1649" spans="7:12" ht="15">
      <c r="G1649" s="459"/>
      <c r="H1649" s="459"/>
      <c r="I1649" s="459"/>
      <c r="J1649" s="459"/>
      <c r="K1649" s="459"/>
      <c r="L1649" s="459"/>
    </row>
    <row r="1650" spans="7:12" ht="15">
      <c r="G1650" s="459"/>
      <c r="H1650" s="459"/>
      <c r="I1650" s="459"/>
      <c r="J1650" s="459"/>
      <c r="K1650" s="459"/>
      <c r="L1650" s="459"/>
    </row>
    <row r="1651" spans="7:12" ht="15">
      <c r="G1651" s="459"/>
      <c r="H1651" s="459"/>
      <c r="I1651" s="459"/>
      <c r="J1651" s="459"/>
      <c r="K1651" s="459"/>
      <c r="L1651" s="459"/>
    </row>
    <row r="1652" spans="7:12" ht="15">
      <c r="G1652" s="459"/>
      <c r="H1652" s="459"/>
      <c r="I1652" s="459"/>
      <c r="J1652" s="459"/>
      <c r="K1652" s="459"/>
      <c r="L1652" s="459"/>
    </row>
  </sheetData>
  <mergeCells count="229">
    <mergeCell ref="N77:X78"/>
    <mergeCell ref="Y77:Y78"/>
    <mergeCell ref="S9:S14"/>
    <mergeCell ref="T9:T14"/>
    <mergeCell ref="U9:U14"/>
    <mergeCell ref="V9:V14"/>
    <mergeCell ref="W9:W14"/>
    <mergeCell ref="X9:X14"/>
    <mergeCell ref="Y9:Y14"/>
    <mergeCell ref="Y15:Y20"/>
    <mergeCell ref="Y21:Y26"/>
    <mergeCell ref="S15:S20"/>
    <mergeCell ref="T15:T20"/>
    <mergeCell ref="U15:U20"/>
    <mergeCell ref="V15:V20"/>
    <mergeCell ref="W15:W20"/>
    <mergeCell ref="X15:X20"/>
    <mergeCell ref="S21:S26"/>
    <mergeCell ref="T21:T26"/>
    <mergeCell ref="U21:U26"/>
    <mergeCell ref="V21:V26"/>
    <mergeCell ref="W21:W26"/>
    <mergeCell ref="X21:X26"/>
    <mergeCell ref="N9:N14"/>
    <mergeCell ref="O9:O14"/>
    <mergeCell ref="N15:N20"/>
    <mergeCell ref="O15:O20"/>
    <mergeCell ref="N21:N26"/>
    <mergeCell ref="O21:O26"/>
    <mergeCell ref="P9:P14"/>
    <mergeCell ref="Q9:Q14"/>
    <mergeCell ref="R9:R14"/>
    <mergeCell ref="N39:N44"/>
    <mergeCell ref="O39:O44"/>
    <mergeCell ref="N27:N32"/>
    <mergeCell ref="O27:O32"/>
    <mergeCell ref="N33:N38"/>
    <mergeCell ref="O33:O38"/>
    <mergeCell ref="Y33:Y38"/>
    <mergeCell ref="P33:P38"/>
    <mergeCell ref="Q33:Q38"/>
    <mergeCell ref="R33:R38"/>
    <mergeCell ref="S33:S38"/>
    <mergeCell ref="T33:T38"/>
    <mergeCell ref="U33:U38"/>
    <mergeCell ref="V33:V38"/>
    <mergeCell ref="W33:W38"/>
    <mergeCell ref="X33:X38"/>
    <mergeCell ref="Y39:Y44"/>
    <mergeCell ref="P39:P44"/>
    <mergeCell ref="Q39:Q44"/>
    <mergeCell ref="R39:R44"/>
    <mergeCell ref="S39:S44"/>
    <mergeCell ref="T39:T44"/>
    <mergeCell ref="Y53:Y56"/>
    <mergeCell ref="S53:S56"/>
    <mergeCell ref="T53:T56"/>
    <mergeCell ref="U53:U56"/>
    <mergeCell ref="X53:X56"/>
    <mergeCell ref="S45:S48"/>
    <mergeCell ref="T45:T48"/>
    <mergeCell ref="S49:S52"/>
    <mergeCell ref="T49:T52"/>
    <mergeCell ref="Y57:Y60"/>
    <mergeCell ref="V57:V60"/>
    <mergeCell ref="C53:C56"/>
    <mergeCell ref="N53:N56"/>
    <mergeCell ref="O53:O56"/>
    <mergeCell ref="P53:P56"/>
    <mergeCell ref="Q53:Q56"/>
    <mergeCell ref="R53:R56"/>
    <mergeCell ref="V53:V56"/>
    <mergeCell ref="W53:W56"/>
    <mergeCell ref="S57:S60"/>
    <mergeCell ref="T57:T60"/>
    <mergeCell ref="U57:U60"/>
    <mergeCell ref="C57:C60"/>
    <mergeCell ref="N57:N60"/>
    <mergeCell ref="O57:O60"/>
    <mergeCell ref="P57:P60"/>
    <mergeCell ref="Q57:Q60"/>
    <mergeCell ref="R57:R60"/>
    <mergeCell ref="Y65:Y68"/>
    <mergeCell ref="C61:C64"/>
    <mergeCell ref="N61:N64"/>
    <mergeCell ref="O61:O64"/>
    <mergeCell ref="P61:P64"/>
    <mergeCell ref="Q61:Q64"/>
    <mergeCell ref="R61:R64"/>
    <mergeCell ref="V61:V64"/>
    <mergeCell ref="W61:W64"/>
    <mergeCell ref="X61:X64"/>
    <mergeCell ref="Y61:Y64"/>
    <mergeCell ref="S61:S64"/>
    <mergeCell ref="T61:T64"/>
    <mergeCell ref="U61:U64"/>
    <mergeCell ref="S65:S68"/>
    <mergeCell ref="T65:T68"/>
    <mergeCell ref="U65:U68"/>
    <mergeCell ref="C65:C68"/>
    <mergeCell ref="N65:N68"/>
    <mergeCell ref="O65:O68"/>
    <mergeCell ref="P65:P68"/>
    <mergeCell ref="Q65:Q68"/>
    <mergeCell ref="R65:R68"/>
    <mergeCell ref="Y73:Y76"/>
    <mergeCell ref="C69:C72"/>
    <mergeCell ref="N69:N72"/>
    <mergeCell ref="O69:O72"/>
    <mergeCell ref="P69:P72"/>
    <mergeCell ref="Q69:Q72"/>
    <mergeCell ref="R69:R72"/>
    <mergeCell ref="V69:V72"/>
    <mergeCell ref="W69:W72"/>
    <mergeCell ref="X69:X72"/>
    <mergeCell ref="Y69:Y72"/>
    <mergeCell ref="S69:S72"/>
    <mergeCell ref="T69:T72"/>
    <mergeCell ref="U69:U72"/>
    <mergeCell ref="S73:S76"/>
    <mergeCell ref="T73:T76"/>
    <mergeCell ref="U73:U76"/>
    <mergeCell ref="C73:C76"/>
    <mergeCell ref="N73:N76"/>
    <mergeCell ref="O73:O76"/>
    <mergeCell ref="P73:P76"/>
    <mergeCell ref="Q73:Q76"/>
    <mergeCell ref="R73:R76"/>
    <mergeCell ref="V73:V76"/>
    <mergeCell ref="W73:W76"/>
    <mergeCell ref="X73:X76"/>
    <mergeCell ref="U39:U44"/>
    <mergeCell ref="V39:V44"/>
    <mergeCell ref="W39:W44"/>
    <mergeCell ref="X39:X44"/>
    <mergeCell ref="V45:V48"/>
    <mergeCell ref="W45:W48"/>
    <mergeCell ref="X45:X48"/>
    <mergeCell ref="U45:U48"/>
    <mergeCell ref="U49:U52"/>
    <mergeCell ref="X57:X60"/>
    <mergeCell ref="V65:V68"/>
    <mergeCell ref="W65:W68"/>
    <mergeCell ref="X65:X68"/>
    <mergeCell ref="W57:W60"/>
    <mergeCell ref="A39:A44"/>
    <mergeCell ref="B39:B44"/>
    <mergeCell ref="C39:C42"/>
    <mergeCell ref="C31:C32"/>
    <mergeCell ref="A27:A32"/>
    <mergeCell ref="B27:B32"/>
    <mergeCell ref="C27:C30"/>
    <mergeCell ref="A33:A38"/>
    <mergeCell ref="B33:B38"/>
    <mergeCell ref="C33:C36"/>
    <mergeCell ref="C43:C44"/>
    <mergeCell ref="C37:C38"/>
    <mergeCell ref="Y27:Y32"/>
    <mergeCell ref="P27:P32"/>
    <mergeCell ref="Q27:Q32"/>
    <mergeCell ref="R27:R32"/>
    <mergeCell ref="S27:S32"/>
    <mergeCell ref="T27:T32"/>
    <mergeCell ref="U27:U32"/>
    <mergeCell ref="V27:V32"/>
    <mergeCell ref="W27:W32"/>
    <mergeCell ref="X27:X32"/>
    <mergeCell ref="C25:C26"/>
    <mergeCell ref="P21:P26"/>
    <mergeCell ref="Q21:Q26"/>
    <mergeCell ref="R21:R26"/>
    <mergeCell ref="A21:A26"/>
    <mergeCell ref="B21:B26"/>
    <mergeCell ref="C21:C24"/>
    <mergeCell ref="C19:C20"/>
    <mergeCell ref="P15:P20"/>
    <mergeCell ref="Q15:Q20"/>
    <mergeCell ref="R15:R20"/>
    <mergeCell ref="A15:A20"/>
    <mergeCell ref="B15:B20"/>
    <mergeCell ref="C15:C18"/>
    <mergeCell ref="B85:E85"/>
    <mergeCell ref="B86:E86"/>
    <mergeCell ref="E6:Y6"/>
    <mergeCell ref="A5:D5"/>
    <mergeCell ref="A6:D6"/>
    <mergeCell ref="E2:Y2"/>
    <mergeCell ref="E3:Y3"/>
    <mergeCell ref="S4:Y4"/>
    <mergeCell ref="E4:R4"/>
    <mergeCell ref="A2:D4"/>
    <mergeCell ref="E5:Y5"/>
    <mergeCell ref="F7:I7"/>
    <mergeCell ref="A9:A14"/>
    <mergeCell ref="B9:B14"/>
    <mergeCell ref="C9:C12"/>
    <mergeCell ref="C13:C14"/>
    <mergeCell ref="A7:A8"/>
    <mergeCell ref="B7:B8"/>
    <mergeCell ref="C7:C8"/>
    <mergeCell ref="D7:D8"/>
    <mergeCell ref="E7:E8"/>
    <mergeCell ref="J7:M7"/>
    <mergeCell ref="N7:R7"/>
    <mergeCell ref="S7:Y7"/>
    <mergeCell ref="F85:H85"/>
    <mergeCell ref="F86:H86"/>
    <mergeCell ref="A79:C81"/>
    <mergeCell ref="N79:Y81"/>
    <mergeCell ref="C49:C52"/>
    <mergeCell ref="N49:N52"/>
    <mergeCell ref="O49:O52"/>
    <mergeCell ref="P49:P52"/>
    <mergeCell ref="Q49:Q52"/>
    <mergeCell ref="R49:R52"/>
    <mergeCell ref="A45:A78"/>
    <mergeCell ref="B45:B78"/>
    <mergeCell ref="C45:C48"/>
    <mergeCell ref="N45:N48"/>
    <mergeCell ref="C77:C78"/>
    <mergeCell ref="Y49:Y52"/>
    <mergeCell ref="Y45:Y48"/>
    <mergeCell ref="O45:O48"/>
    <mergeCell ref="Q45:Q48"/>
    <mergeCell ref="R45:R48"/>
    <mergeCell ref="P45:P48"/>
    <mergeCell ref="V49:V52"/>
    <mergeCell ref="W49:W52"/>
    <mergeCell ref="X49:X5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2019-04-13T22:22:26Z</cp:lastPrinted>
  <dcterms:created xsi:type="dcterms:W3CDTF">2010-03-25T16:40:43Z</dcterms:created>
  <dcterms:modified xsi:type="dcterms:W3CDTF">2019-05-13T20:37:49Z</dcterms:modified>
  <cp:category/>
  <cp:version/>
  <cp:contentType/>
  <cp:contentStatus/>
</cp:coreProperties>
</file>