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yulied.penaranda\Desktop\Abril\I TRIMESTRE 2018\Para públicar\Plan de Acción I trim_2018\"/>
    </mc:Choice>
  </mc:AlternateContent>
  <bookViews>
    <workbookView xWindow="0" yWindow="0" windowWidth="20490" windowHeight="6855" tabRatio="373" activeTab="1"/>
  </bookViews>
  <sheets>
    <sheet name="GESTIÓN" sheetId="5" r:id="rId1"/>
    <sheet name="INVERSIÓN" sheetId="6" r:id="rId2"/>
    <sheet name="ACTIVIDADES" sheetId="12" r:id="rId3"/>
    <sheet name="TERRITORIALIZACIÓN" sheetId="15" r:id="rId4"/>
  </sheets>
  <externalReferences>
    <externalReference r:id="rId5"/>
  </externalReferences>
  <definedNames>
    <definedName name="_xlnm.Print_Area" localSheetId="2">ACTIVIDADES!$A$1:$V$24</definedName>
    <definedName name="_xlnm.Print_Area" localSheetId="0">GESTIÓN!$A$1:$AW$15</definedName>
    <definedName name="_xlnm.Print_Area" localSheetId="1">INVERSIÓN!$A$1:$AU$30</definedName>
    <definedName name="CONDICION_POBLACIONAL">[1]Variables!$C$1:$C$24</definedName>
    <definedName name="GRUPO_ETAREO">[1]Variables!$A$1:$A$8</definedName>
    <definedName name="GRUPO_ETAREOS" localSheetId="2">#REF!</definedName>
    <definedName name="GRUPO_ETAREOS">#REF!</definedName>
    <definedName name="GRUPO_ETARIO" localSheetId="2">#REF!</definedName>
    <definedName name="GRUPO_ETARIO">#REF!</definedName>
    <definedName name="GRUPO_ETNICO" localSheetId="2">#REF!</definedName>
    <definedName name="GRUPO_ETNICO">#REF!</definedName>
    <definedName name="GRUPOETNICO">#REF!</definedName>
    <definedName name="GRUPOS_ETNICOS">[1]Variables!$H$1:$H$8</definedName>
    <definedName name="LOCALIDAD" localSheetId="2">#REF!</definedName>
    <definedName name="LOCALIDAD">#REF!</definedName>
    <definedName name="LOCALIZACION" localSheetId="2">#REF!</definedName>
    <definedName name="LOCALIZACION">#REF!</definedName>
  </definedNames>
  <calcPr calcId="171027"/>
</workbook>
</file>

<file path=xl/calcChain.xml><?xml version="1.0" encoding="utf-8"?>
<calcChain xmlns="http://schemas.openxmlformats.org/spreadsheetml/2006/main">
  <c r="F341" i="15" l="1"/>
  <c r="J339" i="15"/>
  <c r="J341" i="15" s="1"/>
  <c r="J337" i="15"/>
  <c r="J340" i="15" s="1"/>
  <c r="F337" i="15"/>
  <c r="F340" i="15" s="1"/>
  <c r="E337" i="15"/>
  <c r="E340" i="15" s="1"/>
  <c r="E336" i="15"/>
  <c r="AB326" i="15"/>
  <c r="U326" i="15"/>
  <c r="T326" i="15"/>
  <c r="S326" i="15"/>
  <c r="AB319" i="15"/>
  <c r="AB312" i="15"/>
  <c r="AB305" i="15"/>
  <c r="AB298" i="15"/>
  <c r="AC291" i="15"/>
  <c r="AC292" i="15" s="1"/>
  <c r="AB291" i="15"/>
  <c r="AB284" i="15"/>
  <c r="AB277" i="15"/>
  <c r="AB270" i="15"/>
  <c r="AB263" i="15"/>
  <c r="AB256" i="15"/>
  <c r="AB249" i="15"/>
  <c r="AB242" i="15"/>
  <c r="AB235" i="15"/>
  <c r="AB228" i="15"/>
  <c r="AB221" i="15"/>
  <c r="AB214" i="15"/>
  <c r="AB207" i="15"/>
  <c r="AB200" i="15"/>
  <c r="AB193" i="15"/>
  <c r="AB186" i="15"/>
  <c r="AB179" i="15"/>
  <c r="AB172" i="15"/>
  <c r="AB165" i="15"/>
  <c r="AB158" i="15"/>
  <c r="AB151" i="15"/>
  <c r="J149" i="15"/>
  <c r="J150" i="15" s="1"/>
  <c r="F149" i="15"/>
  <c r="E149" i="15"/>
  <c r="E341" i="15" s="1"/>
  <c r="J148" i="15"/>
  <c r="F148" i="15"/>
  <c r="F150" i="15" s="1"/>
  <c r="E148" i="15"/>
  <c r="E150" i="15" s="1"/>
  <c r="U147" i="15"/>
  <c r="T147" i="15"/>
  <c r="S147" i="15"/>
  <c r="J147" i="15"/>
  <c r="F147" i="15"/>
  <c r="E147" i="15"/>
  <c r="AB140" i="15"/>
  <c r="AB133" i="15"/>
  <c r="AB126" i="15"/>
  <c r="AB119" i="15"/>
  <c r="AB112" i="15"/>
  <c r="AB105" i="15"/>
  <c r="AB98" i="15"/>
  <c r="AB91" i="15"/>
  <c r="AB84" i="15"/>
  <c r="AB77" i="15"/>
  <c r="AB70" i="15"/>
  <c r="AB63" i="15"/>
  <c r="AB56" i="15"/>
  <c r="AB49" i="15"/>
  <c r="AB42" i="15"/>
  <c r="AB35" i="15"/>
  <c r="AB28" i="15"/>
  <c r="AB21" i="15"/>
  <c r="AB14" i="15"/>
  <c r="AB7" i="15"/>
  <c r="AB147" i="15" s="1"/>
  <c r="AE27" i="6" l="1"/>
  <c r="AE29" i="6" s="1"/>
  <c r="AE26" i="6"/>
  <c r="AE20" i="6"/>
  <c r="AE14" i="6"/>
  <c r="Y29" i="6"/>
  <c r="Y27" i="6"/>
  <c r="Y26" i="6"/>
  <c r="Y20" i="6"/>
  <c r="Y14" i="6"/>
  <c r="S28" i="6"/>
  <c r="S27" i="6"/>
  <c r="S26" i="6"/>
  <c r="S20" i="6"/>
  <c r="S14" i="6"/>
  <c r="S29" i="6" l="1"/>
  <c r="AO9" i="6"/>
  <c r="AP21" i="6" l="1"/>
  <c r="AO24" i="6"/>
  <c r="AO22" i="6"/>
  <c r="AO21" i="6"/>
  <c r="AO16" i="6"/>
  <c r="AO18" i="6"/>
  <c r="AO15" i="6"/>
  <c r="T14" i="6"/>
  <c r="AO12" i="6"/>
  <c r="AO10" i="6"/>
  <c r="AQ14" i="5" l="1"/>
  <c r="AR14" i="5"/>
  <c r="AK29" i="6" l="1"/>
  <c r="AK27" i="6"/>
  <c r="AK14" i="6"/>
  <c r="AO14" i="6" s="1"/>
  <c r="AK20" i="6"/>
  <c r="AK26" i="6"/>
  <c r="AO26" i="6" l="1"/>
  <c r="T28" i="6"/>
  <c r="H24" i="6"/>
  <c r="AP24" i="6" s="1"/>
  <c r="H22" i="6"/>
  <c r="AP22" i="6" s="1"/>
  <c r="H18" i="6"/>
  <c r="AP18" i="6" s="1"/>
  <c r="H16" i="6"/>
  <c r="AP16" i="6" s="1"/>
  <c r="H15" i="6"/>
  <c r="AP15" i="6" s="1"/>
  <c r="H12" i="6"/>
  <c r="AP12" i="6" s="1"/>
  <c r="H10" i="6"/>
  <c r="AP10" i="6" s="1"/>
  <c r="H9" i="6"/>
  <c r="AP9" i="6" s="1"/>
  <c r="Q28" i="6"/>
  <c r="Q26" i="6"/>
  <c r="Q20" i="6"/>
  <c r="Q14" i="6"/>
  <c r="Q27" i="6"/>
  <c r="Q29" i="6" s="1"/>
  <c r="P27" i="6"/>
  <c r="P28" i="6"/>
  <c r="S9" i="12"/>
  <c r="S11" i="12"/>
  <c r="S13" i="12"/>
  <c r="S15" i="12"/>
  <c r="S17" i="12"/>
  <c r="S19" i="12"/>
  <c r="S21" i="12"/>
  <c r="O28" i="6"/>
  <c r="O27" i="6"/>
  <c r="O29" i="6" s="1"/>
  <c r="T22" i="12"/>
  <c r="U22" i="12"/>
  <c r="N28" i="6"/>
  <c r="L27" i="6"/>
  <c r="L29" i="6" s="1"/>
  <c r="J27" i="6"/>
  <c r="J29" i="6"/>
  <c r="T27" i="6"/>
  <c r="AO27" i="6" s="1"/>
  <c r="T26" i="6"/>
  <c r="T20" i="6"/>
  <c r="AO20" i="6" s="1"/>
  <c r="N27" i="6"/>
  <c r="N29" i="6" s="1"/>
  <c r="P29" i="6"/>
  <c r="T29" i="6" l="1"/>
  <c r="AO29" i="6" s="1"/>
  <c r="H27" i="6"/>
  <c r="AP27" i="6" s="1"/>
  <c r="H14" i="6"/>
  <c r="AP14" i="6" s="1"/>
  <c r="H26" i="6"/>
  <c r="AP26" i="6" s="1"/>
  <c r="H20" i="6"/>
  <c r="AP20" i="6" s="1"/>
  <c r="H28" i="6"/>
  <c r="H29" i="6" s="1"/>
  <c r="AP29" i="6" s="1"/>
</calcChain>
</file>

<file path=xl/comments1.xml><?xml version="1.0" encoding="utf-8"?>
<comments xmlns="http://schemas.openxmlformats.org/spreadsheetml/2006/main">
  <authors>
    <author>YULIED.PENARANDA</author>
  </authors>
  <commentList>
    <comment ref="V8" authorId="0" shapeId="0">
      <text>
        <r>
          <rPr>
            <b/>
            <sz val="9"/>
            <color indexed="81"/>
            <rFont val="Tahoma"/>
            <family val="2"/>
          </rPr>
          <t xml:space="preserve">YULIED.PENARANDA
Logros más representativos alcanzados durante el trimestre reportado.
</t>
        </r>
      </text>
    </comment>
  </commentList>
</comments>
</file>

<file path=xl/comments2.xml><?xml version="1.0" encoding="utf-8"?>
<comments xmlns="http://schemas.openxmlformats.org/spreadsheetml/2006/main">
  <authors>
    <author>paola.rodriguez</author>
  </authors>
  <commentList>
    <comment ref="V6" authorId="0" shapeId="0">
      <text>
        <r>
          <rPr>
            <b/>
            <sz val="9"/>
            <color indexed="81"/>
            <rFont val="Tahoma"/>
            <family val="2"/>
          </rPr>
          <t>paola.rodriguez:</t>
        </r>
        <r>
          <rPr>
            <sz val="9"/>
            <color indexed="81"/>
            <rFont val="Tahoma"/>
            <family val="2"/>
          </rPr>
          <t xml:space="preserve">
0-5 Primera infancia.
6-13 Infancia
14-17 Adolecencia
18-26 Juventud
27-59 Adultez
60 o mas personas.
Grupo etario sin definir.</t>
        </r>
      </text>
    </comment>
  </commentList>
</comments>
</file>

<file path=xl/sharedStrings.xml><?xml version="1.0" encoding="utf-8"?>
<sst xmlns="http://schemas.openxmlformats.org/spreadsheetml/2006/main" count="1624" uniqueCount="267">
  <si>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</si>
  <si>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</si>
  <si>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</si>
  <si>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</si>
  <si>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</si>
  <si>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</si>
  <si>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</si>
  <si>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</si>
  <si>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</si>
  <si>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</si>
  <si>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</si>
  <si>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</si>
  <si>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</si>
  <si>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</si>
  <si>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</si>
  <si>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</si>
  <si>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</si>
  <si>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Ene</t>
  </si>
  <si>
    <t>Feb</t>
  </si>
  <si>
    <t>Mar</t>
  </si>
  <si>
    <t>Abr</t>
  </si>
  <si>
    <t>May</t>
  </si>
  <si>
    <t>Jun</t>
  </si>
  <si>
    <t>Jul</t>
  </si>
  <si>
    <t>Ago</t>
  </si>
  <si>
    <t>Sep</t>
  </si>
  <si>
    <t>Oct</t>
  </si>
  <si>
    <t>Nov</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</si>
  <si>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</si>
  <si>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</si>
  <si>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</si>
  <si>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</si>
  <si>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</si>
  <si>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</si>
  <si>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</si>
  <si>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</si>
  <si>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</si>
  <si>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</si>
  <si>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</si>
  <si>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</si>
  <si>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</si>
  <si>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</si>
  <si>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</si>
  <si>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</si>
  <si>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</si>
  <si>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</si>
  <si>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</si>
  <si>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</si>
  <si>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</si>
  <si>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</si>
  <si>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</si>
  <si>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</si>
  <si>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7, PROGRAMACIÓN - ACTUALIZACIÓN</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</si>
  <si>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</si>
  <si>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</si>
  <si>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</si>
  <si>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</si>
  <si>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</si>
  <si>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</si>
  <si>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</si>
  <si>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</si>
  <si>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</si>
  <si>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</si>
  <si>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</si>
  <si>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</si>
  <si>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</si>
  <si>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</si>
  <si>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</si>
  <si>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</si>
  <si>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</si>
  <si>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</si>
  <si>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</si>
  <si>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</si>
  <si>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</si>
  <si>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</si>
  <si>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</si>
  <si>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</si>
  <si>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</si>
  <si>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</si>
  <si>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</si>
  <si>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</si>
  <si>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</si>
  <si>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</si>
  <si>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TERCER EJE TRANSVERSAL: SOSTENIBILIDAD AMBIENTAL BASADA EN EFICIENCIA ENERGÉTICA</t>
  </si>
  <si>
    <t>Ambiente sano para la equidad y disfrute del ciudadano</t>
  </si>
  <si>
    <t>Ambiente sano</t>
  </si>
  <si>
    <t>2.500.000 de ciudadanos participan en los programas de socialización de la política ambiental y de las estrategias de gestión de riesgos y cambio climático de la ciudad</t>
  </si>
  <si>
    <t>suma</t>
  </si>
  <si>
    <t xml:space="preserve">Gestión ambiental local y participación ciudadana. </t>
  </si>
  <si>
    <t>Estrategias de educación ambiental</t>
  </si>
  <si>
    <t xml:space="preserve"> Plan de comunicaciones</t>
  </si>
  <si>
    <t xml:space="preserve">Diseñar y ejecutar 5 planes de comunicación durante el plan de desarrollo </t>
  </si>
  <si>
    <t>Participar 1.125.000 ciudadanos, en acciones de educación ambiental</t>
  </si>
  <si>
    <t>X</t>
  </si>
  <si>
    <t>Estrategias de Comunicación</t>
  </si>
  <si>
    <t>Ciudadanos</t>
  </si>
  <si>
    <t>OFICINA DE PARTICIPACIÓN, EDUCACIÓN Y LOCALIDADES</t>
  </si>
  <si>
    <t>981 - PARTICIPACIÓN, EDUCACIÓN Y COMUNICACIÓN PARA LA SOSTENIBILIDAD AMBIENTAL DEL DISTRITO CAPITAL</t>
  </si>
  <si>
    <t xml:space="preserve">Número de ciudadanos participan en socialización de la política ambiental y estrategias de gestión de riesgos y cambio climático </t>
  </si>
  <si>
    <t>Participar 125,000 ciudadanos en procesos de gestión ambiental local.</t>
  </si>
  <si>
    <t>Participar 1,125,000 ciudadanos en acciones de educación ambiental</t>
  </si>
  <si>
    <t>Diseñar y ejecutar 5 planes de comunicación.</t>
  </si>
  <si>
    <t xml:space="preserve">Participar en  procesos de gestión ambiental local, 125.000 ciudadanos. </t>
  </si>
  <si>
    <t>FORMATO DE  ACTUALIZACIÓN Y SEGUIMIENTO A LA TERRITORIALIZACIÓN DE LA INVERSIÓN</t>
  </si>
  <si>
    <t>PROYECTO:</t>
  </si>
  <si>
    <t>1, COD. META</t>
  </si>
  <si>
    <t>2, Meta Proyecto</t>
  </si>
  <si>
    <t>4, Variable</t>
  </si>
  <si>
    <t>5, Programación-Actualización</t>
  </si>
  <si>
    <t>7, SEGUIMIENTO META</t>
  </si>
  <si>
    <t>8, LOCALIZACIÓN GEOGRÁFICA</t>
  </si>
  <si>
    <t>ID Meta</t>
  </si>
  <si>
    <t>6,1 Actualización Marzo</t>
  </si>
  <si>
    <t>6,2 Actualización Junio</t>
  </si>
  <si>
    <t>6,3 Actualización Septiembre</t>
  </si>
  <si>
    <t>6,4 Actualización Diciembre</t>
  </si>
  <si>
    <t>7,1 Seguimiento Marzo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</si>
  <si>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</si>
  <si>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</si>
  <si>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</si>
  <si>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</si>
  <si>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</si>
  <si>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</si>
  <si>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</si>
  <si>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</si>
  <si>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</si>
  <si>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</si>
  <si>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</si>
  <si>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</si>
  <si>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</si>
  <si>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</si>
  <si>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CÓDIGO</t>
  </si>
  <si>
    <t>LOCALIZACION</t>
  </si>
  <si>
    <t>GRUPO ETAREO</t>
  </si>
  <si>
    <t>CONDICION POBLACIONAL</t>
  </si>
  <si>
    <t>GRUPOS ETNICOS</t>
  </si>
  <si>
    <t>Participar 125.000 ciudadanos  en  procesos de gestión ambiental local</t>
  </si>
  <si>
    <t>Usaquen</t>
  </si>
  <si>
    <t>Magnitud Vigencia</t>
  </si>
  <si>
    <t>O-5 Primera Infancia</t>
  </si>
  <si>
    <t>Niños y niñas de primera infancia</t>
  </si>
  <si>
    <t>Mestizo</t>
  </si>
  <si>
    <t>Barrios Unidos</t>
  </si>
  <si>
    <t>Recursos Vigencia</t>
  </si>
  <si>
    <t>6-13 Infancia</t>
  </si>
  <si>
    <t>Niños y niñas y adolescentes escolarizados</t>
  </si>
  <si>
    <t>Afrocolombiano</t>
  </si>
  <si>
    <t>Teusaquillo</t>
  </si>
  <si>
    <t>Niños, niñas y adolescentes desescolarizados</t>
  </si>
  <si>
    <t>Magnitud Reservas</t>
  </si>
  <si>
    <t>14-17Adolescencia</t>
  </si>
  <si>
    <t>Jovenes escolarizados</t>
  </si>
  <si>
    <t>Indígena</t>
  </si>
  <si>
    <t>Los Martires</t>
  </si>
  <si>
    <t>Niños, niñas y adolescentes en riesgo social vinculacion temprana al trabajo o acompañamiento</t>
  </si>
  <si>
    <t>Reservas Presupuestales</t>
  </si>
  <si>
    <t>18-26 Juventud</t>
  </si>
  <si>
    <t>Servidores y Servidoras Pùblicas</t>
  </si>
  <si>
    <t>No identifica grupo étnico</t>
  </si>
  <si>
    <t>27-59 Adultez</t>
  </si>
  <si>
    <t>Comunidad en general</t>
  </si>
  <si>
    <t>Otro</t>
  </si>
  <si>
    <t>60 o más personas mayores</t>
  </si>
  <si>
    <t>¿Cual?</t>
  </si>
  <si>
    <t>Grupo etario sin definir</t>
  </si>
  <si>
    <t>cual</t>
  </si>
  <si>
    <t>Chapinero</t>
  </si>
  <si>
    <t>Santa Fe</t>
  </si>
  <si>
    <t>San Cristobal</t>
  </si>
  <si>
    <t>Usme</t>
  </si>
  <si>
    <t>Tunjuelito</t>
  </si>
  <si>
    <t>Bosa</t>
  </si>
  <si>
    <t>Kennedy</t>
  </si>
  <si>
    <t>Fontibon</t>
  </si>
  <si>
    <t>Engativa</t>
  </si>
  <si>
    <t>Suba</t>
  </si>
  <si>
    <t>Antonio Nariño</t>
  </si>
  <si>
    <t>Puente Aranda</t>
  </si>
  <si>
    <t>Candelaria</t>
  </si>
  <si>
    <t>Rafael Uribe Uribe</t>
  </si>
  <si>
    <t>Ciudad Bolivar</t>
  </si>
  <si>
    <t>Sumapaz</t>
  </si>
  <si>
    <t>TOTAL MP1</t>
  </si>
  <si>
    <t>Total Magnitud MP1</t>
  </si>
  <si>
    <t>Niños, niñas y adolescentes escolarizados</t>
  </si>
  <si>
    <t>Total Recursos Vigencia MP1</t>
  </si>
  <si>
    <t>Personas cabezas de familia</t>
  </si>
  <si>
    <t>Total Reservas MP1</t>
  </si>
  <si>
    <t xml:space="preserve"> </t>
  </si>
  <si>
    <t>Antonio Narinio</t>
  </si>
  <si>
    <t>UPZ 11. San Cristobal Norte.</t>
  </si>
  <si>
    <t>Poligono</t>
  </si>
  <si>
    <t>Localidad Usaquen</t>
  </si>
  <si>
    <t>ENGATIVA</t>
  </si>
  <si>
    <t>Boyacá Real</t>
  </si>
  <si>
    <t>Localidad Engativá</t>
  </si>
  <si>
    <t>SUBA</t>
  </si>
  <si>
    <t>UPZ SUBA</t>
  </si>
  <si>
    <t>Localidad Suba</t>
  </si>
  <si>
    <t>UPZ 60 Parque Entre Nubes (Usme)</t>
  </si>
  <si>
    <t>Localidades San Cristobal, Usme, Rafael Uribe Uribe.</t>
  </si>
  <si>
    <t>PUNTO DE INVERSIÓN 5 Aumbari</t>
  </si>
  <si>
    <t>Distrital</t>
  </si>
  <si>
    <t>Total Magnitud Vigencia</t>
  </si>
  <si>
    <t>Total Recursos Vigencia</t>
  </si>
  <si>
    <t>Total Magnitud Reservas</t>
  </si>
  <si>
    <t>Total Reservas Presupuestales</t>
  </si>
  <si>
    <t>TOTAL MP2</t>
  </si>
  <si>
    <t>TOTAL MP3</t>
  </si>
  <si>
    <t>Total Magnitud MP2</t>
  </si>
  <si>
    <t>Total Recursos Vigencia MP2</t>
  </si>
  <si>
    <t>TOTALES - PROYECTO</t>
  </si>
  <si>
    <t>Total Recursos Vigencia - Proyecto</t>
  </si>
  <si>
    <t>Total  Recursos Reservas - Proyecto</t>
  </si>
  <si>
    <t>1, PRIMERA CATEGORIA</t>
  </si>
  <si>
    <t>PROGRAMA</t>
  </si>
  <si>
    <t xml:space="preserve">1,2 PROYECTO </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</si>
  <si>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</si>
  <si>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</si>
  <si>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</si>
  <si>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</si>
  <si>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</si>
  <si>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</si>
  <si>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</si>
  <si>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</si>
  <si>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</si>
  <si>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 xml:space="preserve">NUMERO INTERSEXUAL </t>
  </si>
  <si>
    <t>Dirección:. Distrito Capital, Cultura ambiental.</t>
  </si>
  <si>
    <t>Descripción:
 Actividades para divulgar a la ciudadanía las acciones realizadas por la SDA para generar una cultura ambiental,  MPI3.</t>
  </si>
  <si>
    <t xml:space="preserve">Poligono 
Aula Soratama </t>
  </si>
  <si>
    <t>3, Nombre -Punto de inversión (Localidad, Especial, Distrital)</t>
  </si>
  <si>
    <t>Usaquén</t>
  </si>
  <si>
    <t>PUNTO DE INVERSIÓN 1     Soratama</t>
  </si>
  <si>
    <t>PUNTO DE INVERSIÓN 2 
Santa Maria del Lago</t>
  </si>
  <si>
    <t>PUNTO DE INVERSIÓN 3    Mirador de los Nevados</t>
  </si>
  <si>
    <t>PUNTO DE INVERSIÓN 4  Entrenubes</t>
  </si>
  <si>
    <t>1. Participación en las Comisiones Ambientales y demás instancias donde se ejerce la secretaría técnica, para el mejoramiento de las condiciones ambientales de las localidades.</t>
  </si>
  <si>
    <t xml:space="preserve">2. Vinculación de ciudadanos de organizaciones y/o procesos sociales, al desarrollo y apropiación de los proyectos estratégicos del Plan de Desarrollo Distrital y  ejecución de acciones que mejoren las condiciones ambientales de las 20 localidades de Bogotá D.C. </t>
  </si>
  <si>
    <t>PERIODO: 2018</t>
  </si>
  <si>
    <t>5, PONDERACIÓN HORIZONTAL AÑO: 2018</t>
  </si>
  <si>
    <t xml:space="preserve">Durante los meses de enero, febrero y marzo de 2018 y en el marco del Plan de Comunicaciones de la misma vigencia, se realizaron las siguientes actividades:
Comunicación Externa: Gracias a las actividades de comunicación externa, se realizaron 15 comunicados de prensa, lo que permitió alcanzar un total de 851 registros en diferentes medios de comunicación, de igual forma se realizó la actualización permanente de la Página web institucional y en redes sociales los resultados fueron: 103.895 seguidores en twitter, 22.776 seguidores en Facebook 5.918 seguidores en Instagram 13.083 visualizaciones a nuestros videos institucionales en el canal de YouTube. 
Comunicación Interna: 11 ediciones del Boletín “Mi Ambiente Interno”, 10 emisiones del programa de sonido interno “nuestro ambiente”, Aplicación de los fondos de pantalla “Aranda”. Envío de 108 mensajes internos a funcionariosycontratistas@ambientebogota.gov.co a través del correo comunicacioninterna@ambientebogota.gov.co. Publicación diaria de información en las carteleras digitales de la SDA, sobre temas de interés.
Se realizaron 1 campaña a través de redes sociales: #EnArmoniaConLaVida, 1 evento de la Hora del Planeta y 4 celebraciones del calendario ecológico, Día de la Educación Ambiental, Día de los Humedales, Día Sin Carro y Día del agua. 
Material gráfico y audiovisual: Diseño de 334 piezas de material gráfico.
</t>
  </si>
  <si>
    <t>No se presentaron retrasos</t>
  </si>
  <si>
    <t>No aplica</t>
  </si>
  <si>
    <t>No se presentaron atrasos</t>
  </si>
  <si>
    <t>NA</t>
  </si>
  <si>
    <t xml:space="preserve">• Participación y corresponsabilidad ciudadana en los procesos de gestión ambiental local.
• Ejecución de las estrategias de la Política Pública Distrital de Educación Ambiental.
• Divulgación  de los bienes y servicios ambientales presentes en el Distrito Capital
</t>
  </si>
  <si>
    <t xml:space="preserve">Archivo de gestión de la Oficina de participación, educación y localidades ubicado en la sede de la SDA y espacios administrados por la SDA,  según TRD, Código de la dependencia 120  </t>
  </si>
  <si>
    <t>Participación y corresponsabilidad ciudadana en los procesos de gestión ambiental local.</t>
  </si>
  <si>
    <t xml:space="preserve">Aumento del conocimiento por parte de la ciudadanía en el cuidado y protección de los bienes y servicios ambientales del Distrito Capital
</t>
  </si>
  <si>
    <t>Durante este periodo se adelantaron 16 acciones de educación ambiental mediante el uso de las Tecnologías de la Información y la Comunicación - TIC´s, y se contó con la participación de 4.487 ciudadanos. De igual forma, se impulsaron los procesos de educación ambiental mediante TIC, por medio del uso de las herramientas disponibles, como las gafas de realidad virtual y el desarrollo de la jornada de "La Hora del Planeta", con apoyo de diferentes entidades de orden Distrital y la WWF.</t>
  </si>
  <si>
    <t xml:space="preserve">La ejecución de cada una de estas actividades ha permitido la socialización a la ciudadanía de las diversas temáticas institucionales  lideradas por la Secretaría Distrital de Ambiente. </t>
  </si>
  <si>
    <t xml:space="preserve">Los soportes reposan en el archivo de gestión de la Oficina Asesora de Comunicaciones </t>
  </si>
  <si>
    <t>Durante el primer trimestre de 2018 participaron 55.635 ciudadanos en las estrategia de educación ambiental, para un total de 55.635  ciudadanos en lo corrido del año y un acumulado durante el plan de desarrollo de 488.528 ciudadanos.  Este ejercicio se llevó a cabo por medio del desarrollo de acciones pedagógicas. procesos de formación  y recorridos interpretativos, en las temáticas de Biodiversidad, Manejo de Residuos Sólidos, Biodiversidad, Cambio Climático y Gestión de Riesgos. Durante este periodo se desarrollaron diferentes actividades en el marco de la celebración del Día Mundial de los Humedales y Día Mundial del Agua,  resaltando la importancia de éstos ecosistemas y el panorama actual en el que se encuentran.</t>
  </si>
  <si>
    <t>Durante el primer trimestre del 2018 se realizó la Secretaría Técnica de 41 Comisiones Ambientales Locales, donde se contó con la participación de 419 actores sociales comunitarios. En este espacio se proyectaron los planes de acción de las Comisiones Ambientales Locales para la vigencia 2018 y se revisó el estado de la viabilidad y contratación de los proyectos ambientales de los fondos de desarrollo local.</t>
  </si>
  <si>
    <t>Para el primer trimestre del año 2018, el equipo de caminatas ecológicas vinculó a 1.760 participantes en diferentes senderos del Distrito Capital. A su vez, desarrollo de manera especial articulaciones y ejecuciones en los senderos administrados por la Empresa de Acueducto de Bogotá: Reserva El Delirio, La Aguadora y La Regadera. Así mismo, en concordancia con las situaciones ambientales de las quebradas de Chapinero, se desarrollaron mayor número de caminatas en los Parques Ecológicos Distritales de Humedal.</t>
  </si>
  <si>
    <t>En la estrategia de aulas ambientales participaron 27.297 ciudadanos y se desarrollaron actividades en articulación con entidades del sector público y privado de la ciudad. El Aula Ambiental Soratama, realizó acciones de educación ambiental con integrantes de las mesas ambientales de Suba y de la Universidad de los Andes. El humedal Santa María del Lago en articulación con Secretaría Distrital de Integración Social, llevó a cabo la celebración del día mundial de los humedales con participación de persona mayor de la localidad de Engativá y estudiantes del Colegio Tabora. Parque Entrenubes, desarrolló acciones de educación ambiental, en las que participaron personas en condición de habitabilidad de calle beneficiarios de IDIPRON y personal que Labora en el Hospital Tunal, esta ultima en el marco de la celebración del día mundial del agua.El aula ambiental parque Mirador de los Nevados, con participación de la comunidad aledaña y personal que labora en la Universidad Pedagógica Nacional, sede Valmaría, ejecuto sesiones del proceso de formación que se lleva a cabo, con el objetivo de promover el proyecto WAYRA de la universidad. El Aula Ambiental Artística Itinerante- AUAMBARI, participó en el evento realizado en conmemoración a "La hora del planeta", el cual se llevó a cabo en el Jardín Botánico de Bogotá, en cooperación con la WWF  y la Secretaría Distrital de Ambiente.</t>
  </si>
  <si>
    <t xml:space="preserve">Durante el primer trimestre  de 2018 participaron 62.031 ciudadanos en procesos de educación y  participación ciudadana, para un acumulado durante la vigencia de 62.031 , lo que suma un total de 547.031 ciudadanos en lo corrido del plan de desarrollo.
Esta participación se adelantó en el marco del desarrollo de las estrategias de educación ambiental, mediante acciones pedagógicas, recorridos interpretativos, caminatas ecológicas  y procesos de formación, en las temáticas de Biodiversidad, Manejo Integral de Residuos Sólidos,  Biodiversidad, Cambio Climático y Gestión de Riesgos.     Así mismo, mediante la participación en las comisiones ambientales locales desarrolladas en las 20 localidades del Distrito Capital, y en las jornadas de apropiación social del territorio, entre las que se encuentran jornadas de embellecimiento, jornadas de recuperación de espacio público y jornadas de intervención en humedales. 
</t>
  </si>
  <si>
    <t>Durante el primer trimestre de 2018 participaron 6.396  ciudadanos en procesos de participación ciudadana, para un total de 6.396 en lo corrido del año y un total acumulado durante la vigencia del plan de desarrollo de 58.503 ciudadanos.  Esta participación se ejecutó en las Comisiones Ambientales Locales del Distrito y en jornadas desarrolladas donde se logró el fortalecimiento del manejo de residuos sólidos con comerciantes y se retomó el proceso llevado con la comunidad en el marco de la quebrada el Chicó. Así mismo, se adelantaron actividades en el marco de la celebración del Día Mundial de los Humedales y Día Mundial del Agua.</t>
  </si>
  <si>
    <t>Durante este periodo participó un total de 59.77 ciudadanos en procesos de participación en las 20 localidades del Distrito Capital, liderados por los Gestores Ambientales Locales de la Oficina de Participación, Educación y Localidades. Estos procesos participativos se materializaron en acciones de siembra de árboles, recuperación de espacio público, jornadas de apropiación del territorio, así como en actividades en el marco de la celebración del Día Mundial de los Humedales y Día Mundial de Agua. En estos procesos se implementaron las políticas públicas poblacionales y se evidenció un avance en la apropiación social de los proyectos estratégicos de la administración Distrital.</t>
  </si>
  <si>
    <t xml:space="preserve">Durante los meses de enero, febrero y marzo de 2018, mediante el cumplimiento del desarrollo de las estrategias de educación ambiental en las localidades del Distrito Capital, se contó con la participación de 22.091 ciudadanos. De esta forma, se ejecutaron acciones pedagógicas y procesos de formación, en especial en el eje temático "Manejo de Residuos Sólidos". Así mismo, se desarrollaron actividades en el marco de las celebraciones y conmemoraciones de calendario ambiental como: el día de la educación ambiental, día de los humedales y día del agua. </t>
  </si>
  <si>
    <t>3. Ejecución de acciones de educación ambiental en la estrategia de  Aulas Ambientales</t>
  </si>
  <si>
    <t>4. Ejecución de acciones de educación ambiental en las 20 localidades del Distrito Capital</t>
  </si>
  <si>
    <t>5. Ejecución de caminatas ecológicas acorde al inventario institucional.</t>
  </si>
  <si>
    <t>6. Implementación de acciones pedagógicas por medio del uso de las Tecnologías de la Información y Comunicación-Tics</t>
  </si>
  <si>
    <t>7. Ejecutar las actividades definidas en el plan de comunicación estratégica interna y externa, que permitan   divulgar a la ciudadanía las acciones realizadas por la entidad  para generar una cultura ambiental, actividades que se implementarán durante la vigencia de dicho plan.</t>
  </si>
  <si>
    <t>7, OBSERVACIONES AVANCE I TRIMESTRE 2018</t>
  </si>
  <si>
    <t>$199,463,500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</si>
</sst>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 #,##0_);_(&quot;$&quot;\ * \(#,##0\);_(&quot;$&quot;\ * &quot;-&quot;_);_(@_)"/>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_ &quot;$&quot;\ * #,##0.00_ ;_ &quot;$&quot;\ * \-#,##0.00_ ;_ &quot;$&quot;\ * &quot;-&quot;??_ ;_ @_ "/>
    <numFmt numFmtId="167" formatCode="_ * #,##0.00_ ;_ * \-#,##0.00_ ;_ * &quot;-&quot;??_ ;_ @_ "/>
    <numFmt numFmtId="168" formatCode="_([$$-240A]\ * #,##0_);_([$$-240A]\ * \(#,##0\);_([$$-240A]\ * &quot;-&quot;??_);_(@_)"/>
    <numFmt numFmtId="169" formatCode="0.0%"/>
    <numFmt numFmtId="170" formatCode="_ * #,##0_ ;_ * \-#,##0_ ;_ * &quot;-&quot;??_ ;_ @_ "/>
    <numFmt numFmtId="171" formatCode="_(&quot;$&quot;* #,##0.00_);_(&quot;$&quot;* \(#,##0.00\);_(&quot;$&quot;* &quot;-&quot;??_);_(@_)"/>
    <numFmt numFmtId="172" formatCode="_-* #,##0\ _€_-;\-* #,##0\ _€_-;_-* &quot;-&quot;??\ _€_-;_-@_-"/>
    <numFmt numFmtId="173" formatCode="[$$-240A]\ #,##0"/>
    <numFmt numFmtId="174" formatCode="_(&quot;$&quot;* #,##0_);_(&quot;$&quot;* \(#,##0\);_(&quot;$&quot;* &quot;-&quot;??_);_(@_)"/>
    <numFmt numFmtId="175" formatCode="_(* #,##0_);_(* \(#,##0\);_(* &quot;-&quot;??_);_(@_)"/>
    <numFmt numFmtId="176" formatCode="_-[$$-240A]* #,##0_-;\-[$$-240A]* #,##0_-;_-[$$-240A]* &quot;-&quot;??_-;_-@_-"/>
  </numFmts>
  <fonts count="4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8"/>
      <name val="Arial"/>
      <family val="2"/>
    </font>
    <font>
      <b/>
      <sz val="7"/>
      <name val="Arial"/>
      <family val="2"/>
    </font>
    <font>
      <sz val="7"/>
      <name val="Arial"/>
      <family val="2"/>
    </font>
    <font>
      <sz val="9"/>
      <name val="Arial"/>
      <family val="2"/>
    </font>
    <font>
      <sz val="9"/>
      <color indexed="8"/>
      <name val="Arial"/>
      <family val="2"/>
    </font>
    <font>
      <b/>
      <sz val="9"/>
      <name val="Arial"/>
      <family val="2"/>
    </font>
    <font>
      <b/>
      <sz val="12"/>
      <name val="Tahoma"/>
      <family val="2"/>
    </font>
    <font>
      <b/>
      <sz val="18"/>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8"/>
      <color theme="1"/>
      <name val="Arial"/>
      <family val="2"/>
    </font>
    <font>
      <sz val="9"/>
      <name val="Calibri"/>
      <family val="2"/>
      <scheme val="minor"/>
    </font>
    <font>
      <sz val="10"/>
      <name val="Calibri"/>
      <family val="2"/>
      <scheme val="minor"/>
    </font>
    <font>
      <b/>
      <sz val="10"/>
      <color indexed="8"/>
      <name val="Arial"/>
      <family val="2"/>
    </font>
    <font>
      <sz val="11"/>
      <color theme="1"/>
      <name val="Arial Narrow"/>
      <family val="2"/>
    </font>
    <font>
      <sz val="12"/>
      <color theme="1"/>
      <name val="Arial"/>
      <family val="2"/>
    </font>
    <font>
      <sz val="10"/>
      <color indexed="8"/>
      <name val="Arial"/>
      <family val="2"/>
    </font>
    <font>
      <sz val="10"/>
      <color theme="1"/>
      <name val="Arial"/>
      <family val="2"/>
    </font>
    <font>
      <b/>
      <sz val="11"/>
      <color theme="1"/>
      <name val="Calibri"/>
      <family val="2"/>
      <scheme val="minor"/>
    </font>
    <font>
      <b/>
      <sz val="11"/>
      <color indexed="8"/>
      <name val="Arial"/>
      <family val="2"/>
    </font>
    <font>
      <sz val="8"/>
      <color indexed="8"/>
      <name val="Arial"/>
      <family val="2"/>
    </font>
    <font>
      <b/>
      <sz val="8"/>
      <color indexed="8"/>
      <name val="Arial"/>
      <family val="2"/>
    </font>
    <font>
      <sz val="10"/>
      <color theme="0"/>
      <name val="Arial"/>
      <family val="2"/>
    </font>
    <font>
      <sz val="11"/>
      <color indexed="8"/>
      <name val="Arial"/>
      <family val="2"/>
    </font>
    <font>
      <b/>
      <sz val="9"/>
      <color indexed="81"/>
      <name val="Tahoma"/>
      <family val="2"/>
    </font>
    <font>
      <b/>
      <sz val="10"/>
      <color theme="1"/>
      <name val="Calibri"/>
      <family val="2"/>
      <scheme val="minor"/>
    </font>
    <font>
      <sz val="9"/>
      <color indexed="81"/>
      <name val="Tahoma"/>
      <family val="2"/>
    </font>
    <font>
      <sz val="10"/>
      <color rgb="FFFF0000"/>
      <name val="Arial"/>
      <family val="2"/>
    </font>
    <font>
      <sz val="8"/>
      <color theme="1"/>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1">
    <xf numFmtId="0" fontId="0" fillId="0" borderId="0"/>
    <xf numFmtId="167" fontId="9" fillId="0" borderId="0" applyFont="0" applyFill="0" applyBorder="0" applyAlignment="0" applyProtection="0"/>
    <xf numFmtId="167" fontId="4" fillId="0" borderId="0" applyFont="0" applyFill="0" applyBorder="0" applyAlignment="0" applyProtection="0"/>
    <xf numFmtId="165" fontId="6"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44" fontId="22" fillId="0" borderId="0" applyFont="0" applyFill="0" applyBorder="0" applyAlignment="0" applyProtection="0"/>
    <xf numFmtId="171"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4" fillId="0" borderId="0"/>
    <xf numFmtId="42" fontId="22" fillId="0" borderId="0" applyFont="0" applyFill="0" applyBorder="0" applyAlignment="0" applyProtection="0"/>
  </cellStyleXfs>
  <cellXfs count="611">
    <xf numFmtId="0" fontId="0" fillId="0" borderId="0" xfId="0"/>
    <xf numFmtId="0" fontId="0" fillId="0" borderId="0" xfId="0" applyFill="1"/>
    <xf numFmtId="0" fontId="5" fillId="0" borderId="0" xfId="16" applyFont="1" applyBorder="1" applyAlignment="1">
      <alignment vertical="center"/>
    </xf>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2" fillId="0" borderId="0" xfId="16" applyFont="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0" borderId="0" xfId="16" applyFill="1" applyAlignment="1">
      <alignment horizontal="left" vertic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172" fontId="0" fillId="0" borderId="0" xfId="0" applyNumberFormat="1" applyFill="1" applyAlignment="1">
      <alignment horizontal="center"/>
    </xf>
    <xf numFmtId="0" fontId="4" fillId="3" borderId="0" xfId="16" applyFill="1" applyAlignment="1">
      <alignment vertical="center"/>
    </xf>
    <xf numFmtId="0" fontId="0" fillId="0" borderId="0" xfId="0" applyFill="1" applyAlignment="1">
      <alignment horizontal="center"/>
    </xf>
    <xf numFmtId="0" fontId="0" fillId="0" borderId="0" xfId="0" applyFill="1" applyAlignment="1">
      <alignment horizontal="center"/>
    </xf>
    <xf numFmtId="0" fontId="2" fillId="5" borderId="1" xfId="16" applyFont="1" applyFill="1" applyBorder="1" applyAlignment="1">
      <alignment horizontal="left" vertical="center" wrapText="1"/>
    </xf>
    <xf numFmtId="0" fontId="0" fillId="0" borderId="30" xfId="0" applyFill="1" applyBorder="1"/>
    <xf numFmtId="0" fontId="31" fillId="0" borderId="0" xfId="0" applyFont="1" applyFill="1" applyAlignment="1">
      <alignment horizontal="center" vertical="center"/>
    </xf>
    <xf numFmtId="0" fontId="5" fillId="3" borderId="27"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center" vertical="center" wrapText="1"/>
    </xf>
    <xf numFmtId="0" fontId="32" fillId="3" borderId="27" xfId="0" applyFont="1" applyFill="1" applyBorder="1"/>
    <xf numFmtId="0" fontId="32" fillId="3" borderId="0" xfId="0" applyFont="1" applyFill="1" applyBorder="1"/>
    <xf numFmtId="0" fontId="32" fillId="3" borderId="0" xfId="0" applyFont="1" applyFill="1" applyBorder="1" applyAlignment="1">
      <alignment horizontal="center"/>
    </xf>
    <xf numFmtId="0" fontId="32" fillId="3" borderId="28" xfId="0" applyFont="1" applyFill="1" applyBorder="1"/>
    <xf numFmtId="0" fontId="29" fillId="6" borderId="0" xfId="0" applyFont="1" applyFill="1" applyBorder="1" applyAlignment="1"/>
    <xf numFmtId="0" fontId="29" fillId="6" borderId="30" xfId="0" applyFont="1" applyFill="1" applyBorder="1" applyAlignment="1"/>
    <xf numFmtId="0" fontId="2" fillId="5" borderId="4" xfId="16" applyFont="1" applyFill="1" applyBorder="1" applyAlignment="1">
      <alignment horizontal="left" vertical="center" wrapText="1"/>
    </xf>
    <xf numFmtId="0" fontId="14" fillId="5" borderId="4" xfId="16" applyFont="1" applyFill="1" applyBorder="1" applyAlignment="1">
      <alignment horizontal="center" vertical="center" textRotation="180" wrapText="1"/>
    </xf>
    <xf numFmtId="10" fontId="4" fillId="5" borderId="4" xfId="16" applyNumberFormat="1" applyFont="1" applyFill="1" applyBorder="1" applyAlignment="1">
      <alignment horizontal="center" vertical="center" wrapText="1"/>
    </xf>
    <xf numFmtId="0" fontId="0" fillId="0" borderId="25" xfId="0" applyFill="1" applyBorder="1" applyAlignment="1">
      <alignment horizontal="center" vertical="center"/>
    </xf>
    <xf numFmtId="0" fontId="0" fillId="0" borderId="0" xfId="0" applyFill="1" applyBorder="1" applyAlignment="1">
      <alignment horizontal="center" vertical="center"/>
    </xf>
    <xf numFmtId="0" fontId="0" fillId="0" borderId="30" xfId="0" applyFill="1" applyBorder="1" applyAlignment="1">
      <alignment horizontal="center" vertical="center"/>
    </xf>
    <xf numFmtId="0" fontId="0" fillId="0" borderId="25" xfId="0" applyFill="1" applyBorder="1"/>
    <xf numFmtId="0" fontId="0" fillId="0" borderId="0" xfId="0" applyFill="1" applyBorder="1"/>
    <xf numFmtId="0" fontId="5" fillId="6" borderId="2" xfId="0" applyFont="1" applyFill="1" applyBorder="1" applyAlignment="1">
      <alignment horizontal="center" vertical="center" wrapText="1"/>
    </xf>
    <xf numFmtId="168" fontId="2" fillId="0" borderId="4" xfId="0" applyNumberFormat="1" applyFont="1" applyFill="1" applyBorder="1" applyAlignment="1">
      <alignment horizontal="center" vertical="center"/>
    </xf>
    <xf numFmtId="0" fontId="2" fillId="5" borderId="4" xfId="16" applyFont="1" applyFill="1" applyBorder="1" applyAlignment="1">
      <alignment horizontal="center" vertical="center" wrapText="1"/>
    </xf>
    <xf numFmtId="0" fontId="31" fillId="0" borderId="0" xfId="0" applyFont="1" applyFill="1" applyBorder="1" applyAlignment="1">
      <alignment horizontal="center" vertical="center"/>
    </xf>
    <xf numFmtId="0" fontId="23" fillId="0" borderId="0" xfId="0" applyFont="1" applyFill="1" applyBorder="1"/>
    <xf numFmtId="10" fontId="24" fillId="3" borderId="2" xfId="16" applyNumberFormat="1" applyFont="1" applyFill="1" applyBorder="1" applyAlignment="1">
      <alignment horizontal="center" vertical="center" wrapText="1"/>
    </xf>
    <xf numFmtId="9" fontId="24" fillId="7" borderId="1" xfId="27" applyFont="1" applyFill="1" applyBorder="1" applyAlignment="1">
      <alignment horizontal="center" vertical="center" wrapText="1"/>
    </xf>
    <xf numFmtId="169" fontId="25" fillId="6" borderId="1" xfId="0" applyNumberFormat="1"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0" fontId="7" fillId="0" borderId="1" xfId="21" applyNumberFormat="1" applyFont="1" applyBorder="1" applyAlignment="1">
      <alignment horizontal="center" vertical="center"/>
    </xf>
    <xf numFmtId="9" fontId="25" fillId="6" borderId="1" xfId="0" applyNumberFormat="1" applyFont="1" applyFill="1" applyBorder="1" applyAlignment="1">
      <alignment horizontal="center" vertical="center"/>
    </xf>
    <xf numFmtId="9" fontId="24" fillId="3" borderId="1" xfId="16" applyNumberFormat="1" applyFont="1" applyFill="1" applyBorder="1" applyAlignment="1">
      <alignment horizontal="center" vertical="center" wrapText="1"/>
    </xf>
    <xf numFmtId="9" fontId="24" fillId="9" borderId="1" xfId="27" applyFont="1" applyFill="1" applyBorder="1" applyAlignment="1">
      <alignment horizontal="center" vertical="center" wrapText="1"/>
    </xf>
    <xf numFmtId="169" fontId="25" fillId="4" borderId="1" xfId="0" applyNumberFormat="1" applyFont="1" applyFill="1" applyBorder="1" applyAlignment="1">
      <alignment vertical="center"/>
    </xf>
    <xf numFmtId="9" fontId="24" fillId="3" borderId="1" xfId="28" applyFont="1" applyFill="1" applyBorder="1" applyAlignment="1">
      <alignment horizontal="center" vertical="center" wrapText="1"/>
    </xf>
    <xf numFmtId="9" fontId="24" fillId="3" borderId="2" xfId="16" applyNumberFormat="1" applyFont="1" applyFill="1" applyBorder="1" applyAlignment="1">
      <alignment horizontal="center" vertical="center" wrapText="1"/>
    </xf>
    <xf numFmtId="9" fontId="24" fillId="7" borderId="1" xfId="28" applyFont="1" applyFill="1" applyBorder="1" applyAlignment="1">
      <alignment horizontal="center" vertical="center" wrapText="1"/>
    </xf>
    <xf numFmtId="9" fontId="25" fillId="4" borderId="1" xfId="0" applyNumberFormat="1" applyFont="1" applyFill="1" applyBorder="1" applyAlignment="1">
      <alignment horizontal="center" vertical="center"/>
    </xf>
    <xf numFmtId="165" fontId="24" fillId="3" borderId="1" xfId="5" applyFont="1" applyFill="1" applyBorder="1" applyAlignment="1">
      <alignment horizontal="center" vertical="center" wrapText="1"/>
    </xf>
    <xf numFmtId="9" fontId="24" fillId="3" borderId="1" xfId="5" applyNumberFormat="1" applyFont="1" applyFill="1" applyBorder="1" applyAlignment="1">
      <alignment horizontal="center" vertical="center" wrapText="1"/>
    </xf>
    <xf numFmtId="9" fontId="25" fillId="4" borderId="1" xfId="28" applyFont="1" applyFill="1" applyBorder="1" applyAlignment="1">
      <alignment horizontal="center" vertical="center"/>
    </xf>
    <xf numFmtId="172" fontId="7" fillId="0" borderId="1" xfId="3" applyNumberFormat="1" applyFont="1" applyBorder="1" applyAlignment="1">
      <alignment horizontal="center" vertical="center"/>
    </xf>
    <xf numFmtId="0" fontId="10" fillId="6" borderId="0" xfId="0" applyFont="1" applyFill="1" applyBorder="1" applyAlignment="1">
      <alignment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0" borderId="0" xfId="19" applyFill="1" applyBorder="1"/>
    <xf numFmtId="0" fontId="4" fillId="0" borderId="0" xfId="19" applyBorder="1"/>
    <xf numFmtId="0" fontId="4" fillId="0" borderId="0" xfId="19" applyBorder="1" applyAlignment="1">
      <alignment vertical="center" wrapText="1"/>
    </xf>
    <xf numFmtId="0" fontId="4" fillId="0" borderId="0" xfId="19" applyBorder="1" applyAlignment="1">
      <alignment wrapText="1"/>
    </xf>
    <xf numFmtId="0" fontId="4" fillId="0" borderId="0" xfId="19"/>
    <xf numFmtId="0" fontId="5" fillId="0" borderId="0" xfId="19" applyFont="1" applyBorder="1"/>
    <xf numFmtId="0" fontId="5" fillId="0" borderId="0" xfId="19" applyFont="1" applyBorder="1" applyAlignment="1">
      <alignment vertical="center" wrapText="1"/>
    </xf>
    <xf numFmtId="0" fontId="5" fillId="0" borderId="0" xfId="19" applyFont="1" applyBorder="1" applyAlignment="1">
      <alignment wrapText="1"/>
    </xf>
    <xf numFmtId="0" fontId="5" fillId="0" borderId="0" xfId="19" applyFont="1"/>
    <xf numFmtId="0" fontId="11" fillId="0" borderId="0" xfId="29" applyFont="1" applyBorder="1" applyAlignment="1">
      <alignment horizontal="center" vertical="center" wrapText="1"/>
    </xf>
    <xf numFmtId="0" fontId="5" fillId="0" borderId="0" xfId="19" applyFont="1" applyBorder="1" applyAlignment="1">
      <alignment horizontal="center" vertical="center" wrapText="1"/>
    </xf>
    <xf numFmtId="0" fontId="11" fillId="0" borderId="0" xfId="29" applyFont="1" applyBorder="1" applyAlignment="1">
      <alignment vertical="center" wrapText="1"/>
    </xf>
    <xf numFmtId="1" fontId="12" fillId="0" borderId="1" xfId="0" applyNumberFormat="1" applyFont="1" applyFill="1" applyBorder="1" applyAlignment="1">
      <alignment vertical="center" wrapText="1"/>
    </xf>
    <xf numFmtId="1" fontId="12" fillId="0" borderId="1" xfId="0" applyNumberFormat="1" applyFont="1" applyFill="1" applyBorder="1" applyAlignment="1">
      <alignment horizontal="left" vertical="center" wrapText="1"/>
    </xf>
    <xf numFmtId="0" fontId="12" fillId="0" borderId="0" xfId="29" applyFont="1" applyBorder="1" applyAlignment="1">
      <alignment vertical="center" wrapText="1"/>
    </xf>
    <xf numFmtId="0" fontId="12" fillId="0" borderId="0" xfId="19" applyFont="1" applyBorder="1" applyAlignment="1">
      <alignment vertical="center" wrapText="1"/>
    </xf>
    <xf numFmtId="168" fontId="33" fillId="0" borderId="1" xfId="10" applyNumberFormat="1" applyFont="1" applyFill="1" applyBorder="1" applyAlignment="1">
      <alignment horizontal="center" vertical="center" wrapText="1"/>
    </xf>
    <xf numFmtId="0" fontId="4" fillId="0" borderId="47" xfId="19" applyBorder="1"/>
    <xf numFmtId="0" fontId="4" fillId="6" borderId="0" xfId="19" applyFill="1" applyBorder="1"/>
    <xf numFmtId="0" fontId="12" fillId="6" borderId="0" xfId="29" applyFont="1" applyFill="1" applyBorder="1" applyAlignment="1">
      <alignment vertical="center" wrapText="1"/>
    </xf>
    <xf numFmtId="0" fontId="12" fillId="6" borderId="0" xfId="19" applyFont="1" applyFill="1" applyBorder="1" applyAlignment="1">
      <alignment vertical="center" wrapText="1"/>
    </xf>
    <xf numFmtId="0" fontId="4" fillId="6" borderId="0" xfId="19" applyFill="1" applyBorder="1" applyAlignment="1">
      <alignment wrapText="1"/>
    </xf>
    <xf numFmtId="0" fontId="4" fillId="6" borderId="0" xfId="19" applyFill="1"/>
    <xf numFmtId="0" fontId="4" fillId="3" borderId="0" xfId="19" applyFill="1" applyBorder="1"/>
    <xf numFmtId="0" fontId="12" fillId="3" borderId="0" xfId="29" applyFont="1" applyFill="1" applyBorder="1" applyAlignment="1">
      <alignment vertical="center" wrapText="1"/>
    </xf>
    <xf numFmtId="0" fontId="12" fillId="3" borderId="0" xfId="19" applyFont="1" applyFill="1" applyBorder="1" applyAlignment="1">
      <alignment vertical="center" wrapText="1"/>
    </xf>
    <xf numFmtId="0" fontId="4" fillId="3" borderId="0" xfId="19" applyFill="1" applyBorder="1" applyAlignment="1">
      <alignment wrapText="1"/>
    </xf>
    <xf numFmtId="0" fontId="4" fillId="10" borderId="0" xfId="19" applyFill="1" applyBorder="1"/>
    <xf numFmtId="0" fontId="4" fillId="10" borderId="0" xfId="19" applyFill="1"/>
    <xf numFmtId="3" fontId="4" fillId="0" borderId="1" xfId="25" applyNumberFormat="1" applyFont="1" applyFill="1" applyBorder="1" applyAlignment="1">
      <alignment horizontal="center" vertical="center" wrapText="1"/>
    </xf>
    <xf numFmtId="0" fontId="12" fillId="3" borderId="1" xfId="19" applyFont="1" applyFill="1" applyBorder="1"/>
    <xf numFmtId="0" fontId="12" fillId="3" borderId="1" xfId="19" applyFont="1" applyFill="1" applyBorder="1" applyAlignment="1"/>
    <xf numFmtId="0" fontId="12" fillId="6" borderId="1" xfId="19" applyFont="1" applyFill="1" applyBorder="1"/>
    <xf numFmtId="0" fontId="12" fillId="6" borderId="1" xfId="19" applyFont="1" applyFill="1" applyBorder="1" applyAlignment="1"/>
    <xf numFmtId="3" fontId="4" fillId="0" borderId="0" xfId="19" applyNumberFormat="1" applyFont="1" applyFill="1" applyBorder="1"/>
    <xf numFmtId="0" fontId="37" fillId="0" borderId="0" xfId="19" applyFont="1" applyFill="1" applyBorder="1" applyAlignment="1">
      <alignment horizontal="justify" vertical="center" wrapText="1"/>
    </xf>
    <xf numFmtId="173" fontId="38" fillId="0" borderId="0" xfId="19" applyNumberFormat="1" applyFont="1" applyFill="1" applyBorder="1" applyAlignment="1">
      <alignment horizontal="left" vertical="center" wrapText="1"/>
    </xf>
    <xf numFmtId="168" fontId="33" fillId="0" borderId="0" xfId="19" applyNumberFormat="1" applyFont="1" applyFill="1" applyBorder="1" applyAlignment="1">
      <alignment vertical="center" wrapText="1"/>
    </xf>
    <xf numFmtId="168" fontId="37" fillId="0" borderId="0" xfId="19" applyNumberFormat="1" applyFont="1" applyFill="1" applyBorder="1" applyAlignment="1">
      <alignment vertical="center" wrapText="1"/>
    </xf>
    <xf numFmtId="174" fontId="4" fillId="0" borderId="0" xfId="19" applyNumberFormat="1" applyFont="1" applyFill="1" applyBorder="1"/>
    <xf numFmtId="174" fontId="4" fillId="0" borderId="0" xfId="19" applyNumberFormat="1" applyFill="1" applyBorder="1"/>
    <xf numFmtId="0" fontId="4" fillId="0" borderId="0" xfId="19" applyAlignment="1">
      <alignment horizontal="center"/>
    </xf>
    <xf numFmtId="165" fontId="4" fillId="0" borderId="0" xfId="5" applyFont="1" applyFill="1" applyBorder="1"/>
    <xf numFmtId="165" fontId="4" fillId="0" borderId="0" xfId="19" applyNumberFormat="1" applyFill="1" applyBorder="1"/>
    <xf numFmtId="0" fontId="4" fillId="0" borderId="0" xfId="19" applyFont="1" applyFill="1" applyBorder="1"/>
    <xf numFmtId="0" fontId="4" fillId="0" borderId="0" xfId="19" applyAlignment="1"/>
    <xf numFmtId="0" fontId="7" fillId="0" borderId="0" xfId="0" applyFont="1" applyAlignment="1">
      <alignment vertical="center"/>
    </xf>
    <xf numFmtId="0" fontId="4" fillId="0" borderId="0" xfId="19" applyFill="1" applyBorder="1" applyAlignment="1">
      <alignment horizontal="center"/>
    </xf>
    <xf numFmtId="172" fontId="7" fillId="0" borderId="3" xfId="5" applyNumberFormat="1" applyFont="1" applyBorder="1" applyAlignment="1">
      <alignment vertical="center"/>
    </xf>
    <xf numFmtId="0" fontId="40" fillId="3" borderId="2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0" fillId="3" borderId="11" xfId="0" applyFont="1" applyFill="1" applyBorder="1" applyAlignment="1">
      <alignment horizontal="justify" vertical="center" wrapText="1"/>
    </xf>
    <xf numFmtId="0" fontId="17" fillId="0" borderId="0" xfId="19" applyFont="1" applyAlignment="1">
      <alignment horizontal="center" vertical="center"/>
    </xf>
    <xf numFmtId="0" fontId="4" fillId="12" borderId="0" xfId="19" applyFill="1"/>
    <xf numFmtId="0" fontId="4" fillId="0" borderId="0" xfId="19" applyFont="1"/>
    <xf numFmtId="0" fontId="4" fillId="0" borderId="0" xfId="19" applyFill="1"/>
    <xf numFmtId="0" fontId="4" fillId="0" borderId="0" xfId="19" applyFill="1" applyBorder="1" applyAlignment="1"/>
    <xf numFmtId="0" fontId="17" fillId="0" borderId="0" xfId="19" applyFont="1" applyFill="1" applyBorder="1" applyAlignment="1">
      <alignment horizontal="center" vertical="center"/>
    </xf>
    <xf numFmtId="174" fontId="4" fillId="0" borderId="0" xfId="19" applyNumberFormat="1" applyFill="1" applyBorder="1" applyAlignment="1">
      <alignment horizontal="center"/>
    </xf>
    <xf numFmtId="174" fontId="17" fillId="0" borderId="0" xfId="19" applyNumberFormat="1" applyFont="1" applyFill="1" applyBorder="1" applyAlignment="1">
      <alignment horizontal="center" vertical="center"/>
    </xf>
    <xf numFmtId="0" fontId="4" fillId="11" borderId="0" xfId="19" applyFill="1"/>
    <xf numFmtId="0" fontId="4" fillId="11" borderId="0" xfId="19" applyFill="1" applyBorder="1"/>
    <xf numFmtId="0" fontId="4" fillId="3" borderId="0" xfId="19" applyFill="1" applyBorder="1" applyAlignment="1">
      <alignment vertical="center" wrapText="1"/>
    </xf>
    <xf numFmtId="3" fontId="4" fillId="0" borderId="0" xfId="19" applyNumberFormat="1" applyFont="1" applyFill="1" applyBorder="1" applyAlignment="1">
      <alignment horizontal="center" vertical="center"/>
    </xf>
    <xf numFmtId="3" fontId="12" fillId="0" borderId="0" xfId="19" applyNumberFormat="1" applyFont="1" applyFill="1" applyBorder="1" applyAlignment="1">
      <alignment horizontal="center" vertical="center"/>
    </xf>
    <xf numFmtId="3" fontId="17" fillId="0" borderId="0" xfId="19" applyNumberFormat="1" applyFont="1" applyFill="1" applyBorder="1" applyAlignment="1">
      <alignment horizontal="center" vertical="center"/>
    </xf>
    <xf numFmtId="0" fontId="37" fillId="0" borderId="0" xfId="19" applyFont="1" applyFill="1" applyBorder="1" applyAlignment="1">
      <alignment horizontal="left" vertical="center" wrapText="1"/>
    </xf>
    <xf numFmtId="43" fontId="4" fillId="0" borderId="0" xfId="19" applyNumberFormat="1" applyFill="1" applyBorder="1"/>
    <xf numFmtId="43" fontId="4" fillId="0" borderId="0" xfId="19" applyNumberFormat="1" applyFont="1" applyFill="1" applyBorder="1" applyAlignment="1">
      <alignment horizontal="center" vertical="center"/>
    </xf>
    <xf numFmtId="175" fontId="12" fillId="0" borderId="0" xfId="19" applyNumberFormat="1" applyFont="1" applyFill="1" applyBorder="1" applyAlignment="1">
      <alignment horizontal="center" vertical="center"/>
    </xf>
    <xf numFmtId="175" fontId="17" fillId="0" borderId="0" xfId="19" applyNumberFormat="1" applyFont="1" applyFill="1" applyBorder="1" applyAlignment="1">
      <alignment horizontal="center" vertical="center"/>
    </xf>
    <xf numFmtId="175" fontId="4" fillId="0" borderId="0" xfId="19" applyNumberFormat="1" applyFont="1" applyFill="1" applyBorder="1" applyAlignment="1">
      <alignment horizontal="center" vertical="center"/>
    </xf>
    <xf numFmtId="0" fontId="0" fillId="0" borderId="0" xfId="0" applyFill="1" applyBorder="1" applyAlignment="1"/>
    <xf numFmtId="0" fontId="12" fillId="0" borderId="0" xfId="19" applyFont="1" applyFill="1" applyBorder="1"/>
    <xf numFmtId="0" fontId="12" fillId="0" borderId="0" xfId="19" applyFont="1" applyFill="1" applyBorder="1" applyAlignment="1"/>
    <xf numFmtId="3" fontId="37" fillId="0" borderId="0" xfId="19" applyNumberFormat="1" applyFont="1" applyFill="1" applyBorder="1" applyAlignment="1">
      <alignment horizontal="center" vertical="center" wrapText="1"/>
    </xf>
    <xf numFmtId="168" fontId="18" fillId="0" borderId="0" xfId="19" applyNumberFormat="1" applyFont="1" applyFill="1" applyBorder="1" applyAlignment="1">
      <alignment horizontal="center" vertical="center" wrapText="1"/>
    </xf>
    <xf numFmtId="0" fontId="38" fillId="0" borderId="0" xfId="19" applyFont="1" applyFill="1" applyBorder="1" applyAlignment="1">
      <alignment horizontal="center" vertical="center" wrapText="1"/>
    </xf>
    <xf numFmtId="1" fontId="27" fillId="0" borderId="0" xfId="0" applyNumberFormat="1" applyFont="1" applyFill="1" applyBorder="1" applyAlignment="1">
      <alignment vertical="center" wrapText="1"/>
    </xf>
    <xf numFmtId="0" fontId="11" fillId="0" borderId="0" xfId="19" applyFont="1" applyFill="1" applyBorder="1" applyAlignment="1"/>
    <xf numFmtId="0" fontId="12" fillId="0" borderId="0" xfId="19" applyFont="1" applyFill="1" applyBorder="1" applyAlignment="1">
      <alignment vertical="center" wrapText="1"/>
    </xf>
    <xf numFmtId="0" fontId="12" fillId="0" borderId="0" xfId="29" applyFont="1" applyFill="1" applyBorder="1" applyAlignment="1">
      <alignment vertical="center" wrapText="1"/>
    </xf>
    <xf numFmtId="3" fontId="4" fillId="0" borderId="0" xfId="19" applyNumberFormat="1" applyFont="1" applyFill="1" applyBorder="1" applyAlignment="1">
      <alignment horizontal="right"/>
    </xf>
    <xf numFmtId="3" fontId="4" fillId="0" borderId="0" xfId="19" applyNumberFormat="1" applyFont="1" applyFill="1" applyBorder="1" applyAlignment="1"/>
    <xf numFmtId="3" fontId="33" fillId="6" borderId="1" xfId="19" applyNumberFormat="1" applyFont="1" applyFill="1" applyBorder="1" applyAlignment="1">
      <alignment horizontal="center" vertical="center" wrapText="1"/>
    </xf>
    <xf numFmtId="0" fontId="30" fillId="6" borderId="8" xfId="19" applyFont="1" applyFill="1" applyBorder="1" applyAlignment="1">
      <alignment horizontal="center" wrapText="1"/>
    </xf>
    <xf numFmtId="172" fontId="7" fillId="0" borderId="1" xfId="0" applyNumberFormat="1" applyFont="1" applyBorder="1" applyAlignment="1">
      <alignment horizontal="center" vertical="center"/>
    </xf>
    <xf numFmtId="169" fontId="24" fillId="3" borderId="1" xfId="28"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3" fontId="37" fillId="0" borderId="0" xfId="19" applyNumberFormat="1" applyFont="1" applyFill="1" applyBorder="1" applyAlignment="1">
      <alignment vertical="center" wrapText="1"/>
    </xf>
    <xf numFmtId="3" fontId="4" fillId="0"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xf>
    <xf numFmtId="172" fontId="23" fillId="3" borderId="3" xfId="3" applyNumberFormat="1" applyFont="1" applyFill="1" applyBorder="1" applyAlignment="1">
      <alignment horizontal="center" vertical="center"/>
    </xf>
    <xf numFmtId="10" fontId="23" fillId="3" borderId="1" xfId="21" applyNumberFormat="1" applyFont="1" applyFill="1" applyBorder="1" applyAlignment="1">
      <alignment horizontal="center" vertical="center"/>
    </xf>
    <xf numFmtId="37" fontId="33" fillId="3" borderId="1" xfId="9" applyNumberFormat="1" applyFont="1" applyFill="1" applyBorder="1" applyAlignment="1">
      <alignment horizontal="center" vertical="center"/>
    </xf>
    <xf numFmtId="172" fontId="23" fillId="3" borderId="1" xfId="3" applyNumberFormat="1" applyFont="1" applyFill="1" applyBorder="1" applyAlignment="1">
      <alignment horizontal="center" vertical="center"/>
    </xf>
    <xf numFmtId="172" fontId="23" fillId="0" borderId="1" xfId="5" applyNumberFormat="1" applyFont="1" applyFill="1" applyBorder="1" applyAlignment="1">
      <alignment horizontal="center" vertical="center"/>
    </xf>
    <xf numFmtId="0" fontId="23" fillId="3" borderId="1" xfId="0" applyFont="1" applyFill="1" applyBorder="1" applyAlignment="1">
      <alignment horizontal="center" vertical="center"/>
    </xf>
    <xf numFmtId="172" fontId="23" fillId="0" borderId="1" xfId="0" applyNumberFormat="1" applyFont="1" applyFill="1" applyBorder="1" applyAlignment="1">
      <alignment horizontal="center" vertical="center"/>
    </xf>
    <xf numFmtId="0" fontId="33" fillId="3" borderId="1" xfId="0" applyFont="1" applyFill="1" applyBorder="1" applyAlignment="1">
      <alignment horizontal="center" vertical="center"/>
    </xf>
    <xf numFmtId="3" fontId="4" fillId="3" borderId="1" xfId="10" applyNumberFormat="1" applyFont="1" applyFill="1" applyBorder="1" applyAlignment="1">
      <alignment horizontal="center" vertical="center" wrapText="1"/>
    </xf>
    <xf numFmtId="3" fontId="4" fillId="0" borderId="1" xfId="1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42" fontId="33" fillId="0" borderId="1" xfId="30" applyFont="1" applyFill="1" applyBorder="1" applyAlignment="1">
      <alignment horizontal="center" vertical="center"/>
    </xf>
    <xf numFmtId="165" fontId="23" fillId="0" borderId="3" xfId="3" applyNumberFormat="1" applyFont="1" applyFill="1" applyBorder="1" applyAlignment="1">
      <alignment horizontal="center" vertical="center"/>
    </xf>
    <xf numFmtId="0" fontId="23" fillId="0" borderId="3" xfId="0" applyFont="1" applyFill="1" applyBorder="1" applyAlignment="1">
      <alignment horizontal="center" vertical="center"/>
    </xf>
    <xf numFmtId="10" fontId="23" fillId="0" borderId="1" xfId="21" applyNumberFormat="1" applyFont="1" applyFill="1" applyBorder="1" applyAlignment="1">
      <alignment horizontal="center" vertical="center"/>
    </xf>
    <xf numFmtId="168" fontId="2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16" fillId="6" borderId="16" xfId="0" applyFont="1" applyFill="1" applyBorder="1" applyAlignment="1" applyProtection="1">
      <alignment horizontal="left" vertical="center" wrapText="1"/>
      <protection locked="0"/>
    </xf>
    <xf numFmtId="10" fontId="23" fillId="3" borderId="3" xfId="21" applyNumberFormat="1" applyFont="1" applyFill="1" applyBorder="1" applyAlignment="1">
      <alignment horizontal="center" vertical="center"/>
    </xf>
    <xf numFmtId="10" fontId="23" fillId="3" borderId="38" xfId="21" applyNumberFormat="1" applyFont="1" applyFill="1" applyBorder="1" applyAlignment="1">
      <alignment horizontal="center" vertical="center"/>
    </xf>
    <xf numFmtId="0" fontId="16" fillId="6" borderId="17"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left" vertical="center" wrapText="1"/>
      <protection locked="0"/>
    </xf>
    <xf numFmtId="168" fontId="33" fillId="0" borderId="4" xfId="10" applyNumberFormat="1" applyFont="1" applyFill="1" applyBorder="1" applyAlignment="1">
      <alignment horizontal="center" vertical="center" wrapText="1"/>
    </xf>
    <xf numFmtId="10" fontId="23" fillId="3" borderId="4" xfId="21" applyNumberFormat="1" applyFont="1" applyFill="1" applyBorder="1" applyAlignment="1">
      <alignment horizontal="center" vertical="center"/>
    </xf>
    <xf numFmtId="0" fontId="29" fillId="6" borderId="28" xfId="0" applyFont="1" applyFill="1" applyBorder="1" applyAlignment="1"/>
    <xf numFmtId="0" fontId="11" fillId="6" borderId="51" xfId="0" applyFont="1" applyFill="1" applyBorder="1" applyAlignment="1">
      <alignment horizontal="right"/>
    </xf>
    <xf numFmtId="0" fontId="16" fillId="6" borderId="41" xfId="0" applyFont="1" applyFill="1" applyBorder="1" applyAlignment="1" applyProtection="1">
      <alignment horizontal="left" vertical="center" wrapText="1"/>
      <protection locked="0"/>
    </xf>
    <xf numFmtId="168" fontId="33" fillId="0" borderId="2" xfId="10" applyNumberFormat="1" applyFont="1" applyFill="1" applyBorder="1" applyAlignment="1">
      <alignment horizontal="center" vertical="center" wrapText="1"/>
    </xf>
    <xf numFmtId="0" fontId="16" fillId="6" borderId="52" xfId="0" applyFont="1" applyFill="1" applyBorder="1" applyAlignment="1" applyProtection="1">
      <alignment horizontal="left" vertical="center" wrapText="1"/>
      <protection locked="0"/>
    </xf>
    <xf numFmtId="168" fontId="33" fillId="3" borderId="1" xfId="10" applyNumberFormat="1" applyFont="1" applyFill="1" applyBorder="1" applyAlignment="1">
      <alignment horizontal="center" vertical="center"/>
    </xf>
    <xf numFmtId="10" fontId="42" fillId="3" borderId="1" xfId="21" applyNumberFormat="1" applyFont="1" applyFill="1" applyBorder="1" applyAlignment="1">
      <alignment horizontal="center" vertical="center"/>
    </xf>
    <xf numFmtId="0" fontId="30" fillId="3" borderId="1" xfId="0" applyFont="1" applyFill="1" applyBorder="1" applyAlignment="1">
      <alignment horizontal="center" vertical="center"/>
    </xf>
    <xf numFmtId="168" fontId="30" fillId="3" borderId="1" xfId="0" applyNumberFormat="1" applyFont="1" applyFill="1" applyBorder="1" applyAlignment="1">
      <alignment horizontal="center" vertical="center"/>
    </xf>
    <xf numFmtId="173" fontId="33" fillId="6" borderId="1" xfId="19" applyNumberFormat="1" applyFont="1" applyFill="1" applyBorder="1" applyAlignment="1">
      <alignment horizontal="left" vertical="center" wrapText="1"/>
    </xf>
    <xf numFmtId="173" fontId="33" fillId="6" borderId="1" xfId="19" applyNumberFormat="1" applyFont="1" applyFill="1" applyBorder="1" applyAlignment="1">
      <alignment vertical="center" wrapText="1"/>
    </xf>
    <xf numFmtId="3" fontId="33" fillId="0" borderId="1" xfId="19" applyNumberFormat="1" applyFont="1" applyFill="1" applyBorder="1" applyAlignment="1">
      <alignment vertical="center" wrapText="1"/>
    </xf>
    <xf numFmtId="173" fontId="4" fillId="6" borderId="1" xfId="19" applyNumberFormat="1" applyFont="1" applyFill="1" applyBorder="1" applyAlignment="1">
      <alignment horizontal="left" vertical="center" wrapText="1"/>
    </xf>
    <xf numFmtId="173" fontId="4" fillId="6" borderId="1" xfId="19" applyNumberFormat="1" applyFont="1" applyFill="1" applyBorder="1" applyAlignment="1">
      <alignment vertical="center" wrapText="1"/>
    </xf>
    <xf numFmtId="3" fontId="34" fillId="0" borderId="1" xfId="19" applyNumberFormat="1" applyFont="1" applyFill="1" applyBorder="1" applyAlignment="1">
      <alignment vertical="center" wrapText="1"/>
    </xf>
    <xf numFmtId="3" fontId="34" fillId="0" borderId="1" xfId="19" applyNumberFormat="1" applyFont="1" applyFill="1" applyBorder="1" applyAlignment="1">
      <alignment horizontal="left" vertical="center" wrapText="1"/>
    </xf>
    <xf numFmtId="168" fontId="33" fillId="0" borderId="1" xfId="19" applyNumberFormat="1" applyFont="1" applyFill="1" applyBorder="1" applyAlignment="1">
      <alignment vertical="center" wrapText="1"/>
    </xf>
    <xf numFmtId="4" fontId="34" fillId="6" borderId="1" xfId="19" applyNumberFormat="1" applyFont="1" applyFill="1" applyBorder="1" applyAlignment="1">
      <alignment horizontal="center" vertical="center" wrapText="1"/>
    </xf>
    <xf numFmtId="4" fontId="33" fillId="6" borderId="1" xfId="19" applyNumberFormat="1" applyFont="1" applyFill="1" applyBorder="1" applyAlignment="1">
      <alignment horizontal="center" vertical="center" wrapText="1"/>
    </xf>
    <xf numFmtId="1" fontId="34" fillId="6" borderId="1" xfId="0" applyNumberFormat="1" applyFont="1" applyFill="1" applyBorder="1" applyAlignment="1">
      <alignment vertical="center" wrapText="1"/>
    </xf>
    <xf numFmtId="0" fontId="4" fillId="6" borderId="1" xfId="19" applyFont="1" applyFill="1" applyBorder="1"/>
    <xf numFmtId="0" fontId="4" fillId="0" borderId="1" xfId="19" applyFont="1" applyFill="1" applyBorder="1" applyAlignment="1">
      <alignment horizontal="center"/>
    </xf>
    <xf numFmtId="168" fontId="33" fillId="0" borderId="1" xfId="19" applyNumberFormat="1" applyFont="1" applyFill="1" applyBorder="1" applyAlignment="1">
      <alignment horizontal="center" vertical="center" wrapText="1"/>
    </xf>
    <xf numFmtId="0" fontId="33" fillId="6" borderId="1" xfId="19" applyFont="1" applyFill="1" applyBorder="1" applyAlignment="1">
      <alignment horizontal="left" vertical="center" wrapText="1"/>
    </xf>
    <xf numFmtId="168" fontId="33" fillId="6" borderId="1" xfId="19"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xf>
    <xf numFmtId="168" fontId="2" fillId="0" borderId="5" xfId="0" applyNumberFormat="1" applyFont="1" applyFill="1" applyBorder="1" applyAlignment="1">
      <alignment horizontal="center" vertical="center"/>
    </xf>
    <xf numFmtId="0" fontId="4" fillId="3" borderId="1" xfId="0" applyFont="1" applyFill="1" applyBorder="1" applyAlignment="1">
      <alignment horizontal="center" vertical="center"/>
    </xf>
    <xf numFmtId="168" fontId="33" fillId="0" borderId="1" xfId="0" applyNumberFormat="1" applyFont="1" applyFill="1" applyBorder="1" applyAlignment="1">
      <alignment horizontal="center" vertical="center"/>
    </xf>
    <xf numFmtId="168" fontId="33" fillId="3" borderId="1" xfId="0" applyNumberFormat="1" applyFont="1" applyFill="1" applyBorder="1" applyAlignment="1">
      <alignment horizontal="center" vertical="center"/>
    </xf>
    <xf numFmtId="168" fontId="4" fillId="3" borderId="1" xfId="0" applyNumberFormat="1" applyFont="1" applyFill="1" applyBorder="1" applyAlignment="1">
      <alignment horizontal="center" vertical="center"/>
    </xf>
    <xf numFmtId="169" fontId="25" fillId="4" borderId="3" xfId="0" applyNumberFormat="1" applyFont="1" applyFill="1" applyBorder="1" applyAlignment="1">
      <alignment vertical="center"/>
    </xf>
    <xf numFmtId="9" fontId="24" fillId="9" borderId="35" xfId="28" applyFont="1" applyFill="1" applyBorder="1" applyAlignment="1">
      <alignment horizontal="center" vertical="center" wrapText="1"/>
    </xf>
    <xf numFmtId="9" fontId="24" fillId="9" borderId="35" xfId="27" applyFont="1" applyFill="1" applyBorder="1" applyAlignment="1">
      <alignment horizontal="center" vertical="center" wrapText="1"/>
    </xf>
    <xf numFmtId="9" fontId="25" fillId="4" borderId="3" xfId="27" applyFont="1" applyFill="1" applyBorder="1" applyAlignment="1">
      <alignment horizontal="center" vertical="center"/>
    </xf>
    <xf numFmtId="169" fontId="25" fillId="6" borderId="4" xfId="0" applyNumberFormat="1" applyFont="1" applyFill="1" applyBorder="1" applyAlignment="1">
      <alignment vertical="center"/>
    </xf>
    <xf numFmtId="9" fontId="24" fillId="3" borderId="4" xfId="16" applyNumberFormat="1" applyFont="1" applyFill="1" applyBorder="1" applyAlignment="1">
      <alignment horizontal="center" vertical="center" wrapText="1"/>
    </xf>
    <xf numFmtId="10" fontId="24" fillId="3" borderId="4" xfId="16" applyNumberFormat="1" applyFont="1" applyFill="1" applyBorder="1" applyAlignment="1">
      <alignment horizontal="center" vertical="center" wrapText="1"/>
    </xf>
    <xf numFmtId="9" fontId="24" fillId="3" borderId="4" xfId="28" applyFont="1" applyFill="1" applyBorder="1" applyAlignment="1">
      <alignment horizontal="center" vertical="center" wrapText="1"/>
    </xf>
    <xf numFmtId="9" fontId="25" fillId="6" borderId="4" xfId="0" applyNumberFormat="1" applyFont="1" applyFill="1" applyBorder="1" applyAlignment="1">
      <alignment horizontal="center" vertical="center"/>
    </xf>
    <xf numFmtId="9" fontId="16" fillId="9" borderId="3" xfId="28" applyFont="1" applyFill="1" applyBorder="1" applyAlignment="1">
      <alignment horizontal="center" vertical="center" wrapText="1"/>
    </xf>
    <xf numFmtId="9" fontId="25" fillId="4" borderId="3" xfId="0" applyNumberFormat="1" applyFont="1" applyFill="1" applyBorder="1" applyAlignment="1">
      <alignment horizontal="center" vertical="center"/>
    </xf>
    <xf numFmtId="9" fontId="2" fillId="5" borderId="36" xfId="21" applyFont="1" applyFill="1" applyBorder="1" applyAlignment="1">
      <alignment horizontal="center" vertical="center" wrapText="1"/>
    </xf>
    <xf numFmtId="9" fontId="2" fillId="5" borderId="36" xfId="28" applyFont="1" applyFill="1" applyBorder="1" applyAlignment="1">
      <alignment horizontal="center" vertical="center" wrapText="1"/>
    </xf>
    <xf numFmtId="0" fontId="2" fillId="5" borderId="53" xfId="16" applyFont="1" applyFill="1" applyBorder="1" applyAlignment="1">
      <alignment horizontal="center" vertical="center" wrapText="1"/>
    </xf>
    <xf numFmtId="9" fontId="24" fillId="9" borderId="3" xfId="27" applyFont="1" applyFill="1" applyBorder="1" applyAlignment="1">
      <alignment horizontal="center" vertical="center" wrapText="1"/>
    </xf>
    <xf numFmtId="9" fontId="24" fillId="3" borderId="4" xfId="0" applyNumberFormat="1" applyFont="1" applyFill="1" applyBorder="1" applyAlignment="1">
      <alignment horizontal="center" vertical="center"/>
    </xf>
    <xf numFmtId="9" fontId="24" fillId="0" borderId="4" xfId="27" applyFont="1" applyFill="1" applyBorder="1" applyAlignment="1">
      <alignment horizontal="center" vertical="center"/>
    </xf>
    <xf numFmtId="9" fontId="24" fillId="3" borderId="4" xfId="27" applyFont="1" applyFill="1" applyBorder="1" applyAlignment="1">
      <alignment horizontal="center" vertical="center"/>
    </xf>
    <xf numFmtId="0" fontId="4" fillId="2" borderId="0" xfId="16" applyNumberFormat="1" applyFill="1" applyAlignment="1">
      <alignment vertical="center"/>
    </xf>
    <xf numFmtId="0" fontId="4" fillId="0" borderId="1" xfId="0" applyFont="1" applyFill="1" applyBorder="1" applyAlignment="1">
      <alignment horizontal="center" vertical="center"/>
    </xf>
    <xf numFmtId="168" fontId="30" fillId="0" borderId="1" xfId="0" applyNumberFormat="1" applyFont="1" applyFill="1" applyBorder="1" applyAlignment="1">
      <alignment horizontal="center" vertical="center"/>
    </xf>
    <xf numFmtId="10" fontId="23" fillId="3" borderId="35" xfId="21" applyNumberFormat="1" applyFont="1" applyFill="1" applyBorder="1" applyAlignment="1">
      <alignment horizontal="center" vertical="center"/>
    </xf>
    <xf numFmtId="10" fontId="23" fillId="3" borderId="5" xfId="21" applyNumberFormat="1" applyFont="1" applyFill="1" applyBorder="1" applyAlignment="1">
      <alignment horizontal="center" vertical="center"/>
    </xf>
    <xf numFmtId="10" fontId="23" fillId="3" borderId="26" xfId="21" applyNumberFormat="1" applyFont="1" applyFill="1" applyBorder="1" applyAlignment="1">
      <alignment horizontal="center" vertical="center"/>
    </xf>
    <xf numFmtId="10" fontId="23" fillId="3" borderId="39" xfId="21" applyNumberFormat="1" applyFont="1" applyFill="1" applyBorder="1" applyAlignment="1">
      <alignment horizontal="center" vertical="center"/>
    </xf>
    <xf numFmtId="10" fontId="29" fillId="0" borderId="1" xfId="21" applyNumberFormat="1" applyFont="1" applyFill="1" applyBorder="1" applyAlignment="1">
      <alignment horizontal="center" vertical="center"/>
    </xf>
    <xf numFmtId="168" fontId="37" fillId="0" borderId="0" xfId="19" applyNumberFormat="1" applyFont="1" applyFill="1" applyBorder="1" applyAlignment="1">
      <alignment horizontal="center" vertical="center" wrapText="1"/>
    </xf>
    <xf numFmtId="0" fontId="12" fillId="6" borderId="1" xfId="19" applyNumberFormat="1" applyFont="1" applyFill="1" applyBorder="1" applyAlignment="1">
      <alignment horizontal="center"/>
    </xf>
    <xf numFmtId="0" fontId="12" fillId="0" borderId="0" xfId="19" applyNumberFormat="1" applyFont="1" applyFill="1" applyBorder="1" applyAlignment="1">
      <alignment horizontal="center"/>
    </xf>
    <xf numFmtId="0" fontId="4" fillId="0" borderId="0" xfId="19" applyNumberFormat="1" applyFill="1" applyBorder="1" applyAlignment="1">
      <alignment horizontal="center"/>
    </xf>
    <xf numFmtId="0" fontId="4" fillId="0" borderId="0" xfId="19" applyNumberFormat="1" applyAlignment="1">
      <alignment horizontal="center"/>
    </xf>
    <xf numFmtId="0" fontId="12" fillId="3" borderId="1" xfId="19" applyNumberFormat="1" applyFont="1" applyFill="1" applyBorder="1" applyAlignment="1">
      <alignment horizontal="center"/>
    </xf>
    <xf numFmtId="0" fontId="10" fillId="0" borderId="0" xfId="19" applyNumberFormat="1" applyFont="1" applyFill="1" applyBorder="1" applyAlignment="1">
      <alignment horizontal="center" vertical="center"/>
    </xf>
    <xf numFmtId="3" fontId="23" fillId="3" borderId="3"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172" fontId="12" fillId="0" borderId="1" xfId="3" applyNumberFormat="1" applyFont="1" applyFill="1" applyBorder="1" applyAlignment="1">
      <alignment horizontal="center" vertical="center"/>
    </xf>
    <xf numFmtId="172" fontId="29" fillId="0" borderId="1" xfId="3" applyNumberFormat="1" applyFont="1" applyFill="1" applyBorder="1" applyAlignment="1">
      <alignment horizontal="center" vertical="center"/>
    </xf>
    <xf numFmtId="172" fontId="23" fillId="0" borderId="3" xfId="3" applyNumberFormat="1" applyFont="1" applyFill="1" applyBorder="1" applyAlignment="1">
      <alignment horizontal="center" vertical="center"/>
    </xf>
    <xf numFmtId="172" fontId="23" fillId="0" borderId="1" xfId="3" applyNumberFormat="1" applyFont="1" applyFill="1" applyBorder="1" applyAlignment="1">
      <alignment horizontal="center" vertical="center"/>
    </xf>
    <xf numFmtId="37" fontId="33" fillId="0" borderId="1" xfId="9" applyNumberFormat="1" applyFont="1" applyFill="1" applyBorder="1" applyAlignment="1">
      <alignment horizontal="center" vertical="center"/>
    </xf>
    <xf numFmtId="3" fontId="33" fillId="3" borderId="1" xfId="19" applyNumberFormat="1" applyFont="1" applyFill="1" applyBorder="1" applyAlignment="1">
      <alignment horizontal="center" vertical="center" wrapText="1"/>
    </xf>
    <xf numFmtId="0" fontId="10" fillId="0" borderId="0" xfId="19" applyFont="1" applyFill="1" applyBorder="1" applyAlignment="1">
      <alignment horizontal="center" vertical="center"/>
    </xf>
    <xf numFmtId="3" fontId="33" fillId="0" borderId="1" xfId="19" applyNumberFormat="1" applyFont="1" applyFill="1" applyBorder="1" applyAlignment="1">
      <alignment horizontal="center" vertical="center" wrapText="1"/>
    </xf>
    <xf numFmtId="3" fontId="4" fillId="0" borderId="1" xfId="19" applyNumberFormat="1" applyFont="1" applyFill="1" applyBorder="1" applyAlignment="1">
      <alignment horizontal="center" vertical="center"/>
    </xf>
    <xf numFmtId="3" fontId="4" fillId="0" borderId="1" xfId="19"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173" fontId="4" fillId="6" borderId="1" xfId="19" applyNumberFormat="1" applyFont="1" applyFill="1" applyBorder="1" applyAlignment="1">
      <alignment horizontal="center" vertical="center" wrapText="1"/>
    </xf>
    <xf numFmtId="3" fontId="34" fillId="0" borderId="1" xfId="19"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5"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 xfId="0" applyFont="1" applyFill="1" applyBorder="1" applyAlignment="1" applyProtection="1">
      <alignment horizontal="center" vertical="center" wrapText="1"/>
      <protection locked="0"/>
    </xf>
    <xf numFmtId="0" fontId="5" fillId="6" borderId="10" xfId="0" applyFont="1" applyFill="1" applyBorder="1" applyAlignment="1" applyProtection="1">
      <alignment horizontal="center" vertical="center" wrapText="1"/>
      <protection locked="0"/>
    </xf>
    <xf numFmtId="0" fontId="5" fillId="6" borderId="11" xfId="0" applyFont="1" applyFill="1" applyBorder="1" applyAlignment="1" applyProtection="1">
      <alignment horizontal="center" vertical="center" wrapText="1"/>
      <protection locked="0"/>
    </xf>
    <xf numFmtId="0" fontId="5" fillId="6" borderId="19" xfId="0" applyFont="1" applyFill="1" applyBorder="1" applyAlignment="1" applyProtection="1">
      <alignment horizontal="center" vertical="center" wrapText="1"/>
      <protection locked="0"/>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35" fillId="0" borderId="42" xfId="0" applyFont="1" applyFill="1" applyBorder="1" applyAlignment="1">
      <alignment horizontal="right"/>
    </xf>
    <xf numFmtId="0" fontId="32" fillId="0" borderId="24" xfId="0" applyFont="1" applyFill="1" applyBorder="1" applyAlignment="1">
      <alignment horizontal="center"/>
    </xf>
    <xf numFmtId="0" fontId="32" fillId="0" borderId="25" xfId="0" applyFont="1" applyFill="1" applyBorder="1" applyAlignment="1">
      <alignment horizontal="center"/>
    </xf>
    <xf numFmtId="0" fontId="32" fillId="0" borderId="26" xfId="0" applyFont="1" applyFill="1" applyBorder="1" applyAlignment="1">
      <alignment horizontal="center"/>
    </xf>
    <xf numFmtId="0" fontId="32" fillId="0" borderId="27" xfId="0" applyFont="1" applyFill="1" applyBorder="1" applyAlignment="1">
      <alignment horizontal="center"/>
    </xf>
    <xf numFmtId="0" fontId="32" fillId="0" borderId="0" xfId="0" applyFont="1" applyFill="1" applyBorder="1" applyAlignment="1">
      <alignment horizontal="center"/>
    </xf>
    <xf numFmtId="0" fontId="32" fillId="0" borderId="9" xfId="0" applyFont="1" applyFill="1" applyBorder="1" applyAlignment="1">
      <alignment horizontal="center"/>
    </xf>
    <xf numFmtId="0" fontId="10" fillId="6" borderId="3"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6" borderId="1" xfId="0" applyFont="1" applyFill="1" applyBorder="1" applyAlignment="1">
      <alignment horizontal="center" vertical="center"/>
    </xf>
    <xf numFmtId="0" fontId="26" fillId="0" borderId="3"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0" borderId="2" xfId="0" applyFont="1" applyFill="1" applyBorder="1" applyAlignment="1">
      <alignment horizontal="justify" vertical="center"/>
    </xf>
    <xf numFmtId="0" fontId="26" fillId="0" borderId="10" xfId="0" applyFont="1" applyFill="1" applyBorder="1" applyAlignment="1">
      <alignment horizontal="justify" vertical="center" wrapText="1"/>
    </xf>
    <xf numFmtId="0" fontId="26" fillId="0" borderId="11"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3" borderId="3"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0" borderId="4" xfId="0" applyFont="1" applyFill="1" applyBorder="1" applyAlignment="1">
      <alignment horizontal="justify" vertical="center"/>
    </xf>
    <xf numFmtId="0" fontId="4" fillId="0" borderId="1" xfId="0" applyFont="1" applyFill="1" applyBorder="1" applyAlignment="1">
      <alignment horizontal="center" vertical="center" wrapText="1"/>
    </xf>
    <xf numFmtId="0" fontId="26" fillId="0" borderId="12" xfId="0" applyFont="1" applyFill="1" applyBorder="1" applyAlignment="1">
      <alignment horizontal="justify" vertical="center" wrapText="1"/>
    </xf>
    <xf numFmtId="0" fontId="26" fillId="0" borderId="3"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8" fillId="0" borderId="3" xfId="0" applyFont="1" applyFill="1" applyBorder="1" applyAlignment="1">
      <alignment horizontal="justify" wrapText="1"/>
    </xf>
    <xf numFmtId="0" fontId="28" fillId="0" borderId="1" xfId="0" applyFont="1" applyFill="1" applyBorder="1" applyAlignment="1">
      <alignment horizontal="justify"/>
    </xf>
    <xf numFmtId="0" fontId="28" fillId="0" borderId="4" xfId="0" applyFont="1" applyFill="1" applyBorder="1" applyAlignment="1">
      <alignment horizontal="justify"/>
    </xf>
    <xf numFmtId="0" fontId="26" fillId="0" borderId="2" xfId="0" applyFont="1" applyFill="1" applyBorder="1" applyAlignment="1">
      <alignment horizontal="center" vertical="center" wrapText="1"/>
    </xf>
    <xf numFmtId="0" fontId="28" fillId="3" borderId="3" xfId="0" applyFont="1" applyFill="1" applyBorder="1" applyAlignment="1">
      <alignment horizontal="justify" vertical="center" wrapText="1"/>
    </xf>
    <xf numFmtId="0" fontId="28" fillId="3" borderId="1" xfId="0" applyFont="1" applyFill="1" applyBorder="1" applyAlignment="1">
      <alignment horizontal="justify" vertical="center"/>
    </xf>
    <xf numFmtId="0" fontId="28" fillId="3" borderId="2" xfId="0" applyFont="1" applyFill="1" applyBorder="1" applyAlignment="1">
      <alignment horizontal="justify" vertical="center"/>
    </xf>
    <xf numFmtId="0" fontId="3" fillId="6" borderId="24" xfId="0" applyFont="1" applyFill="1" applyBorder="1" applyAlignment="1" applyProtection="1">
      <alignment horizontal="center" vertical="center" wrapText="1"/>
      <protection locked="0"/>
    </xf>
    <xf numFmtId="0" fontId="3" fillId="6" borderId="25"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30" xfId="0" applyFont="1" applyFill="1" applyBorder="1" applyAlignment="1" applyProtection="1">
      <alignment horizontal="center" vertical="center" wrapText="1"/>
      <protection locked="0"/>
    </xf>
    <xf numFmtId="0" fontId="20" fillId="0" borderId="0" xfId="0" applyFont="1" applyFill="1" applyAlignment="1">
      <alignment horizontal="right" vertical="center"/>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3"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34" fillId="0" borderId="37"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39"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6" xfId="0" applyFill="1" applyBorder="1" applyAlignment="1">
      <alignment horizontal="center"/>
    </xf>
    <xf numFmtId="0" fontId="0" fillId="0" borderId="3" xfId="0" applyFill="1" applyBorder="1" applyAlignment="1">
      <alignment horizontal="center"/>
    </xf>
    <xf numFmtId="0" fontId="0" fillId="0" borderId="17" xfId="0" applyFill="1" applyBorder="1" applyAlignment="1">
      <alignment horizontal="center"/>
    </xf>
    <xf numFmtId="0" fontId="0" fillId="0" borderId="1" xfId="0" applyFill="1" applyBorder="1" applyAlignment="1">
      <alignment horizontal="center"/>
    </xf>
    <xf numFmtId="0" fontId="0" fillId="0" borderId="18" xfId="0" applyFill="1" applyBorder="1" applyAlignment="1">
      <alignment horizontal="center"/>
    </xf>
    <xf numFmtId="0" fontId="0" fillId="0" borderId="4" xfId="0" applyFill="1" applyBorder="1" applyAlignment="1">
      <alignment horizontal="center"/>
    </xf>
    <xf numFmtId="0" fontId="28" fillId="0" borderId="3" xfId="0" applyFont="1" applyFill="1" applyBorder="1" applyAlignment="1">
      <alignment horizontal="justify" vertical="center" wrapText="1"/>
    </xf>
    <xf numFmtId="0" fontId="28" fillId="0" borderId="1" xfId="0" applyFont="1" applyFill="1" applyBorder="1" applyAlignment="1">
      <alignment horizontal="justify" vertical="center"/>
    </xf>
    <xf numFmtId="0" fontId="28" fillId="0" borderId="4" xfId="0" applyFont="1" applyFill="1" applyBorder="1" applyAlignment="1">
      <alignment horizontal="justify" vertical="center"/>
    </xf>
    <xf numFmtId="0" fontId="5" fillId="6" borderId="4" xfId="0" applyFont="1" applyFill="1" applyBorder="1" applyAlignment="1">
      <alignment horizontal="center" vertical="center" wrapText="1"/>
    </xf>
    <xf numFmtId="0" fontId="5" fillId="6" borderId="2" xfId="0" applyFont="1" applyFill="1" applyBorder="1" applyAlignment="1">
      <alignment horizontal="center"/>
    </xf>
    <xf numFmtId="0" fontId="5" fillId="6" borderId="15"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31" xfId="0" applyFont="1" applyFill="1" applyBorder="1" applyAlignment="1">
      <alignment horizontal="center" vertical="center"/>
    </xf>
    <xf numFmtId="0" fontId="5" fillId="6" borderId="38" xfId="0" applyFont="1" applyFill="1" applyBorder="1" applyAlignment="1">
      <alignment horizontal="center" vertical="center"/>
    </xf>
    <xf numFmtId="10" fontId="11" fillId="3" borderId="25" xfId="16" applyNumberFormat="1" applyFont="1" applyFill="1" applyBorder="1" applyAlignment="1">
      <alignment horizontal="right" vertical="center"/>
    </xf>
    <xf numFmtId="10" fontId="11" fillId="3" borderId="0" xfId="16" applyNumberFormat="1" applyFont="1" applyFill="1" applyBorder="1" applyAlignment="1">
      <alignment horizontal="right" vertical="center"/>
    </xf>
    <xf numFmtId="0" fontId="12" fillId="0" borderId="16"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12" fillId="0" borderId="3"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4" fillId="0" borderId="16" xfId="16" applyBorder="1"/>
    <xf numFmtId="0" fontId="4" fillId="0" borderId="3" xfId="16" applyBorder="1"/>
    <xf numFmtId="0" fontId="4" fillId="0" borderId="17" xfId="16" applyBorder="1"/>
    <xf numFmtId="0" fontId="4" fillId="0" borderId="1" xfId="16" applyBorder="1"/>
    <xf numFmtId="0" fontId="4" fillId="0" borderId="18" xfId="16" applyBorder="1"/>
    <xf numFmtId="0" fontId="4" fillId="0" borderId="4" xfId="16" applyBorder="1"/>
    <xf numFmtId="0" fontId="21" fillId="5"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 fillId="5" borderId="8" xfId="16" applyFont="1" applyFill="1" applyBorder="1" applyAlignment="1">
      <alignment horizontal="center" vertical="center" wrapText="1"/>
    </xf>
    <xf numFmtId="0" fontId="2" fillId="5" borderId="6" xfId="16" applyFont="1" applyFill="1" applyBorder="1" applyAlignment="1">
      <alignment horizontal="center" vertical="center" wrapText="1"/>
    </xf>
    <xf numFmtId="0" fontId="2" fillId="5" borderId="10" xfId="16" applyFont="1" applyFill="1" applyBorder="1" applyAlignment="1">
      <alignment horizontal="center" vertical="center" wrapText="1"/>
    </xf>
    <xf numFmtId="0" fontId="2" fillId="5" borderId="12" xfId="16" applyFont="1" applyFill="1" applyBorder="1" applyAlignment="1">
      <alignment horizontal="center" vertical="center" wrapText="1"/>
    </xf>
    <xf numFmtId="0" fontId="2" fillId="5" borderId="35" xfId="16" applyFont="1" applyFill="1" applyBorder="1" applyAlignment="1">
      <alignment horizontal="center" vertical="center" wrapText="1"/>
    </xf>
    <xf numFmtId="0" fontId="2" fillId="5" borderId="36" xfId="16" applyFont="1" applyFill="1" applyBorder="1" applyAlignment="1">
      <alignment horizontal="center" vertical="center" wrapText="1"/>
    </xf>
    <xf numFmtId="0" fontId="14" fillId="5" borderId="15" xfId="16" applyFont="1" applyFill="1" applyBorder="1" applyAlignment="1">
      <alignment horizontal="center" vertical="center" wrapText="1"/>
    </xf>
    <xf numFmtId="0" fontId="14" fillId="5" borderId="38" xfId="16" applyFont="1" applyFill="1" applyBorder="1" applyAlignment="1">
      <alignment horizontal="center" vertical="center" wrapText="1"/>
    </xf>
    <xf numFmtId="0" fontId="2" fillId="5" borderId="3" xfId="16" applyFont="1" applyFill="1" applyBorder="1" applyAlignment="1">
      <alignment horizontal="center" vertical="center" wrapText="1"/>
    </xf>
    <xf numFmtId="0" fontId="12" fillId="0" borderId="17" xfId="16" applyFont="1" applyFill="1" applyBorder="1" applyAlignment="1">
      <alignment horizontal="center" vertical="center" wrapText="1"/>
    </xf>
    <xf numFmtId="0" fontId="12" fillId="3" borderId="22" xfId="16" applyFont="1" applyFill="1" applyBorder="1" applyAlignment="1">
      <alignment horizontal="justify" vertical="top" wrapText="1"/>
    </xf>
    <xf numFmtId="0" fontId="12" fillId="3" borderId="20" xfId="16" applyFont="1" applyFill="1" applyBorder="1" applyAlignment="1">
      <alignment horizontal="justify" vertical="top" wrapText="1"/>
    </xf>
    <xf numFmtId="0" fontId="27" fillId="0" borderId="1" xfId="16" applyFont="1" applyFill="1" applyBorder="1" applyAlignment="1">
      <alignment horizontal="left" vertical="center" wrapText="1"/>
    </xf>
    <xf numFmtId="0" fontId="27" fillId="0" borderId="4" xfId="16" applyFont="1" applyFill="1" applyBorder="1" applyAlignment="1">
      <alignment horizontal="left" vertical="center" wrapText="1"/>
    </xf>
    <xf numFmtId="0" fontId="2" fillId="5" borderId="24" xfId="16" applyFont="1" applyFill="1" applyBorder="1" applyAlignment="1">
      <alignment horizontal="center" vertical="center" wrapText="1"/>
    </xf>
    <xf numFmtId="0" fontId="2" fillId="5" borderId="29" xfId="16" applyFont="1" applyFill="1" applyBorder="1" applyAlignment="1">
      <alignment horizontal="center" vertical="center" wrapText="1"/>
    </xf>
    <xf numFmtId="0" fontId="2" fillId="5" borderId="4" xfId="16" applyFont="1" applyFill="1" applyBorder="1" applyAlignment="1">
      <alignment horizontal="center" vertical="center" wrapText="1"/>
    </xf>
    <xf numFmtId="9" fontId="15" fillId="0" borderId="35" xfId="28" applyNumberFormat="1" applyFont="1" applyFill="1" applyBorder="1" applyAlignment="1" applyProtection="1">
      <alignment horizontal="center" vertical="center" wrapText="1"/>
      <protection locked="0"/>
    </xf>
    <xf numFmtId="9" fontId="15" fillId="0" borderId="23" xfId="28" applyNumberFormat="1" applyFont="1" applyFill="1" applyBorder="1" applyAlignment="1" applyProtection="1">
      <alignment horizontal="center" vertical="center" wrapText="1"/>
      <protection locked="0"/>
    </xf>
    <xf numFmtId="9" fontId="15" fillId="0" borderId="36" xfId="28" applyNumberFormat="1" applyFont="1" applyFill="1" applyBorder="1" applyAlignment="1" applyProtection="1">
      <alignment horizontal="center" vertical="center" wrapText="1"/>
      <protection locked="0"/>
    </xf>
    <xf numFmtId="0" fontId="12" fillId="0" borderId="24" xfId="16" applyFont="1" applyFill="1" applyBorder="1" applyAlignment="1">
      <alignment horizontal="center" vertical="center" wrapText="1"/>
    </xf>
    <xf numFmtId="0" fontId="12" fillId="0" borderId="27" xfId="16" applyFont="1" applyFill="1" applyBorder="1" applyAlignment="1">
      <alignment horizontal="center" vertical="center" wrapText="1"/>
    </xf>
    <xf numFmtId="0" fontId="12" fillId="0" borderId="29" xfId="16" applyFont="1" applyFill="1" applyBorder="1" applyAlignment="1">
      <alignment horizontal="center" vertical="center" wrapText="1"/>
    </xf>
    <xf numFmtId="0" fontId="12" fillId="3" borderId="3" xfId="16"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2" fillId="3" borderId="4" xfId="16" applyFont="1" applyFill="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9" fontId="16" fillId="0" borderId="3" xfId="27" applyNumberFormat="1" applyFont="1" applyFill="1" applyBorder="1" applyAlignment="1" applyProtection="1">
      <alignment horizontal="center" vertical="center" wrapText="1"/>
      <protection locked="0"/>
    </xf>
    <xf numFmtId="0" fontId="16" fillId="0" borderId="1" xfId="27"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27" fillId="0" borderId="3" xfId="16" applyFont="1" applyFill="1" applyBorder="1" applyAlignment="1">
      <alignment horizontal="left" vertical="center" wrapText="1"/>
    </xf>
    <xf numFmtId="0" fontId="14" fillId="0" borderId="3"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169" fontId="16" fillId="0" borderId="2" xfId="27" applyNumberFormat="1" applyFont="1" applyFill="1" applyBorder="1" applyAlignment="1" applyProtection="1">
      <alignment horizontal="center" vertical="center" wrapText="1"/>
      <protection locked="0"/>
    </xf>
    <xf numFmtId="169" fontId="16" fillId="0" borderId="5" xfId="27" applyNumberFormat="1" applyFont="1" applyFill="1" applyBorder="1" applyAlignment="1" applyProtection="1">
      <alignment horizontal="center" vertical="center" wrapText="1"/>
      <protection locked="0"/>
    </xf>
    <xf numFmtId="9" fontId="12" fillId="3" borderId="21" xfId="28" applyFont="1" applyFill="1" applyBorder="1" applyAlignment="1">
      <alignment horizontal="justify" vertical="top" wrapText="1"/>
    </xf>
    <xf numFmtId="9" fontId="12" fillId="3" borderId="20" xfId="28" applyFont="1" applyFill="1" applyBorder="1" applyAlignment="1">
      <alignment horizontal="justify" vertical="top" wrapText="1"/>
    </xf>
    <xf numFmtId="9" fontId="16" fillId="0" borderId="1" xfId="27" applyNumberFormat="1" applyFont="1" applyFill="1" applyBorder="1" applyAlignment="1" applyProtection="1">
      <alignment horizontal="center" vertical="center" wrapText="1"/>
      <protection locked="0"/>
    </xf>
    <xf numFmtId="0" fontId="16" fillId="0" borderId="4" xfId="27" applyNumberFormat="1" applyFont="1" applyFill="1" applyBorder="1" applyAlignment="1" applyProtection="1">
      <alignment horizontal="center" vertical="center" wrapText="1"/>
      <protection locked="0"/>
    </xf>
    <xf numFmtId="0" fontId="27" fillId="0" borderId="2" xfId="16" applyFont="1" applyFill="1" applyBorder="1" applyAlignment="1">
      <alignment horizontal="left" vertical="center" wrapText="1"/>
    </xf>
    <xf numFmtId="0" fontId="27" fillId="0" borderId="5" xfId="16" applyFont="1" applyFill="1" applyBorder="1" applyAlignment="1">
      <alignment horizontal="left" vertical="center" wrapText="1"/>
    </xf>
    <xf numFmtId="0" fontId="27" fillId="0" borderId="35" xfId="16" applyFont="1" applyFill="1" applyBorder="1" applyAlignment="1">
      <alignment horizontal="left" vertical="center" wrapText="1"/>
    </xf>
    <xf numFmtId="9" fontId="12" fillId="0" borderId="11" xfId="28" applyFont="1" applyFill="1" applyBorder="1" applyAlignment="1">
      <alignment horizontal="justify" vertical="top" wrapText="1"/>
    </xf>
    <xf numFmtId="9" fontId="12" fillId="0" borderId="11" xfId="28" applyFont="1" applyFill="1" applyBorder="1" applyAlignment="1">
      <alignment horizontal="justify" vertical="top"/>
    </xf>
    <xf numFmtId="9" fontId="16" fillId="0" borderId="35" xfId="27" applyNumberFormat="1" applyFont="1" applyFill="1" applyBorder="1" applyAlignment="1" applyProtection="1">
      <alignment horizontal="center" vertical="center" wrapText="1"/>
      <protection locked="0"/>
    </xf>
    <xf numFmtId="9" fontId="16" fillId="0" borderId="5" xfId="27" applyNumberFormat="1" applyFont="1" applyFill="1" applyBorder="1" applyAlignment="1" applyProtection="1">
      <alignment horizontal="center" vertical="center" wrapText="1"/>
      <protection locked="0"/>
    </xf>
    <xf numFmtId="9" fontId="16" fillId="0" borderId="2" xfId="27" applyNumberFormat="1"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2" fillId="3" borderId="19" xfId="16" applyFont="1" applyFill="1" applyBorder="1" applyAlignment="1">
      <alignment horizontal="justify" vertical="top" wrapText="1"/>
    </xf>
    <xf numFmtId="9" fontId="12" fillId="3" borderId="11" xfId="28" applyFont="1" applyFill="1" applyBorder="1" applyAlignment="1">
      <alignment horizontal="left" vertical="top" wrapText="1"/>
    </xf>
    <xf numFmtId="9" fontId="12" fillId="3" borderId="12" xfId="28" applyFont="1" applyFill="1" applyBorder="1" applyAlignment="1">
      <alignment horizontal="left" vertical="top" wrapText="1"/>
    </xf>
    <xf numFmtId="9" fontId="15" fillId="0" borderId="35" xfId="0" applyNumberFormat="1" applyFont="1" applyFill="1" applyBorder="1" applyAlignment="1" applyProtection="1">
      <alignment horizontal="center" vertical="center" wrapText="1"/>
      <protection locked="0"/>
    </xf>
    <xf numFmtId="0" fontId="15" fillId="0" borderId="23" xfId="0" applyNumberFormat="1" applyFont="1" applyFill="1" applyBorder="1" applyAlignment="1" applyProtection="1">
      <alignment horizontal="center" vertical="center" wrapText="1"/>
      <protection locked="0"/>
    </xf>
    <xf numFmtId="0" fontId="15" fillId="0" borderId="36" xfId="0" applyNumberFormat="1" applyFont="1" applyFill="1" applyBorder="1" applyAlignment="1" applyProtection="1">
      <alignment horizontal="center" vertical="center" wrapText="1"/>
      <protection locked="0"/>
    </xf>
    <xf numFmtId="0" fontId="2" fillId="5" borderId="40" xfId="16" applyFont="1" applyFill="1" applyBorder="1" applyAlignment="1">
      <alignment horizontal="center" vertical="center" wrapText="1"/>
    </xf>
    <xf numFmtId="0" fontId="12" fillId="0" borderId="10" xfId="16" applyFont="1" applyFill="1" applyBorder="1" applyAlignment="1">
      <alignment horizontal="justify" vertical="top" wrapText="1"/>
    </xf>
    <xf numFmtId="0" fontId="12" fillId="0" borderId="12" xfId="16" applyFont="1" applyFill="1" applyBorder="1" applyAlignment="1">
      <alignment horizontal="justify" vertical="top"/>
    </xf>
    <xf numFmtId="9" fontId="16" fillId="8" borderId="3" xfId="28" applyNumberFormat="1" applyFont="1" applyFill="1" applyBorder="1" applyAlignment="1" applyProtection="1">
      <alignment horizontal="center" vertical="center" wrapText="1"/>
      <protection locked="0"/>
    </xf>
    <xf numFmtId="9" fontId="16" fillId="8" borderId="4" xfId="28" applyNumberFormat="1" applyFont="1" applyFill="1" applyBorder="1" applyAlignment="1" applyProtection="1">
      <alignment horizontal="center" vertical="center" wrapText="1"/>
      <protection locked="0"/>
    </xf>
    <xf numFmtId="9" fontId="15" fillId="8" borderId="3" xfId="0" applyNumberFormat="1" applyFont="1" applyFill="1" applyBorder="1" applyAlignment="1" applyProtection="1">
      <alignment horizontal="center" vertical="center" wrapText="1"/>
      <protection locked="0"/>
    </xf>
    <xf numFmtId="0" fontId="15" fillId="8" borderId="4" xfId="0" applyNumberFormat="1" applyFont="1" applyFill="1" applyBorder="1" applyAlignment="1" applyProtection="1">
      <alignment horizontal="center" vertical="center" wrapText="1"/>
      <protection locked="0"/>
    </xf>
    <xf numFmtId="0" fontId="27" fillId="0" borderId="36" xfId="16" applyFont="1" applyFill="1" applyBorder="1" applyAlignment="1">
      <alignment horizontal="left" vertical="center" wrapText="1"/>
    </xf>
    <xf numFmtId="169" fontId="16" fillId="0" borderId="36" xfId="27" applyNumberFormat="1" applyFont="1" applyFill="1" applyBorder="1" applyAlignment="1" applyProtection="1">
      <alignment horizontal="center" vertical="center" wrapText="1"/>
      <protection locked="0"/>
    </xf>
    <xf numFmtId="3" fontId="4" fillId="0" borderId="1" xfId="19" applyNumberFormat="1" applyFont="1" applyFill="1" applyBorder="1" applyAlignment="1">
      <alignment horizontal="center" vertical="center"/>
    </xf>
    <xf numFmtId="3" fontId="34" fillId="0" borderId="1" xfId="19" applyNumberFormat="1" applyFont="1" applyFill="1" applyBorder="1" applyAlignment="1">
      <alignment horizontal="center" vertical="center"/>
    </xf>
    <xf numFmtId="1" fontId="34" fillId="3" borderId="5" xfId="0" applyNumberFormat="1" applyFont="1" applyFill="1" applyBorder="1" applyAlignment="1">
      <alignment horizontal="center" vertical="center" wrapText="1"/>
    </xf>
    <xf numFmtId="0" fontId="4" fillId="0" borderId="0" xfId="19" applyFill="1" applyBorder="1" applyAlignment="1">
      <alignment horizontal="center" vertical="center" wrapText="1"/>
    </xf>
    <xf numFmtId="1" fontId="4" fillId="0" borderId="1" xfId="0" applyNumberFormat="1" applyFont="1" applyFill="1" applyBorder="1" applyAlignment="1">
      <alignment horizontal="center" vertical="center" wrapText="1"/>
    </xf>
    <xf numFmtId="3" fontId="33" fillId="0" borderId="1" xfId="19" applyNumberFormat="1" applyFont="1" applyFill="1" applyBorder="1" applyAlignment="1">
      <alignment horizontal="center" vertical="center" wrapText="1"/>
    </xf>
    <xf numFmtId="3" fontId="34" fillId="3" borderId="1" xfId="0" applyNumberFormat="1" applyFont="1" applyFill="1" applyBorder="1" applyAlignment="1">
      <alignment horizontal="center" vertical="center" wrapText="1"/>
    </xf>
    <xf numFmtId="0" fontId="33" fillId="0" borderId="1" xfId="19" applyFont="1" applyFill="1" applyBorder="1" applyAlignment="1">
      <alignment horizontal="center" vertical="center" wrapText="1"/>
    </xf>
    <xf numFmtId="0" fontId="34" fillId="3" borderId="1" xfId="0" applyFont="1" applyFill="1" applyBorder="1" applyAlignment="1">
      <alignment horizontal="center" vertical="center" wrapText="1"/>
    </xf>
    <xf numFmtId="3" fontId="4" fillId="0" borderId="1" xfId="19" applyNumberFormat="1" applyFont="1" applyFill="1" applyBorder="1" applyAlignment="1">
      <alignment horizontal="center" vertical="center" wrapText="1"/>
    </xf>
    <xf numFmtId="173" fontId="33" fillId="6" borderId="1" xfId="19" applyNumberFormat="1" applyFont="1" applyFill="1" applyBorder="1" applyAlignment="1">
      <alignment horizontal="center" vertical="center" wrapText="1"/>
    </xf>
    <xf numFmtId="1" fontId="34" fillId="3" borderId="1" xfId="0" applyNumberFormat="1" applyFont="1" applyFill="1" applyBorder="1" applyAlignment="1">
      <alignment horizontal="center" vertical="center" wrapText="1"/>
    </xf>
    <xf numFmtId="0" fontId="12" fillId="6" borderId="1" xfId="19" applyFont="1" applyFill="1" applyBorder="1" applyAlignment="1">
      <alignment horizontal="center"/>
    </xf>
    <xf numFmtId="173" fontId="4" fillId="6" borderId="1" xfId="19" applyNumberFormat="1" applyFont="1" applyFill="1" applyBorder="1" applyAlignment="1">
      <alignment horizontal="center" vertical="center" wrapText="1"/>
    </xf>
    <xf numFmtId="0" fontId="33" fillId="3" borderId="1" xfId="19" applyFont="1" applyFill="1" applyBorder="1" applyAlignment="1">
      <alignment horizontal="center" vertical="center" wrapText="1"/>
    </xf>
    <xf numFmtId="1" fontId="27" fillId="0" borderId="0"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34" fillId="0" borderId="1" xfId="19" applyNumberFormat="1" applyFont="1" applyFill="1" applyBorder="1" applyAlignment="1">
      <alignment horizontal="center" vertical="center" wrapText="1"/>
    </xf>
    <xf numFmtId="0" fontId="14" fillId="6" borderId="25" xfId="19" applyFont="1" applyFill="1" applyBorder="1" applyAlignment="1">
      <alignment horizontal="center" vertical="center" wrapText="1"/>
    </xf>
    <xf numFmtId="0" fontId="14" fillId="6" borderId="44" xfId="19" applyFont="1" applyFill="1" applyBorder="1" applyAlignment="1">
      <alignment horizontal="center" vertical="center" wrapText="1"/>
    </xf>
    <xf numFmtId="0" fontId="14" fillId="6" borderId="45" xfId="19" applyFont="1" applyFill="1" applyBorder="1" applyAlignment="1">
      <alignment horizontal="center" vertical="center" wrapText="1"/>
    </xf>
    <xf numFmtId="0" fontId="2" fillId="6" borderId="3" xfId="19" applyFont="1" applyFill="1" applyBorder="1" applyAlignment="1">
      <alignment horizontal="center" vertical="center" wrapText="1"/>
    </xf>
    <xf numFmtId="0" fontId="14" fillId="6" borderId="3" xfId="19" applyFont="1" applyFill="1" applyBorder="1" applyAlignment="1">
      <alignment horizontal="center" vertical="center" wrapText="1"/>
    </xf>
    <xf numFmtId="3" fontId="33" fillId="3" borderId="1" xfId="19" applyNumberFormat="1" applyFont="1" applyFill="1" applyBorder="1" applyAlignment="1">
      <alignment horizontal="center" vertical="center" wrapText="1"/>
    </xf>
    <xf numFmtId="0" fontId="4" fillId="0" borderId="24" xfId="19" applyBorder="1" applyAlignment="1">
      <alignment horizontal="center"/>
    </xf>
    <xf numFmtId="0" fontId="4" fillId="0" borderId="25" xfId="19" applyBorder="1" applyAlignment="1">
      <alignment horizontal="center"/>
    </xf>
    <xf numFmtId="0" fontId="4" fillId="0" borderId="26" xfId="19" applyBorder="1" applyAlignment="1">
      <alignment horizontal="center"/>
    </xf>
    <xf numFmtId="0" fontId="4" fillId="0" borderId="27" xfId="19" applyBorder="1" applyAlignment="1">
      <alignment horizontal="center"/>
    </xf>
    <xf numFmtId="0" fontId="4" fillId="0" borderId="0" xfId="19" applyBorder="1" applyAlignment="1">
      <alignment horizontal="center"/>
    </xf>
    <xf numFmtId="0" fontId="4" fillId="0" borderId="9" xfId="19" applyBorder="1" applyAlignment="1">
      <alignment horizontal="center"/>
    </xf>
    <xf numFmtId="0" fontId="36" fillId="6" borderId="15" xfId="19" applyFont="1" applyFill="1" applyBorder="1" applyAlignment="1">
      <alignment horizontal="center" vertical="center" wrapText="1"/>
    </xf>
    <xf numFmtId="0" fontId="36" fillId="6" borderId="31" xfId="19" applyFont="1" applyFill="1" applyBorder="1" applyAlignment="1">
      <alignment horizontal="center" vertical="center" wrapText="1"/>
    </xf>
    <xf numFmtId="0" fontId="36" fillId="6" borderId="32" xfId="19" applyFont="1" applyFill="1" applyBorder="1" applyAlignment="1">
      <alignment horizontal="center" vertical="center" wrapText="1"/>
    </xf>
    <xf numFmtId="0" fontId="36" fillId="6" borderId="8" xfId="19" applyFont="1" applyFill="1" applyBorder="1" applyAlignment="1">
      <alignment horizontal="center" wrapText="1"/>
    </xf>
    <xf numFmtId="0" fontId="36" fillId="6" borderId="6" xfId="19" applyFont="1" applyFill="1" applyBorder="1" applyAlignment="1">
      <alignment horizontal="center" wrapText="1"/>
    </xf>
    <xf numFmtId="0" fontId="36" fillId="6" borderId="33" xfId="19" applyFont="1" applyFill="1" applyBorder="1" applyAlignment="1">
      <alignment horizontal="center" wrapText="1"/>
    </xf>
    <xf numFmtId="0" fontId="14" fillId="6" borderId="43" xfId="19" applyFont="1" applyFill="1" applyBorder="1" applyAlignment="1">
      <alignment horizontal="center" vertical="center" wrapText="1"/>
    </xf>
    <xf numFmtId="0" fontId="14" fillId="6" borderId="24" xfId="19" applyFont="1" applyFill="1" applyBorder="1" applyAlignment="1">
      <alignment horizontal="center" vertical="center" wrapText="1"/>
    </xf>
    <xf numFmtId="0" fontId="2" fillId="0" borderId="0" xfId="19" applyFont="1" applyFill="1" applyBorder="1" applyAlignment="1">
      <alignment horizontal="right"/>
    </xf>
    <xf numFmtId="0" fontId="14" fillId="0" borderId="0" xfId="19" applyFont="1" applyFill="1" applyBorder="1" applyAlignment="1">
      <alignment horizontal="center" vertical="center" wrapText="1"/>
    </xf>
    <xf numFmtId="0" fontId="10" fillId="0" borderId="0" xfId="19" applyFont="1" applyFill="1" applyBorder="1" applyAlignment="1">
      <alignment horizontal="center" vertical="center"/>
    </xf>
    <xf numFmtId="0" fontId="30" fillId="6" borderId="6" xfId="19" applyFont="1" applyFill="1" applyBorder="1" applyAlignment="1">
      <alignment horizontal="center" wrapText="1"/>
    </xf>
    <xf numFmtId="0" fontId="30" fillId="6" borderId="33" xfId="19" applyFont="1" applyFill="1" applyBorder="1" applyAlignment="1">
      <alignment horizontal="center" wrapText="1"/>
    </xf>
    <xf numFmtId="0" fontId="44" fillId="3" borderId="1" xfId="0" applyFont="1" applyFill="1" applyBorder="1" applyAlignment="1">
      <alignment horizontal="center" vertical="center" wrapText="1"/>
    </xf>
    <xf numFmtId="0" fontId="3" fillId="3" borderId="3" xfId="0" applyFont="1" applyFill="1" applyBorder="1" applyAlignment="1">
      <alignment horizontal="justify" vertical="center" wrapText="1"/>
    </xf>
    <xf numFmtId="172" fontId="7" fillId="3" borderId="1" xfId="3" applyNumberFormat="1" applyFont="1" applyFill="1" applyBorder="1" applyAlignment="1">
      <alignment horizontal="center" vertical="center"/>
    </xf>
    <xf numFmtId="168" fontId="33" fillId="3" borderId="2" xfId="10" applyNumberFormat="1" applyFont="1" applyFill="1" applyBorder="1" applyAlignment="1">
      <alignment horizontal="center" vertical="center" wrapText="1"/>
    </xf>
    <xf numFmtId="168" fontId="33" fillId="3" borderId="1" xfId="1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168" fontId="33" fillId="3" borderId="4" xfId="10" applyNumberFormat="1" applyFont="1" applyFill="1" applyBorder="1" applyAlignment="1">
      <alignment horizontal="center" vertical="center" wrapText="1"/>
    </xf>
    <xf numFmtId="176" fontId="33" fillId="3" borderId="1" xfId="9" applyNumberFormat="1" applyFont="1" applyFill="1" applyBorder="1" applyAlignment="1">
      <alignment horizontal="center" vertical="center"/>
    </xf>
    <xf numFmtId="168" fontId="2" fillId="3" borderId="5" xfId="0" applyNumberFormat="1" applyFont="1" applyFill="1" applyBorder="1" applyAlignment="1">
      <alignment horizontal="center" vertical="center"/>
    </xf>
    <xf numFmtId="0" fontId="30" fillId="6" borderId="54" xfId="19" applyFont="1" applyFill="1" applyBorder="1" applyAlignment="1">
      <alignment horizontal="center" vertical="center" wrapText="1"/>
    </xf>
    <xf numFmtId="0" fontId="30" fillId="6" borderId="55" xfId="19" applyFont="1" applyFill="1" applyBorder="1" applyAlignment="1">
      <alignment horizontal="center" vertical="center" wrapText="1"/>
    </xf>
    <xf numFmtId="0" fontId="30" fillId="6" borderId="56" xfId="19" applyFont="1" applyFill="1" applyBorder="1" applyAlignment="1">
      <alignment horizontal="center" vertical="center" wrapText="1"/>
    </xf>
    <xf numFmtId="0" fontId="14" fillId="6" borderId="57" xfId="19" applyFont="1" applyFill="1" applyBorder="1" applyAlignment="1">
      <alignment horizontal="center" vertical="center" wrapText="1"/>
    </xf>
    <xf numFmtId="0" fontId="14" fillId="6" borderId="29" xfId="19" applyFont="1" applyFill="1" applyBorder="1" applyAlignment="1">
      <alignment horizontal="center" vertical="center" wrapText="1"/>
    </xf>
    <xf numFmtId="0" fontId="2" fillId="6" borderId="4" xfId="19" applyFont="1" applyFill="1" applyBorder="1" applyAlignment="1">
      <alignment horizontal="center" vertical="center" wrapText="1"/>
    </xf>
    <xf numFmtId="0" fontId="14" fillId="6" borderId="4" xfId="19" applyFont="1" applyFill="1" applyBorder="1" applyAlignment="1">
      <alignment horizontal="center" vertical="center" wrapText="1"/>
    </xf>
    <xf numFmtId="0" fontId="19" fillId="6" borderId="4" xfId="19" applyFont="1" applyFill="1" applyBorder="1" applyAlignment="1">
      <alignment horizontal="center" vertical="center" wrapText="1"/>
    </xf>
    <xf numFmtId="0" fontId="14" fillId="6" borderId="58" xfId="19" applyFont="1" applyFill="1" applyBorder="1" applyAlignment="1">
      <alignment horizontal="center" vertical="center" wrapText="1"/>
    </xf>
    <xf numFmtId="0" fontId="14" fillId="6" borderId="49" xfId="19" applyFont="1" applyFill="1" applyBorder="1" applyAlignment="1">
      <alignment horizontal="center" vertical="center" wrapText="1"/>
    </xf>
    <xf numFmtId="0" fontId="14" fillId="6" borderId="59" xfId="19" applyFont="1" applyFill="1" applyBorder="1" applyAlignment="1">
      <alignment horizontal="center" vertical="center" wrapText="1"/>
    </xf>
    <xf numFmtId="0" fontId="14" fillId="6" borderId="60" xfId="19" applyFont="1" applyFill="1" applyBorder="1" applyAlignment="1">
      <alignment horizontal="center" vertical="center" wrapText="1"/>
    </xf>
    <xf numFmtId="0" fontId="14" fillId="6" borderId="61" xfId="19" applyFont="1" applyFill="1" applyBorder="1" applyAlignment="1">
      <alignment horizontal="center" vertical="center"/>
    </xf>
    <xf numFmtId="0" fontId="14" fillId="6" borderId="60" xfId="19" applyFont="1" applyFill="1" applyBorder="1" applyAlignment="1">
      <alignment horizontal="center" vertical="center"/>
    </xf>
    <xf numFmtId="0" fontId="14" fillId="6" borderId="53" xfId="19" applyFont="1" applyFill="1" applyBorder="1" applyAlignment="1">
      <alignment horizontal="center" vertical="center" wrapText="1"/>
    </xf>
    <xf numFmtId="0" fontId="33" fillId="0" borderId="5" xfId="19" applyFont="1" applyFill="1" applyBorder="1" applyAlignment="1">
      <alignment horizontal="center" vertical="center" wrapText="1"/>
    </xf>
    <xf numFmtId="0" fontId="33" fillId="0" borderId="5" xfId="19" applyFont="1" applyFill="1" applyBorder="1" applyAlignment="1">
      <alignment horizontal="justify" vertical="center" wrapText="1"/>
    </xf>
    <xf numFmtId="0" fontId="33" fillId="6" borderId="5" xfId="19" applyFont="1" applyFill="1" applyBorder="1" applyAlignment="1">
      <alignment horizontal="left" vertical="center" wrapText="1"/>
    </xf>
    <xf numFmtId="3" fontId="33" fillId="3" borderId="5" xfId="19" applyNumberFormat="1" applyFont="1" applyFill="1" applyBorder="1" applyAlignment="1">
      <alignment horizontal="center" vertical="center" wrapText="1"/>
    </xf>
    <xf numFmtId="3" fontId="33" fillId="0" borderId="5" xfId="19" applyNumberFormat="1" applyFont="1" applyFill="1" applyBorder="1" applyAlignment="1">
      <alignment horizontal="center" vertical="center" wrapText="1"/>
    </xf>
    <xf numFmtId="0" fontId="44" fillId="3" borderId="5" xfId="0" applyFont="1" applyFill="1" applyBorder="1" applyAlignment="1">
      <alignment horizontal="center" vertical="center" wrapText="1"/>
    </xf>
    <xf numFmtId="0" fontId="34" fillId="3" borderId="5" xfId="0" applyFont="1" applyFill="1" applyBorder="1" applyAlignment="1">
      <alignment horizontal="center" vertical="center" wrapText="1"/>
    </xf>
    <xf numFmtId="1" fontId="12" fillId="0" borderId="5" xfId="0" applyNumberFormat="1" applyFont="1" applyFill="1" applyBorder="1" applyAlignment="1">
      <alignment vertical="center" wrapText="1"/>
    </xf>
    <xf numFmtId="0" fontId="22" fillId="0" borderId="5" xfId="5" applyNumberFormat="1" applyFont="1" applyFill="1" applyBorder="1" applyAlignment="1">
      <alignment horizontal="center" vertical="center"/>
    </xf>
    <xf numFmtId="1" fontId="12" fillId="0" borderId="5" xfId="0" applyNumberFormat="1" applyFont="1" applyFill="1" applyBorder="1" applyAlignment="1">
      <alignment horizontal="left" vertical="center" wrapText="1"/>
    </xf>
    <xf numFmtId="1" fontId="27" fillId="0" borderId="5" xfId="0" applyNumberFormat="1" applyFont="1" applyFill="1" applyBorder="1" applyAlignment="1">
      <alignment horizontal="center" vertical="center" wrapText="1"/>
    </xf>
    <xf numFmtId="0" fontId="33" fillId="0" borderId="1" xfId="19" applyFont="1" applyFill="1" applyBorder="1" applyAlignment="1">
      <alignment horizontal="justify" vertical="center" wrapText="1"/>
    </xf>
    <xf numFmtId="168" fontId="33" fillId="0" borderId="1" xfId="10" applyNumberFormat="1" applyFont="1" applyFill="1" applyBorder="1" applyAlignment="1">
      <alignment horizontal="center" vertical="center"/>
    </xf>
    <xf numFmtId="0" fontId="22" fillId="0" borderId="1" xfId="5" applyNumberFormat="1" applyFont="1" applyFill="1" applyBorder="1" applyAlignment="1">
      <alignment horizontal="center" vertical="center"/>
    </xf>
    <xf numFmtId="1" fontId="27" fillId="0" borderId="1" xfId="0" applyNumberFormat="1" applyFont="1" applyFill="1" applyBorder="1" applyAlignment="1">
      <alignment horizontal="center" vertical="center" wrapText="1"/>
    </xf>
    <xf numFmtId="0" fontId="34" fillId="6" borderId="1" xfId="0" applyFont="1" applyFill="1" applyBorder="1" applyAlignment="1">
      <alignment horizontal="center"/>
    </xf>
    <xf numFmtId="0" fontId="45" fillId="0" borderId="1" xfId="0" applyNumberFormat="1" applyFont="1" applyFill="1" applyBorder="1" applyAlignment="1">
      <alignment horizontal="center"/>
    </xf>
    <xf numFmtId="173" fontId="33" fillId="0" borderId="1" xfId="19" applyNumberFormat="1" applyFont="1" applyFill="1" applyBorder="1" applyAlignment="1">
      <alignment horizontal="center" vertical="center" wrapText="1"/>
    </xf>
    <xf numFmtId="0" fontId="4" fillId="3" borderId="1" xfId="19" applyFont="1" applyFill="1" applyBorder="1" applyAlignment="1">
      <alignment horizontal="center" vertical="center" wrapText="1"/>
    </xf>
    <xf numFmtId="0" fontId="45" fillId="0" borderId="1" xfId="4" applyNumberFormat="1" applyFont="1" applyFill="1" applyBorder="1" applyAlignment="1">
      <alignment horizontal="center" vertical="center"/>
    </xf>
    <xf numFmtId="0" fontId="33" fillId="6" borderId="1" xfId="19" applyFont="1" applyFill="1" applyBorder="1" applyAlignment="1">
      <alignment horizontal="center" vertical="center" wrapText="1"/>
    </xf>
    <xf numFmtId="1" fontId="34" fillId="6" borderId="1" xfId="0" applyNumberFormat="1" applyFont="1" applyFill="1" applyBorder="1" applyAlignment="1">
      <alignment horizontal="center" vertical="center" wrapText="1"/>
    </xf>
    <xf numFmtId="0" fontId="4" fillId="6" borderId="1" xfId="19" applyFont="1" applyFill="1" applyBorder="1" applyAlignment="1">
      <alignment horizontal="center"/>
    </xf>
    <xf numFmtId="1" fontId="4" fillId="6" borderId="1" xfId="19" applyNumberFormat="1" applyFont="1" applyFill="1" applyBorder="1" applyAlignment="1">
      <alignment horizontal="center" vertical="center"/>
    </xf>
    <xf numFmtId="0" fontId="12" fillId="6" borderId="1" xfId="19" applyNumberFormat="1" applyFont="1" applyFill="1" applyBorder="1" applyAlignment="1">
      <alignment horizontal="center"/>
    </xf>
    <xf numFmtId="1" fontId="12" fillId="6" borderId="1" xfId="19" applyNumberFormat="1" applyFont="1" applyFill="1" applyBorder="1" applyAlignment="1">
      <alignment horizontal="center" vertical="center"/>
    </xf>
    <xf numFmtId="168" fontId="4" fillId="6" borderId="1" xfId="5" applyNumberFormat="1" applyFont="1" applyFill="1" applyBorder="1" applyAlignment="1">
      <alignment vertical="center"/>
    </xf>
    <xf numFmtId="168" fontId="4" fillId="6" borderId="1" xfId="5" applyNumberFormat="1" applyFont="1" applyFill="1" applyBorder="1" applyAlignment="1">
      <alignment horizontal="center" vertical="center"/>
    </xf>
    <xf numFmtId="0" fontId="12" fillId="6" borderId="1" xfId="19" applyFont="1" applyFill="1" applyBorder="1" applyAlignment="1">
      <alignment horizontal="center" vertical="center"/>
    </xf>
    <xf numFmtId="165" fontId="4" fillId="6" borderId="1" xfId="5" applyFont="1" applyFill="1" applyBorder="1" applyAlignment="1">
      <alignment vertical="center"/>
    </xf>
    <xf numFmtId="168" fontId="33" fillId="6" borderId="1" xfId="19" applyNumberFormat="1" applyFont="1" applyFill="1" applyBorder="1" applyAlignment="1">
      <alignment vertical="center" wrapText="1"/>
    </xf>
    <xf numFmtId="3" fontId="33" fillId="6" borderId="1" xfId="19" applyNumberFormat="1" applyFont="1" applyFill="1" applyBorder="1" applyAlignment="1">
      <alignment vertical="center" wrapText="1"/>
    </xf>
    <xf numFmtId="3" fontId="4" fillId="0" borderId="1" xfId="26" applyNumberFormat="1" applyFont="1" applyFill="1" applyBorder="1" applyAlignment="1">
      <alignment horizontal="center" vertical="center" wrapText="1"/>
    </xf>
    <xf numFmtId="0" fontId="33" fillId="0" borderId="1" xfId="19" applyNumberFormat="1" applyFont="1" applyFill="1" applyBorder="1" applyAlignment="1">
      <alignment horizontal="center" vertical="center" wrapText="1"/>
    </xf>
    <xf numFmtId="0" fontId="4" fillId="3" borderId="1" xfId="19" applyFont="1" applyFill="1" applyBorder="1" applyAlignment="1">
      <alignment horizontal="center"/>
    </xf>
    <xf numFmtId="0" fontId="23" fillId="0" borderId="1" xfId="0" applyNumberFormat="1" applyFont="1" applyFill="1" applyBorder="1" applyAlignment="1">
      <alignment horizontal="center"/>
    </xf>
    <xf numFmtId="1" fontId="27" fillId="3" borderId="1" xfId="0" applyNumberFormat="1" applyFont="1" applyFill="1" applyBorder="1" applyAlignment="1">
      <alignment horizontal="center" vertical="center" wrapText="1"/>
    </xf>
    <xf numFmtId="0" fontId="45" fillId="0" borderId="1" xfId="0" applyNumberFormat="1" applyFont="1" applyBorder="1" applyAlignment="1">
      <alignment horizontal="center"/>
    </xf>
    <xf numFmtId="0" fontId="37" fillId="0" borderId="1" xfId="0" applyNumberFormat="1" applyFont="1" applyBorder="1" applyAlignment="1">
      <alignment horizontal="center" wrapText="1"/>
    </xf>
    <xf numFmtId="0" fontId="4" fillId="6" borderId="1" xfId="19" applyFont="1" applyFill="1" applyBorder="1" applyAlignment="1">
      <alignment horizontal="left" vertical="center" wrapText="1"/>
    </xf>
    <xf numFmtId="0" fontId="4" fillId="0" borderId="1" xfId="19" applyNumberFormat="1" applyFont="1" applyFill="1" applyBorder="1" applyAlignment="1">
      <alignment horizontal="center" vertical="center"/>
    </xf>
    <xf numFmtId="1" fontId="4" fillId="3" borderId="0" xfId="19" applyNumberFormat="1" applyFill="1" applyBorder="1"/>
    <xf numFmtId="44" fontId="34" fillId="0" borderId="1" xfId="13" applyFont="1" applyFill="1" applyBorder="1" applyAlignment="1">
      <alignment horizontal="center"/>
    </xf>
    <xf numFmtId="0" fontId="45" fillId="0" borderId="1" xfId="0" applyNumberFormat="1" applyFont="1" applyBorder="1"/>
    <xf numFmtId="3" fontId="33" fillId="6" borderId="1" xfId="19" applyNumberFormat="1" applyFont="1" applyFill="1" applyBorder="1" applyAlignment="1">
      <alignment horizontal="center" vertical="center" wrapText="1"/>
    </xf>
    <xf numFmtId="3" fontId="4" fillId="6" borderId="1" xfId="19" applyNumberFormat="1" applyFont="1" applyFill="1" applyBorder="1" applyAlignment="1">
      <alignment horizontal="center" vertical="center" wrapText="1"/>
    </xf>
    <xf numFmtId="1" fontId="27" fillId="6" borderId="1" xfId="0" applyNumberFormat="1" applyFont="1" applyFill="1" applyBorder="1" applyAlignment="1">
      <alignment horizontal="center" vertical="center" wrapText="1"/>
    </xf>
    <xf numFmtId="0" fontId="27" fillId="6" borderId="1" xfId="0" applyNumberFormat="1" applyFont="1" applyFill="1" applyBorder="1" applyAlignment="1">
      <alignment horizontal="center" vertical="center" wrapText="1"/>
    </xf>
    <xf numFmtId="168" fontId="33" fillId="6" borderId="1" xfId="10" applyNumberFormat="1" applyFont="1" applyFill="1" applyBorder="1" applyAlignment="1">
      <alignment horizontal="center" vertical="center"/>
    </xf>
    <xf numFmtId="4" fontId="33" fillId="0" borderId="1" xfId="19" applyNumberFormat="1" applyFont="1" applyFill="1" applyBorder="1" applyAlignment="1">
      <alignment horizontal="center" vertical="center" wrapText="1"/>
    </xf>
    <xf numFmtId="0" fontId="4" fillId="3" borderId="1" xfId="19" applyFont="1" applyFill="1" applyBorder="1" applyAlignment="1">
      <alignment horizontal="center"/>
    </xf>
    <xf numFmtId="0" fontId="12" fillId="3" borderId="1" xfId="19" applyFont="1" applyFill="1" applyBorder="1" applyAlignment="1">
      <alignment horizontal="center"/>
    </xf>
    <xf numFmtId="3" fontId="27" fillId="0" borderId="1" xfId="19" applyNumberFormat="1" applyFont="1" applyFill="1" applyBorder="1" applyAlignment="1">
      <alignment horizontal="center" vertical="center"/>
    </xf>
    <xf numFmtId="0" fontId="27" fillId="0" borderId="1" xfId="19" applyNumberFormat="1" applyFont="1" applyFill="1" applyBorder="1" applyAlignment="1">
      <alignment horizontal="center" vertical="center"/>
    </xf>
    <xf numFmtId="3" fontId="34" fillId="6" borderId="1" xfId="19" applyNumberFormat="1" applyFont="1" applyFill="1" applyBorder="1" applyAlignment="1">
      <alignment horizontal="left" vertical="center" wrapText="1"/>
    </xf>
    <xf numFmtId="3" fontId="34" fillId="6" borderId="1" xfId="19" applyNumberFormat="1" applyFont="1" applyFill="1" applyBorder="1" applyAlignment="1">
      <alignment horizontal="center" vertical="center" wrapText="1"/>
    </xf>
    <xf numFmtId="0" fontId="4" fillId="6" borderId="0" xfId="19" applyFont="1" applyFill="1" applyBorder="1" applyAlignment="1">
      <alignment wrapText="1"/>
    </xf>
    <xf numFmtId="0" fontId="4" fillId="6" borderId="0" xfId="19" applyFont="1" applyFill="1" applyBorder="1"/>
    <xf numFmtId="0" fontId="4" fillId="6" borderId="0" xfId="19" applyFont="1" applyFill="1"/>
    <xf numFmtId="168" fontId="33" fillId="6" borderId="1" xfId="10" applyNumberFormat="1" applyFont="1" applyFill="1" applyBorder="1" applyAlignment="1">
      <alignment horizontal="center" vertical="center" wrapText="1"/>
    </xf>
    <xf numFmtId="3" fontId="4" fillId="6" borderId="1" xfId="19" applyNumberFormat="1" applyFont="1" applyFill="1" applyBorder="1" applyAlignment="1">
      <alignment vertical="center" wrapText="1"/>
    </xf>
    <xf numFmtId="3" fontId="12" fillId="0" borderId="1" xfId="19" applyNumberFormat="1" applyFont="1" applyFill="1" applyBorder="1" applyAlignment="1">
      <alignment horizontal="center" vertical="center" wrapText="1"/>
    </xf>
    <xf numFmtId="3" fontId="0" fillId="0" borderId="1" xfId="0" applyNumberFormat="1" applyFont="1" applyFill="1" applyBorder="1"/>
    <xf numFmtId="3" fontId="4" fillId="0" borderId="1" xfId="0" applyNumberFormat="1" applyFont="1" applyFill="1" applyBorder="1" applyAlignment="1">
      <alignment wrapText="1"/>
    </xf>
    <xf numFmtId="168" fontId="4" fillId="0" borderId="1" xfId="10" applyNumberFormat="1" applyFont="1" applyFill="1" applyBorder="1" applyAlignment="1">
      <alignment horizontal="center" vertical="center"/>
    </xf>
    <xf numFmtId="3" fontId="4" fillId="0" borderId="1" xfId="19" applyNumberFormat="1" applyFont="1" applyFill="1" applyBorder="1"/>
    <xf numFmtId="3" fontId="12" fillId="0" borderId="1" xfId="19" applyNumberFormat="1" applyFont="1" applyFill="1" applyBorder="1"/>
    <xf numFmtId="0" fontId="12" fillId="0" borderId="1" xfId="19" applyNumberFormat="1" applyFont="1" applyFill="1" applyBorder="1" applyAlignment="1">
      <alignment horizontal="center"/>
    </xf>
    <xf numFmtId="3" fontId="4" fillId="0" borderId="0" xfId="26" applyNumberFormat="1" applyFont="1" applyFill="1" applyBorder="1"/>
    <xf numFmtId="3" fontId="39" fillId="0" borderId="0" xfId="19" applyNumberFormat="1" applyFont="1" applyFill="1" applyBorder="1" applyAlignment="1">
      <alignment vertical="center" wrapText="1"/>
    </xf>
    <xf numFmtId="3" fontId="39" fillId="0" borderId="0" xfId="19" applyNumberFormat="1" applyFont="1" applyFill="1" applyBorder="1" applyAlignment="1">
      <alignment wrapText="1"/>
    </xf>
    <xf numFmtId="3" fontId="4" fillId="0" borderId="0" xfId="19" applyNumberFormat="1" applyFont="1" applyFill="1" applyBorder="1" applyAlignment="1">
      <alignment wrapText="1"/>
    </xf>
    <xf numFmtId="3" fontId="4" fillId="0" borderId="0" xfId="19" applyNumberFormat="1" applyFont="1" applyFill="1"/>
    <xf numFmtId="3" fontId="4" fillId="0" borderId="0" xfId="19" applyNumberFormat="1" applyFont="1" applyFill="1" applyBorder="1" applyAlignment="1">
      <alignment horizontal="right"/>
    </xf>
    <xf numFmtId="0" fontId="5" fillId="0" borderId="1" xfId="19" applyFont="1" applyFill="1" applyBorder="1" applyAlignment="1">
      <alignment horizontal="center"/>
    </xf>
  </cellXfs>
  <cellStyles count="31">
    <cellStyle name="Coma 2" xfId="1"/>
    <cellStyle name="Coma 2 2" xfId="2"/>
    <cellStyle name="Millares" xfId="3" builtinId="3"/>
    <cellStyle name="Millares 2" xfId="4"/>
    <cellStyle name="Millares 2 2" xfId="5"/>
    <cellStyle name="Millares 2 2 2" xfId="26"/>
    <cellStyle name="Millares 3" xfId="6"/>
    <cellStyle name="Millares 3 2" xfId="7"/>
    <cellStyle name="Millares 4" xfId="8"/>
    <cellStyle name="Millares 5" xfId="24"/>
    <cellStyle name="Moneda" xfId="9" builtinId="4"/>
    <cellStyle name="Moneda [0]" xfId="30" builtinId="7"/>
    <cellStyle name="Moneda 2" xfId="10"/>
    <cellStyle name="Moneda 2 2" xfId="11"/>
    <cellStyle name="Moneda 2 2 2" xfId="12"/>
    <cellStyle name="Moneda 2 3" xfId="13"/>
    <cellStyle name="Moneda 2 4" xfId="25"/>
    <cellStyle name="Moneda 3" xfId="14"/>
    <cellStyle name="Moneda 4" xfId="15"/>
    <cellStyle name="Normal" xfId="0" builtinId="0"/>
    <cellStyle name="Normal 2" xfId="16"/>
    <cellStyle name="Normal 2 10" xfId="17"/>
    <cellStyle name="Normal 3" xfId="18"/>
    <cellStyle name="Normal 3 2" xfId="19"/>
    <cellStyle name="Normal 4 2" xfId="20"/>
    <cellStyle name="Normal_573_2009_ Actualizado 22_12_2009" xfId="29"/>
    <cellStyle name="Porcentaje" xfId="21" builtinId="5"/>
    <cellStyle name="Porcentaje 2" xfId="27"/>
    <cellStyle name="Porcentaje 3" xfId="28"/>
    <cellStyle name="Porcentual 2" xfId="22"/>
    <cellStyle name="Porcentual 2 2" xfId="23"/>
  </cellStyles>
  <dxfs count="0"/>
  <tableStyles count="0" defaultTableStyle="TableStyleMedium9" defaultPivotStyle="PivotStyleLight16"/>
  <colors>
    <mruColors>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734786</xdr:colOff>
      <xdr:row>1</xdr:row>
      <xdr:rowOff>258537</xdr:rowOff>
    </xdr:from>
    <xdr:to>
      <xdr:col>4</xdr:col>
      <xdr:colOff>1469571</xdr:colOff>
      <xdr:row>4</xdr:row>
      <xdr:rowOff>272142</xdr:rowOff>
    </xdr:to>
    <xdr:pic>
      <xdr:nvPicPr>
        <xdr:cNvPr id="15579" name="Picture 110">
          <a:extLst>
            <a:ext uri="{FF2B5EF4-FFF2-40B4-BE49-F238E27FC236}">
              <a16:creationId xmlns:a16="http://schemas.microsoft.com/office/drawing/2014/main" id="{00000000-0008-0000-0000-0000DB3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9893" y="530680"/>
          <a:ext cx="2707821" cy="1224641"/>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81633</xdr:colOff>
      <xdr:row>0</xdr:row>
      <xdr:rowOff>249010</xdr:rowOff>
    </xdr:from>
    <xdr:to>
      <xdr:col>2</xdr:col>
      <xdr:colOff>1435544</xdr:colOff>
      <xdr:row>2</xdr:row>
      <xdr:rowOff>353785</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8919" y="249010"/>
          <a:ext cx="1353911" cy="989239"/>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0</xdr:row>
      <xdr:rowOff>400050</xdr:rowOff>
    </xdr:from>
    <xdr:to>
      <xdr:col>1</xdr:col>
      <xdr:colOff>542925</xdr:colOff>
      <xdr:row>3</xdr:row>
      <xdr:rowOff>9525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0525" y="400050"/>
          <a:ext cx="971550" cy="762000"/>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504825</xdr:colOff>
      <xdr:row>0</xdr:row>
      <xdr:rowOff>0</xdr:rowOff>
    </xdr:from>
    <xdr:to>
      <xdr:col>3</xdr:col>
      <xdr:colOff>47625</xdr:colOff>
      <xdr:row>3</xdr:row>
      <xdr:rowOff>38100</xdr:rowOff>
    </xdr:to>
    <xdr:pic>
      <xdr:nvPicPr>
        <xdr:cNvPr id="2" name="Imagen 1">
          <a:extLst>
            <a:ext uri="{FF2B5EF4-FFF2-40B4-BE49-F238E27FC236}">
              <a16:creationId xmlns:a16="http://schemas.microsoft.com/office/drawing/2014/main" id="{A06E51C0-1AE1-47A6-909F-57277EFE2C93}"/>
            </a:ext>
          </a:extLst>
        </xdr:cNvPr>
        <xdr:cNvPicPr>
          <a:picLocks noChangeAspect="1"/>
        </xdr:cNvPicPr>
      </xdr:nvPicPr>
      <xdr:blipFill>
        <a:blip xmlns:r="http://schemas.openxmlformats.org/officeDocument/2006/relationships" r:embed="rId1"/>
        <a:stretch>
          <a:fillRect/>
        </a:stretch>
      </xdr:blipFill>
      <xdr:spPr>
        <a:xfrm>
          <a:off x="1085850" y="0"/>
          <a:ext cx="1390650" cy="581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7"/>
  <sheetViews>
    <sheetView view="pageBreakPreview" topLeftCell="AQ14" zoomScale="80" zoomScaleNormal="60" zoomScaleSheetLayoutView="80" workbookViewId="0">
      <selection activeCell="AW14" sqref="AW14"/>
    </sheetView>
  </sheetViews>
  <sheetFormatPr baseColWidth="10" defaultRowHeight="15" x14ac:dyDescent="0.25"/>
  <cols>
    <col min="1" max="2" width="8.85546875" style="1" customWidth="1"/>
    <col min="3" max="3" width="20.85546875" style="1" customWidth="1"/>
    <col min="4" max="4" width="8.85546875" style="1" customWidth="1"/>
    <col min="5" max="5" width="27.140625" style="1" customWidth="1"/>
    <col min="6" max="6" width="7.5703125" style="1" customWidth="1"/>
    <col min="7" max="7" width="16" style="1" customWidth="1"/>
    <col min="8" max="8" width="12.85546875" style="1" customWidth="1"/>
    <col min="9" max="9" width="11.7109375" style="1" customWidth="1"/>
    <col min="10" max="10" width="18" style="18" bestFit="1" customWidth="1"/>
    <col min="11" max="11" width="23" style="26" bestFit="1" customWidth="1"/>
    <col min="12" max="12" width="12.7109375" style="25" customWidth="1"/>
    <col min="13" max="13" width="12.7109375" style="18" customWidth="1"/>
    <col min="14" max="14" width="19" style="26" bestFit="1" customWidth="1"/>
    <col min="15" max="15" width="19" style="26" customWidth="1"/>
    <col min="16" max="16" width="18" style="25" customWidth="1"/>
    <col min="17" max="17" width="14.28515625" style="25" customWidth="1"/>
    <col min="18" max="18" width="22" style="25" customWidth="1"/>
    <col min="19" max="19" width="12.7109375" style="25" customWidth="1"/>
    <col min="20" max="20" width="12.7109375" style="26" customWidth="1"/>
    <col min="21" max="21" width="18.140625" style="26" bestFit="1" customWidth="1"/>
    <col min="22" max="25" width="18.28515625" style="25" bestFit="1" customWidth="1"/>
    <col min="26" max="26" width="13.5703125" style="26" bestFit="1" customWidth="1"/>
    <col min="27" max="27" width="18.140625" style="26" bestFit="1" customWidth="1"/>
    <col min="28" max="31" width="18.28515625" style="25" bestFit="1" customWidth="1"/>
    <col min="32" max="32" width="13.5703125" style="26" customWidth="1"/>
    <col min="33" max="33" width="18.140625" style="26" bestFit="1" customWidth="1"/>
    <col min="34" max="37" width="18.28515625" style="26" bestFit="1" customWidth="1"/>
    <col min="38" max="38" width="14.7109375" style="26" bestFit="1" customWidth="1"/>
    <col min="39" max="39" width="12.85546875" style="1" customWidth="1"/>
    <col min="40" max="40" width="16.7109375" style="1" customWidth="1"/>
    <col min="41" max="41" width="12.85546875" style="1" customWidth="1"/>
    <col min="42" max="42" width="14.28515625" style="1" customWidth="1"/>
    <col min="43" max="43" width="13.140625" style="1" customWidth="1"/>
    <col min="44" max="44" width="12.28515625" style="1" customWidth="1"/>
    <col min="45" max="45" width="66.28515625" style="1" customWidth="1"/>
    <col min="46" max="46" width="18.5703125" style="1" customWidth="1"/>
    <col min="47" max="47" width="21.42578125" style="1" customWidth="1"/>
    <col min="48" max="48" width="19.140625" style="1" customWidth="1"/>
    <col min="49" max="49" width="16.7109375" style="1" customWidth="1"/>
    <col min="50" max="50" width="11.42578125" style="1"/>
    <col min="51" max="51" width="56.5703125" style="1" customWidth="1"/>
    <col min="52" max="16384" width="11.42578125" style="1"/>
  </cols>
  <sheetData>
    <row r="1" spans="1:49" ht="21" customHeight="1" thickBot="1" x14ac:dyDescent="0.3">
      <c r="A1" s="4"/>
      <c r="B1" s="4"/>
      <c r="C1" s="4"/>
      <c r="D1" s="4"/>
      <c r="E1" s="4"/>
      <c r="F1" s="4"/>
      <c r="G1" s="4"/>
      <c r="H1" s="4"/>
      <c r="I1" s="4"/>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4"/>
      <c r="AN1" s="4"/>
      <c r="AO1" s="4"/>
      <c r="AP1" s="4"/>
      <c r="AQ1" s="4"/>
      <c r="AR1" s="4"/>
      <c r="AS1" s="4"/>
      <c r="AT1" s="4"/>
      <c r="AU1" s="4"/>
      <c r="AV1" s="4"/>
      <c r="AW1" s="4"/>
    </row>
    <row r="2" spans="1:49" ht="38.25" customHeight="1" x14ac:dyDescent="0.25">
      <c r="A2" s="287"/>
      <c r="B2" s="288"/>
      <c r="C2" s="288"/>
      <c r="D2" s="288"/>
      <c r="E2" s="288"/>
      <c r="F2" s="288"/>
      <c r="G2" s="289"/>
      <c r="H2" s="293" t="s">
        <v>0</v>
      </c>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4"/>
    </row>
    <row r="3" spans="1:49" ht="28.5" customHeight="1" x14ac:dyDescent="0.25">
      <c r="A3" s="290"/>
      <c r="B3" s="291"/>
      <c r="C3" s="291"/>
      <c r="D3" s="291"/>
      <c r="E3" s="291"/>
      <c r="F3" s="291"/>
      <c r="G3" s="292"/>
      <c r="H3" s="274" t="s">
        <v>82</v>
      </c>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5"/>
    </row>
    <row r="4" spans="1:49" ht="27.75" customHeight="1" x14ac:dyDescent="0.25">
      <c r="A4" s="290"/>
      <c r="B4" s="291"/>
      <c r="C4" s="291"/>
      <c r="D4" s="291"/>
      <c r="E4" s="291"/>
      <c r="F4" s="291"/>
      <c r="G4" s="292"/>
      <c r="H4" s="274" t="s">
        <v>1</v>
      </c>
      <c r="I4" s="274"/>
      <c r="J4" s="274"/>
      <c r="K4" s="274"/>
      <c r="L4" s="274"/>
      <c r="M4" s="274"/>
      <c r="N4" s="274"/>
      <c r="O4" s="274"/>
      <c r="P4" s="274"/>
      <c r="Q4" s="274"/>
      <c r="R4" s="274"/>
      <c r="S4" s="274" t="s">
        <v>96</v>
      </c>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5"/>
    </row>
    <row r="5" spans="1:49" ht="26.25" customHeight="1" x14ac:dyDescent="0.25">
      <c r="A5" s="290"/>
      <c r="B5" s="291"/>
      <c r="C5" s="291"/>
      <c r="D5" s="291"/>
      <c r="E5" s="291"/>
      <c r="F5" s="291"/>
      <c r="G5" s="292"/>
      <c r="H5" s="274" t="s">
        <v>3</v>
      </c>
      <c r="I5" s="274"/>
      <c r="J5" s="274"/>
      <c r="K5" s="274"/>
      <c r="L5" s="274"/>
      <c r="M5" s="274"/>
      <c r="N5" s="274"/>
      <c r="O5" s="274"/>
      <c r="P5" s="274"/>
      <c r="Q5" s="274"/>
      <c r="R5" s="274"/>
      <c r="S5" s="274" t="s">
        <v>97</v>
      </c>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5"/>
    </row>
    <row r="6" spans="1:49" ht="15.75" x14ac:dyDescent="0.25">
      <c r="A6" s="33"/>
      <c r="B6" s="34"/>
      <c r="C6" s="34"/>
      <c r="D6" s="34"/>
      <c r="E6" s="34"/>
      <c r="F6" s="34"/>
      <c r="G6" s="34"/>
      <c r="H6" s="34"/>
      <c r="I6" s="34"/>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4"/>
      <c r="AN6" s="34"/>
      <c r="AO6" s="34"/>
      <c r="AP6" s="34"/>
      <c r="AQ6" s="34"/>
      <c r="AR6" s="34"/>
      <c r="AS6" s="34"/>
      <c r="AT6" s="34"/>
      <c r="AU6" s="34"/>
      <c r="AV6" s="34"/>
      <c r="AW6" s="36"/>
    </row>
    <row r="7" spans="1:49" ht="30" customHeight="1" x14ac:dyDescent="0.25">
      <c r="A7" s="297" t="s">
        <v>4</v>
      </c>
      <c r="B7" s="298"/>
      <c r="C7" s="274"/>
      <c r="D7" s="274"/>
      <c r="E7" s="274"/>
      <c r="F7" s="274"/>
      <c r="G7" s="274"/>
      <c r="H7" s="274"/>
      <c r="I7" s="274"/>
      <c r="J7" s="274"/>
      <c r="K7" s="274"/>
      <c r="L7" s="274"/>
      <c r="M7" s="274"/>
      <c r="N7" s="274"/>
      <c r="O7" s="274"/>
      <c r="P7" s="274"/>
      <c r="Q7" s="274"/>
      <c r="R7" s="274"/>
      <c r="S7" s="302" t="s">
        <v>83</v>
      </c>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3"/>
    </row>
    <row r="8" spans="1:49" ht="30" customHeight="1" thickBot="1" x14ac:dyDescent="0.3">
      <c r="A8" s="299" t="s">
        <v>2</v>
      </c>
      <c r="B8" s="300"/>
      <c r="C8" s="301"/>
      <c r="D8" s="301" t="s">
        <v>2</v>
      </c>
      <c r="E8" s="301"/>
      <c r="F8" s="301"/>
      <c r="G8" s="301"/>
      <c r="H8" s="301"/>
      <c r="I8" s="301"/>
      <c r="J8" s="301"/>
      <c r="K8" s="301"/>
      <c r="L8" s="301"/>
      <c r="M8" s="301"/>
      <c r="N8" s="301"/>
      <c r="O8" s="301"/>
      <c r="P8" s="301"/>
      <c r="Q8" s="301"/>
      <c r="R8" s="301"/>
      <c r="S8" s="295" t="s">
        <v>84</v>
      </c>
      <c r="T8" s="295"/>
      <c r="U8" s="295"/>
      <c r="V8" s="295"/>
      <c r="W8" s="295"/>
      <c r="X8" s="295"/>
      <c r="Y8" s="295"/>
      <c r="Z8" s="295"/>
      <c r="AA8" s="295"/>
      <c r="AB8" s="295"/>
      <c r="AC8" s="295"/>
      <c r="AD8" s="295"/>
      <c r="AE8" s="295"/>
      <c r="AF8" s="295"/>
      <c r="AG8" s="295"/>
      <c r="AH8" s="295"/>
      <c r="AI8" s="295"/>
      <c r="AJ8" s="295"/>
      <c r="AK8" s="295"/>
      <c r="AL8" s="295"/>
      <c r="AM8" s="295"/>
      <c r="AN8" s="295"/>
      <c r="AO8" s="295"/>
      <c r="AP8" s="295"/>
      <c r="AQ8" s="295"/>
      <c r="AR8" s="295"/>
      <c r="AS8" s="295"/>
      <c r="AT8" s="295"/>
      <c r="AU8" s="295"/>
      <c r="AV8" s="295"/>
      <c r="AW8" s="296"/>
    </row>
    <row r="9" spans="1:49" ht="36" customHeight="1" thickBot="1" x14ac:dyDescent="0.3">
      <c r="A9" s="30"/>
      <c r="B9" s="31"/>
      <c r="C9" s="31"/>
      <c r="D9" s="31"/>
      <c r="E9" s="31"/>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4"/>
      <c r="AN9" s="34"/>
      <c r="AO9" s="34"/>
      <c r="AP9" s="34"/>
      <c r="AQ9" s="34"/>
      <c r="AR9" s="34"/>
      <c r="AS9" s="34"/>
      <c r="AT9" s="34"/>
      <c r="AU9" s="34"/>
      <c r="AV9" s="34"/>
      <c r="AW9" s="36"/>
    </row>
    <row r="10" spans="1:49" s="2" customFormat="1" ht="70.5" customHeight="1" x14ac:dyDescent="0.25">
      <c r="A10" s="272" t="s">
        <v>214</v>
      </c>
      <c r="B10" s="272"/>
      <c r="C10" s="272"/>
      <c r="D10" s="282" t="s">
        <v>63</v>
      </c>
      <c r="E10" s="282"/>
      <c r="F10" s="282" t="s">
        <v>65</v>
      </c>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t="s">
        <v>73</v>
      </c>
      <c r="AR10" s="282" t="s">
        <v>74</v>
      </c>
      <c r="AS10" s="276" t="s">
        <v>75</v>
      </c>
      <c r="AT10" s="276" t="s">
        <v>76</v>
      </c>
      <c r="AU10" s="276" t="s">
        <v>77</v>
      </c>
      <c r="AV10" s="276" t="s">
        <v>78</v>
      </c>
      <c r="AW10" s="279" t="s">
        <v>79</v>
      </c>
    </row>
    <row r="11" spans="1:49" s="3" customFormat="1" ht="45.75" customHeight="1" x14ac:dyDescent="0.2">
      <c r="A11" s="270" t="s">
        <v>215</v>
      </c>
      <c r="B11" s="270" t="s">
        <v>62</v>
      </c>
      <c r="C11" s="272" t="s">
        <v>216</v>
      </c>
      <c r="D11" s="272" t="s">
        <v>45</v>
      </c>
      <c r="E11" s="272" t="s">
        <v>64</v>
      </c>
      <c r="F11" s="272" t="s">
        <v>66</v>
      </c>
      <c r="G11" s="272" t="s">
        <v>67</v>
      </c>
      <c r="H11" s="272" t="s">
        <v>68</v>
      </c>
      <c r="I11" s="272" t="s">
        <v>69</v>
      </c>
      <c r="J11" s="272" t="s">
        <v>70</v>
      </c>
      <c r="K11" s="283" t="s">
        <v>71</v>
      </c>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5"/>
      <c r="AM11" s="304" t="s">
        <v>72</v>
      </c>
      <c r="AN11" s="304"/>
      <c r="AO11" s="304"/>
      <c r="AP11" s="304"/>
      <c r="AQ11" s="272"/>
      <c r="AR11" s="272"/>
      <c r="AS11" s="277"/>
      <c r="AT11" s="277"/>
      <c r="AU11" s="277"/>
      <c r="AV11" s="277"/>
      <c r="AW11" s="280"/>
    </row>
    <row r="12" spans="1:49" s="3" customFormat="1" ht="51" customHeight="1" x14ac:dyDescent="0.2">
      <c r="A12" s="270"/>
      <c r="B12" s="270"/>
      <c r="C12" s="272"/>
      <c r="D12" s="272"/>
      <c r="E12" s="272"/>
      <c r="F12" s="272"/>
      <c r="G12" s="272"/>
      <c r="H12" s="272"/>
      <c r="I12" s="272"/>
      <c r="J12" s="272"/>
      <c r="K12" s="283">
        <v>2016</v>
      </c>
      <c r="L12" s="284"/>
      <c r="M12" s="284"/>
      <c r="N12" s="285"/>
      <c r="O12" s="283">
        <v>2017</v>
      </c>
      <c r="P12" s="284"/>
      <c r="Q12" s="284"/>
      <c r="R12" s="284"/>
      <c r="S12" s="284"/>
      <c r="T12" s="285"/>
      <c r="U12" s="283">
        <v>2018</v>
      </c>
      <c r="V12" s="284"/>
      <c r="W12" s="284"/>
      <c r="X12" s="284"/>
      <c r="Y12" s="284"/>
      <c r="Z12" s="285"/>
      <c r="AA12" s="283">
        <v>2019</v>
      </c>
      <c r="AB12" s="284"/>
      <c r="AC12" s="284"/>
      <c r="AD12" s="284"/>
      <c r="AE12" s="284"/>
      <c r="AF12" s="285"/>
      <c r="AG12" s="283">
        <v>2020</v>
      </c>
      <c r="AH12" s="284"/>
      <c r="AI12" s="284"/>
      <c r="AJ12" s="284"/>
      <c r="AK12" s="284"/>
      <c r="AL12" s="285"/>
      <c r="AM12" s="272" t="s">
        <v>5</v>
      </c>
      <c r="AN12" s="272" t="s">
        <v>6</v>
      </c>
      <c r="AO12" s="272" t="s">
        <v>7</v>
      </c>
      <c r="AP12" s="272" t="s">
        <v>8</v>
      </c>
      <c r="AQ12" s="272"/>
      <c r="AR12" s="272"/>
      <c r="AS12" s="277"/>
      <c r="AT12" s="277"/>
      <c r="AU12" s="277"/>
      <c r="AV12" s="277"/>
      <c r="AW12" s="280"/>
    </row>
    <row r="13" spans="1:49" s="3" customFormat="1" ht="44.25" customHeight="1" thickBot="1" x14ac:dyDescent="0.25">
      <c r="A13" s="271"/>
      <c r="B13" s="271"/>
      <c r="C13" s="273"/>
      <c r="D13" s="273"/>
      <c r="E13" s="273"/>
      <c r="F13" s="273"/>
      <c r="G13" s="273"/>
      <c r="H13" s="273"/>
      <c r="I13" s="273"/>
      <c r="J13" s="273"/>
      <c r="K13" s="72" t="s">
        <v>217</v>
      </c>
      <c r="L13" s="72" t="s">
        <v>218</v>
      </c>
      <c r="M13" s="72" t="s">
        <v>219</v>
      </c>
      <c r="N13" s="47" t="s">
        <v>33</v>
      </c>
      <c r="O13" s="72" t="s">
        <v>220</v>
      </c>
      <c r="P13" s="72" t="s">
        <v>221</v>
      </c>
      <c r="Q13" s="72" t="s">
        <v>222</v>
      </c>
      <c r="R13" s="72" t="s">
        <v>218</v>
      </c>
      <c r="S13" s="72" t="s">
        <v>219</v>
      </c>
      <c r="T13" s="47" t="s">
        <v>33</v>
      </c>
      <c r="U13" s="72" t="s">
        <v>220</v>
      </c>
      <c r="V13" s="72" t="s">
        <v>221</v>
      </c>
      <c r="W13" s="72" t="s">
        <v>222</v>
      </c>
      <c r="X13" s="72" t="s">
        <v>218</v>
      </c>
      <c r="Y13" s="72" t="s">
        <v>219</v>
      </c>
      <c r="Z13" s="47" t="s">
        <v>33</v>
      </c>
      <c r="AA13" s="72" t="s">
        <v>220</v>
      </c>
      <c r="AB13" s="72" t="s">
        <v>221</v>
      </c>
      <c r="AC13" s="72" t="s">
        <v>222</v>
      </c>
      <c r="AD13" s="72" t="s">
        <v>218</v>
      </c>
      <c r="AE13" s="72" t="s">
        <v>219</v>
      </c>
      <c r="AF13" s="47" t="s">
        <v>33</v>
      </c>
      <c r="AG13" s="72" t="s">
        <v>220</v>
      </c>
      <c r="AH13" s="72" t="s">
        <v>221</v>
      </c>
      <c r="AI13" s="72" t="s">
        <v>222</v>
      </c>
      <c r="AJ13" s="72" t="s">
        <v>218</v>
      </c>
      <c r="AK13" s="72" t="s">
        <v>219</v>
      </c>
      <c r="AL13" s="47" t="s">
        <v>33</v>
      </c>
      <c r="AM13" s="273"/>
      <c r="AN13" s="273"/>
      <c r="AO13" s="273"/>
      <c r="AP13" s="273"/>
      <c r="AQ13" s="273"/>
      <c r="AR13" s="273"/>
      <c r="AS13" s="278"/>
      <c r="AT13" s="278"/>
      <c r="AU13" s="278"/>
      <c r="AV13" s="278"/>
      <c r="AW13" s="281"/>
    </row>
    <row r="14" spans="1:49" s="3" customFormat="1" ht="406.5" customHeight="1" x14ac:dyDescent="0.2">
      <c r="A14" s="119">
        <v>39</v>
      </c>
      <c r="B14" s="55">
        <v>179</v>
      </c>
      <c r="C14" s="55" t="s">
        <v>85</v>
      </c>
      <c r="D14" s="55">
        <v>455</v>
      </c>
      <c r="E14" s="56" t="s">
        <v>86</v>
      </c>
      <c r="F14" s="55">
        <v>358</v>
      </c>
      <c r="G14" s="56" t="s">
        <v>98</v>
      </c>
      <c r="H14" s="55" t="s">
        <v>95</v>
      </c>
      <c r="I14" s="55" t="s">
        <v>87</v>
      </c>
      <c r="J14" s="69">
        <v>1250000</v>
      </c>
      <c r="K14" s="69">
        <v>43710</v>
      </c>
      <c r="L14" s="69">
        <v>43710</v>
      </c>
      <c r="M14" s="69">
        <v>62500</v>
      </c>
      <c r="N14" s="69">
        <v>82804</v>
      </c>
      <c r="O14" s="69">
        <v>375000</v>
      </c>
      <c r="P14" s="69">
        <v>375000</v>
      </c>
      <c r="Q14" s="69">
        <v>375000</v>
      </c>
      <c r="R14" s="69">
        <v>375000</v>
      </c>
      <c r="S14" s="256">
        <v>375000</v>
      </c>
      <c r="T14" s="256">
        <v>402196</v>
      </c>
      <c r="U14" s="69">
        <v>375000</v>
      </c>
      <c r="V14" s="69">
        <v>375000</v>
      </c>
      <c r="W14" s="55"/>
      <c r="X14" s="55"/>
      <c r="Y14" s="55"/>
      <c r="Z14" s="55"/>
      <c r="AA14" s="69">
        <v>367500</v>
      </c>
      <c r="AB14" s="69"/>
      <c r="AC14" s="55"/>
      <c r="AD14" s="55"/>
      <c r="AE14" s="55"/>
      <c r="AF14" s="55"/>
      <c r="AG14" s="69">
        <v>22500</v>
      </c>
      <c r="AH14" s="69"/>
      <c r="AI14" s="160"/>
      <c r="AJ14" s="160"/>
      <c r="AK14" s="160"/>
      <c r="AL14" s="160"/>
      <c r="AM14" s="512">
        <v>62031</v>
      </c>
      <c r="AN14" s="257"/>
      <c r="AO14" s="121"/>
      <c r="AP14" s="121"/>
      <c r="AQ14" s="57">
        <f>AM14/V14</f>
        <v>0.16541600000000001</v>
      </c>
      <c r="AR14" s="57">
        <f>(AM14+T14+N14)/J14</f>
        <v>0.43762479999999998</v>
      </c>
      <c r="AS14" s="511" t="s">
        <v>256</v>
      </c>
      <c r="AT14" s="122" t="s">
        <v>243</v>
      </c>
      <c r="AU14" s="123" t="s">
        <v>244</v>
      </c>
      <c r="AV14" s="124" t="s">
        <v>245</v>
      </c>
      <c r="AW14" s="125" t="s">
        <v>246</v>
      </c>
    </row>
    <row r="15" spans="1:49" ht="32.25" customHeight="1" x14ac:dyDescent="0.25">
      <c r="A15" s="286" t="s">
        <v>223</v>
      </c>
      <c r="B15" s="286"/>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286"/>
      <c r="AP15" s="286"/>
      <c r="AQ15" s="286"/>
      <c r="AR15" s="286"/>
      <c r="AS15" s="286"/>
      <c r="AT15" s="286"/>
      <c r="AU15" s="286"/>
      <c r="AV15" s="286"/>
      <c r="AW15" s="286"/>
    </row>
    <row r="17" spans="13:13" x14ac:dyDescent="0.25">
      <c r="M17" s="23"/>
    </row>
  </sheetData>
  <mergeCells count="43">
    <mergeCell ref="A15:AW15"/>
    <mergeCell ref="A2:G5"/>
    <mergeCell ref="A10:C10"/>
    <mergeCell ref="H2:AW2"/>
    <mergeCell ref="H3:AW3"/>
    <mergeCell ref="S8:AW8"/>
    <mergeCell ref="H4:R4"/>
    <mergeCell ref="D10:E10"/>
    <mergeCell ref="A7:R7"/>
    <mergeCell ref="A8:R8"/>
    <mergeCell ref="S7:AW7"/>
    <mergeCell ref="AU10:AU13"/>
    <mergeCell ref="S4:AW4"/>
    <mergeCell ref="H5:R5"/>
    <mergeCell ref="AM11:AP11"/>
    <mergeCell ref="K12:N12"/>
    <mergeCell ref="K11:AL11"/>
    <mergeCell ref="O12:T12"/>
    <mergeCell ref="U12:Z12"/>
    <mergeCell ref="AA12:AF12"/>
    <mergeCell ref="AG12:AL12"/>
    <mergeCell ref="S5:AW5"/>
    <mergeCell ref="J11:J13"/>
    <mergeCell ref="AV10:AV13"/>
    <mergeCell ref="AW10:AW13"/>
    <mergeCell ref="G11:G13"/>
    <mergeCell ref="H11:H13"/>
    <mergeCell ref="I11:I13"/>
    <mergeCell ref="AO12:AO13"/>
    <mergeCell ref="AP12:AP13"/>
    <mergeCell ref="AQ10:AQ13"/>
    <mergeCell ref="AR10:AR13"/>
    <mergeCell ref="AT10:AT13"/>
    <mergeCell ref="AS10:AS13"/>
    <mergeCell ref="AM12:AM13"/>
    <mergeCell ref="AN12:AN13"/>
    <mergeCell ref="F10:AP10"/>
    <mergeCell ref="A11:A13"/>
    <mergeCell ref="C11:C13"/>
    <mergeCell ref="D11:D13"/>
    <mergeCell ref="E11:E13"/>
    <mergeCell ref="F11:F13"/>
    <mergeCell ref="B11:B13"/>
  </mergeCells>
  <phoneticPr fontId="8" type="noConversion"/>
  <dataValidations count="1">
    <dataValidation type="list" allowBlank="1" showInputMessage="1" showErrorMessage="1" sqref="I14">
      <formula1>"suma, personas"</formula1>
    </dataValidation>
  </dataValidations>
  <printOptions horizontalCentered="1" verticalCentered="1"/>
  <pageMargins left="0" right="0" top="0.55118110236220474" bottom="0" header="0.31496062992125984" footer="0.31496062992125984"/>
  <pageSetup scale="20" fitToWidth="0"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0"/>
  <sheetViews>
    <sheetView tabSelected="1" view="pageBreakPreview" topLeftCell="A2" zoomScale="91" zoomScaleNormal="50" zoomScaleSheetLayoutView="91" workbookViewId="0">
      <selection activeCell="A6" sqref="A6:A8"/>
    </sheetView>
  </sheetViews>
  <sheetFormatPr baseColWidth="10" defaultRowHeight="15.75" x14ac:dyDescent="0.25"/>
  <cols>
    <col min="1" max="1" width="12.85546875" style="1" customWidth="1"/>
    <col min="2" max="2" width="12.42578125" style="1" customWidth="1"/>
    <col min="3" max="3" width="25.140625" style="1" customWidth="1"/>
    <col min="4" max="4" width="17.85546875" style="6" customWidth="1"/>
    <col min="5" max="5" width="16.140625" style="6" customWidth="1"/>
    <col min="6" max="6" width="14.140625" style="6" customWidth="1"/>
    <col min="7" max="7" width="13.85546875" style="22" customWidth="1"/>
    <col min="8" max="8" width="21.5703125" style="7" customWidth="1"/>
    <col min="9" max="9" width="22.85546875" style="7" customWidth="1"/>
    <col min="10" max="10" width="29.5703125" style="7" customWidth="1"/>
    <col min="11" max="11" width="27.7109375" style="7" customWidth="1"/>
    <col min="12" max="12" width="27.5703125" style="7" customWidth="1"/>
    <col min="13" max="13" width="23.85546875" style="7" customWidth="1"/>
    <col min="14" max="14" width="26.5703125" style="7" customWidth="1"/>
    <col min="15" max="15" width="20.7109375" style="7" customWidth="1"/>
    <col min="16" max="16" width="22.5703125" style="7" customWidth="1"/>
    <col min="17" max="17" width="27" style="7" customWidth="1"/>
    <col min="18" max="18" width="29.7109375" style="7" customWidth="1"/>
    <col min="19" max="19" width="25.85546875" style="7" customWidth="1"/>
    <col min="20" max="20" width="23.140625" style="7" customWidth="1"/>
    <col min="21" max="21" width="17.28515625" style="7" customWidth="1"/>
    <col min="22" max="22" width="14" style="7" customWidth="1"/>
    <col min="23" max="23" width="13.42578125" style="7" customWidth="1"/>
    <col min="24" max="24" width="18.28515625" style="7" customWidth="1"/>
    <col min="25" max="25" width="22.42578125" style="7" customWidth="1"/>
    <col min="26" max="26" width="21.42578125" style="7" customWidth="1"/>
    <col min="27" max="29" width="16.28515625" style="7" customWidth="1"/>
    <col min="30" max="30" width="18.28515625" style="7" customWidth="1"/>
    <col min="31" max="31" width="21.7109375" style="7" customWidth="1"/>
    <col min="32" max="32" width="22.140625" style="7" customWidth="1"/>
    <col min="33" max="35" width="16.28515625" style="7" customWidth="1"/>
    <col min="36" max="36" width="18.28515625" style="7" customWidth="1"/>
    <col min="37" max="37" width="27" style="1" customWidth="1"/>
    <col min="38" max="38" width="22.140625" style="1" customWidth="1"/>
    <col min="39" max="39" width="21.5703125" style="18" customWidth="1"/>
    <col min="40" max="40" width="20.7109375" style="18" customWidth="1"/>
    <col min="41" max="41" width="23.42578125" style="1" bestFit="1" customWidth="1"/>
    <col min="42" max="42" width="14.5703125" style="1" customWidth="1"/>
    <col min="43" max="43" width="72.140625" style="1" customWidth="1"/>
    <col min="44" max="44" width="13.7109375" style="1" customWidth="1"/>
    <col min="45" max="45" width="22" style="1" customWidth="1"/>
    <col min="46" max="46" width="20.7109375" style="1" customWidth="1"/>
    <col min="47" max="47" width="21.42578125" style="1" customWidth="1"/>
    <col min="48" max="68" width="11.42578125" style="46"/>
    <col min="69" max="16384" width="11.42578125" style="1"/>
  </cols>
  <sheetData>
    <row r="1" spans="1:68" ht="38.25" customHeight="1" x14ac:dyDescent="0.25">
      <c r="A1" s="366"/>
      <c r="B1" s="367"/>
      <c r="C1" s="367"/>
      <c r="D1" s="367"/>
      <c r="E1" s="367"/>
      <c r="F1" s="352" t="s">
        <v>0</v>
      </c>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353"/>
      <c r="AO1" s="353"/>
      <c r="AP1" s="353"/>
      <c r="AQ1" s="353"/>
      <c r="AR1" s="353"/>
      <c r="AS1" s="353"/>
      <c r="AT1" s="353"/>
      <c r="AU1" s="354"/>
    </row>
    <row r="2" spans="1:68" ht="30.75" customHeight="1" x14ac:dyDescent="0.25">
      <c r="A2" s="368"/>
      <c r="B2" s="369"/>
      <c r="C2" s="369"/>
      <c r="D2" s="369"/>
      <c r="E2" s="369"/>
      <c r="F2" s="355" t="s">
        <v>81</v>
      </c>
      <c r="G2" s="356"/>
      <c r="H2" s="356"/>
      <c r="I2" s="356"/>
      <c r="J2" s="356"/>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356"/>
      <c r="AO2" s="356"/>
      <c r="AP2" s="356"/>
      <c r="AQ2" s="356"/>
      <c r="AR2" s="356"/>
      <c r="AS2" s="356"/>
      <c r="AT2" s="356"/>
      <c r="AU2" s="357"/>
    </row>
    <row r="3" spans="1:68" ht="27.75" customHeight="1" x14ac:dyDescent="0.25">
      <c r="A3" s="368"/>
      <c r="B3" s="369"/>
      <c r="C3" s="369"/>
      <c r="D3" s="369"/>
      <c r="E3" s="369"/>
      <c r="F3" s="274" t="s">
        <v>1</v>
      </c>
      <c r="G3" s="274"/>
      <c r="H3" s="274"/>
      <c r="I3" s="274"/>
      <c r="J3" s="274"/>
      <c r="K3" s="274"/>
      <c r="L3" s="274"/>
      <c r="M3" s="274"/>
      <c r="N3" s="274"/>
      <c r="O3" s="274"/>
      <c r="P3" s="274"/>
      <c r="Q3" s="274" t="s">
        <v>96</v>
      </c>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5"/>
    </row>
    <row r="4" spans="1:68" ht="26.25" customHeight="1" thickBot="1" x14ac:dyDescent="0.3">
      <c r="A4" s="370"/>
      <c r="B4" s="371"/>
      <c r="C4" s="371"/>
      <c r="D4" s="371"/>
      <c r="E4" s="371"/>
      <c r="F4" s="301" t="s">
        <v>3</v>
      </c>
      <c r="G4" s="301"/>
      <c r="H4" s="301"/>
      <c r="I4" s="301"/>
      <c r="J4" s="301"/>
      <c r="K4" s="301"/>
      <c r="L4" s="301"/>
      <c r="M4" s="301"/>
      <c r="N4" s="301"/>
      <c r="O4" s="301"/>
      <c r="P4" s="301"/>
      <c r="Q4" s="274" t="s">
        <v>97</v>
      </c>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5"/>
    </row>
    <row r="5" spans="1:68" ht="14.25" customHeight="1" thickBot="1" x14ac:dyDescent="0.3">
      <c r="AN5" s="23"/>
    </row>
    <row r="6" spans="1:68" s="29" customFormat="1" ht="53.25" customHeight="1" x14ac:dyDescent="0.25">
      <c r="A6" s="358" t="s">
        <v>34</v>
      </c>
      <c r="B6" s="282" t="s">
        <v>44</v>
      </c>
      <c r="C6" s="282"/>
      <c r="D6" s="282"/>
      <c r="E6" s="282" t="s">
        <v>48</v>
      </c>
      <c r="F6" s="282" t="s">
        <v>49</v>
      </c>
      <c r="G6" s="282" t="s">
        <v>50</v>
      </c>
      <c r="H6" s="282" t="s">
        <v>51</v>
      </c>
      <c r="I6" s="380" t="s">
        <v>52</v>
      </c>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2"/>
      <c r="AK6" s="282" t="s">
        <v>53</v>
      </c>
      <c r="AL6" s="282"/>
      <c r="AM6" s="282"/>
      <c r="AN6" s="282"/>
      <c r="AO6" s="282" t="s">
        <v>55</v>
      </c>
      <c r="AP6" s="282" t="s">
        <v>56</v>
      </c>
      <c r="AQ6" s="282" t="s">
        <v>57</v>
      </c>
      <c r="AR6" s="282" t="s">
        <v>58</v>
      </c>
      <c r="AS6" s="282" t="s">
        <v>59</v>
      </c>
      <c r="AT6" s="282" t="s">
        <v>60</v>
      </c>
      <c r="AU6" s="377" t="s">
        <v>61</v>
      </c>
      <c r="AV6" s="50"/>
      <c r="AW6" s="50"/>
      <c r="AX6" s="50"/>
      <c r="AY6" s="50"/>
      <c r="AZ6" s="50"/>
      <c r="BA6" s="50"/>
      <c r="BB6" s="50"/>
      <c r="BC6" s="50"/>
      <c r="BD6" s="50"/>
      <c r="BE6" s="50"/>
      <c r="BF6" s="50"/>
      <c r="BG6" s="50"/>
      <c r="BH6" s="50"/>
      <c r="BI6" s="50"/>
      <c r="BJ6" s="50"/>
      <c r="BK6" s="50"/>
      <c r="BL6" s="50"/>
      <c r="BM6" s="50"/>
      <c r="BN6" s="50"/>
      <c r="BO6" s="50"/>
      <c r="BP6" s="50"/>
    </row>
    <row r="7" spans="1:68" s="29" customFormat="1" ht="53.25" customHeight="1" x14ac:dyDescent="0.25">
      <c r="A7" s="270"/>
      <c r="B7" s="272"/>
      <c r="C7" s="272"/>
      <c r="D7" s="272"/>
      <c r="E7" s="272"/>
      <c r="F7" s="272"/>
      <c r="G7" s="272"/>
      <c r="H7" s="272"/>
      <c r="I7" s="283">
        <v>2016</v>
      </c>
      <c r="J7" s="284"/>
      <c r="K7" s="284"/>
      <c r="L7" s="285"/>
      <c r="M7" s="283">
        <v>2017</v>
      </c>
      <c r="N7" s="284"/>
      <c r="O7" s="284"/>
      <c r="P7" s="284"/>
      <c r="Q7" s="284"/>
      <c r="R7" s="285"/>
      <c r="S7" s="283">
        <v>2018</v>
      </c>
      <c r="T7" s="284"/>
      <c r="U7" s="284"/>
      <c r="V7" s="284"/>
      <c r="W7" s="284"/>
      <c r="X7" s="285"/>
      <c r="Y7" s="283">
        <v>2019</v>
      </c>
      <c r="Z7" s="284"/>
      <c r="AA7" s="284"/>
      <c r="AB7" s="284"/>
      <c r="AC7" s="284"/>
      <c r="AD7" s="285"/>
      <c r="AE7" s="283">
        <v>2020</v>
      </c>
      <c r="AF7" s="284"/>
      <c r="AG7" s="284"/>
      <c r="AH7" s="284"/>
      <c r="AI7" s="284"/>
      <c r="AJ7" s="285"/>
      <c r="AK7" s="304" t="s">
        <v>54</v>
      </c>
      <c r="AL7" s="304"/>
      <c r="AM7" s="304"/>
      <c r="AN7" s="304"/>
      <c r="AO7" s="272"/>
      <c r="AP7" s="272"/>
      <c r="AQ7" s="272"/>
      <c r="AR7" s="272"/>
      <c r="AS7" s="272"/>
      <c r="AT7" s="272"/>
      <c r="AU7" s="378"/>
      <c r="AV7" s="50"/>
      <c r="AW7" s="50"/>
      <c r="AX7" s="50"/>
      <c r="AY7" s="50"/>
      <c r="AZ7" s="50"/>
      <c r="BA7" s="50"/>
      <c r="BB7" s="50"/>
      <c r="BC7" s="50"/>
      <c r="BD7" s="50"/>
      <c r="BE7" s="50"/>
      <c r="BF7" s="50"/>
      <c r="BG7" s="50"/>
      <c r="BH7" s="50"/>
      <c r="BI7" s="50"/>
      <c r="BJ7" s="50"/>
      <c r="BK7" s="50"/>
      <c r="BL7" s="50"/>
      <c r="BM7" s="50"/>
      <c r="BN7" s="50"/>
      <c r="BO7" s="50"/>
      <c r="BP7" s="50"/>
    </row>
    <row r="8" spans="1:68" s="29" customFormat="1" ht="55.5" customHeight="1" thickBot="1" x14ac:dyDescent="0.3">
      <c r="A8" s="359"/>
      <c r="B8" s="47" t="s">
        <v>45</v>
      </c>
      <c r="C8" s="47" t="s">
        <v>46</v>
      </c>
      <c r="D8" s="47" t="s">
        <v>47</v>
      </c>
      <c r="E8" s="375"/>
      <c r="F8" s="375"/>
      <c r="G8" s="273"/>
      <c r="H8" s="376"/>
      <c r="I8" s="162" t="s">
        <v>224</v>
      </c>
      <c r="J8" s="162" t="s">
        <v>218</v>
      </c>
      <c r="K8" s="162" t="s">
        <v>225</v>
      </c>
      <c r="L8" s="47" t="s">
        <v>33</v>
      </c>
      <c r="M8" s="162" t="s">
        <v>220</v>
      </c>
      <c r="N8" s="162" t="s">
        <v>221</v>
      </c>
      <c r="O8" s="162" t="s">
        <v>222</v>
      </c>
      <c r="P8" s="162" t="s">
        <v>218</v>
      </c>
      <c r="Q8" s="162" t="s">
        <v>219</v>
      </c>
      <c r="R8" s="47" t="s">
        <v>33</v>
      </c>
      <c r="S8" s="162" t="s">
        <v>220</v>
      </c>
      <c r="T8" s="162" t="s">
        <v>221</v>
      </c>
      <c r="U8" s="162" t="s">
        <v>222</v>
      </c>
      <c r="V8" s="162" t="s">
        <v>218</v>
      </c>
      <c r="W8" s="162" t="s">
        <v>219</v>
      </c>
      <c r="X8" s="47" t="s">
        <v>33</v>
      </c>
      <c r="Y8" s="162" t="s">
        <v>220</v>
      </c>
      <c r="Z8" s="162" t="s">
        <v>221</v>
      </c>
      <c r="AA8" s="162" t="s">
        <v>222</v>
      </c>
      <c r="AB8" s="162" t="s">
        <v>218</v>
      </c>
      <c r="AC8" s="162" t="s">
        <v>219</v>
      </c>
      <c r="AD8" s="71" t="s">
        <v>33</v>
      </c>
      <c r="AE8" s="162" t="s">
        <v>220</v>
      </c>
      <c r="AF8" s="162" t="s">
        <v>221</v>
      </c>
      <c r="AG8" s="162" t="s">
        <v>222</v>
      </c>
      <c r="AH8" s="162" t="s">
        <v>218</v>
      </c>
      <c r="AI8" s="162" t="s">
        <v>219</v>
      </c>
      <c r="AJ8" s="71" t="s">
        <v>33</v>
      </c>
      <c r="AK8" s="47" t="s">
        <v>5</v>
      </c>
      <c r="AL8" s="47" t="s">
        <v>6</v>
      </c>
      <c r="AM8" s="47" t="s">
        <v>7</v>
      </c>
      <c r="AN8" s="162" t="s">
        <v>8</v>
      </c>
      <c r="AO8" s="273"/>
      <c r="AP8" s="273"/>
      <c r="AQ8" s="273"/>
      <c r="AR8" s="273"/>
      <c r="AS8" s="273"/>
      <c r="AT8" s="273"/>
      <c r="AU8" s="379"/>
      <c r="AV8" s="50"/>
      <c r="AW8" s="50"/>
      <c r="AX8" s="50"/>
      <c r="AY8" s="50"/>
      <c r="AZ8" s="50"/>
      <c r="BA8" s="50"/>
      <c r="BB8" s="50"/>
      <c r="BC8" s="50"/>
      <c r="BD8" s="50"/>
      <c r="BE8" s="50"/>
      <c r="BF8" s="50"/>
      <c r="BG8" s="50"/>
      <c r="BH8" s="50"/>
      <c r="BI8" s="50"/>
      <c r="BJ8" s="50"/>
      <c r="BK8" s="50"/>
      <c r="BL8" s="50"/>
      <c r="BM8" s="50"/>
      <c r="BN8" s="50"/>
      <c r="BO8" s="50"/>
      <c r="BP8" s="50"/>
    </row>
    <row r="9" spans="1:68" s="42" customFormat="1" ht="15" customHeight="1" x14ac:dyDescent="0.25">
      <c r="A9" s="345" t="s">
        <v>88</v>
      </c>
      <c r="B9" s="348">
        <v>1</v>
      </c>
      <c r="C9" s="515" t="s">
        <v>99</v>
      </c>
      <c r="D9" s="340" t="s">
        <v>87</v>
      </c>
      <c r="E9" s="363">
        <v>455</v>
      </c>
      <c r="F9" s="342">
        <v>179</v>
      </c>
      <c r="G9" s="184" t="s">
        <v>9</v>
      </c>
      <c r="H9" s="164">
        <f>+L9+R9+T9+Z9+AF9</f>
        <v>89607</v>
      </c>
      <c r="I9" s="164">
        <v>6250</v>
      </c>
      <c r="J9" s="164">
        <v>6250</v>
      </c>
      <c r="K9" s="165">
        <v>6250</v>
      </c>
      <c r="L9" s="165">
        <v>7504</v>
      </c>
      <c r="M9" s="165">
        <v>37500</v>
      </c>
      <c r="N9" s="165">
        <v>37500</v>
      </c>
      <c r="O9" s="165">
        <v>37500</v>
      </c>
      <c r="P9" s="165">
        <v>37500</v>
      </c>
      <c r="Q9" s="165">
        <v>37500</v>
      </c>
      <c r="R9" s="165">
        <v>44603</v>
      </c>
      <c r="S9" s="165">
        <v>37500</v>
      </c>
      <c r="T9" s="165">
        <v>37500</v>
      </c>
      <c r="U9" s="165"/>
      <c r="V9" s="165"/>
      <c r="W9" s="165"/>
      <c r="X9" s="165"/>
      <c r="Y9" s="165">
        <v>30000</v>
      </c>
      <c r="Z9" s="165"/>
      <c r="AA9" s="165"/>
      <c r="AB9" s="165"/>
      <c r="AC9" s="165"/>
      <c r="AD9" s="165"/>
      <c r="AE9" s="165">
        <v>5393</v>
      </c>
      <c r="AF9" s="165"/>
      <c r="AG9" s="165"/>
      <c r="AH9" s="165"/>
      <c r="AI9" s="165"/>
      <c r="AJ9" s="165"/>
      <c r="AK9" s="166">
        <v>6396</v>
      </c>
      <c r="AL9" s="255"/>
      <c r="AM9" s="167"/>
      <c r="AN9" s="165"/>
      <c r="AO9" s="185">
        <f>AK9/T9</f>
        <v>0.17055999999999999</v>
      </c>
      <c r="AP9" s="245">
        <f>(AK9+R9+L9)/H9</f>
        <v>0.65288426127423083</v>
      </c>
      <c r="AQ9" s="372" t="s">
        <v>257</v>
      </c>
      <c r="AR9" s="317" t="s">
        <v>241</v>
      </c>
      <c r="AS9" s="311" t="s">
        <v>244</v>
      </c>
      <c r="AT9" s="305" t="s">
        <v>247</v>
      </c>
      <c r="AU9" s="308" t="s">
        <v>246</v>
      </c>
      <c r="AV9" s="43"/>
      <c r="AW9" s="43"/>
      <c r="AX9" s="43"/>
      <c r="AY9" s="43"/>
      <c r="AZ9" s="43"/>
      <c r="BA9" s="43"/>
      <c r="BB9" s="43"/>
      <c r="BC9" s="43"/>
      <c r="BD9" s="43"/>
      <c r="BE9" s="43"/>
      <c r="BF9" s="43"/>
      <c r="BG9" s="43"/>
      <c r="BH9" s="43"/>
      <c r="BI9" s="43"/>
      <c r="BJ9" s="43"/>
      <c r="BK9" s="43"/>
      <c r="BL9" s="43"/>
      <c r="BM9" s="43"/>
      <c r="BN9" s="43"/>
      <c r="BO9" s="43"/>
      <c r="BP9" s="43"/>
    </row>
    <row r="10" spans="1:68" s="43" customFormat="1" ht="18" x14ac:dyDescent="0.25">
      <c r="A10" s="346"/>
      <c r="B10" s="349"/>
      <c r="C10" s="516"/>
      <c r="D10" s="315"/>
      <c r="E10" s="364"/>
      <c r="F10" s="343"/>
      <c r="G10" s="187" t="s">
        <v>10</v>
      </c>
      <c r="H10" s="89">
        <f>L10+R10+T10+Z10+AF10</f>
        <v>3455053331</v>
      </c>
      <c r="I10" s="89">
        <v>706868073.64999998</v>
      </c>
      <c r="J10" s="216">
        <v>706868074</v>
      </c>
      <c r="K10" s="216">
        <v>762181577</v>
      </c>
      <c r="L10" s="216">
        <v>762036331</v>
      </c>
      <c r="M10" s="216">
        <v>1184477567</v>
      </c>
      <c r="N10" s="216">
        <v>1147000000</v>
      </c>
      <c r="O10" s="216">
        <v>1147000000</v>
      </c>
      <c r="P10" s="216">
        <v>1191620567</v>
      </c>
      <c r="Q10" s="216">
        <v>1184477567</v>
      </c>
      <c r="R10" s="216">
        <v>1174539000</v>
      </c>
      <c r="S10" s="216">
        <v>1518478000</v>
      </c>
      <c r="T10" s="216">
        <v>1518478000</v>
      </c>
      <c r="U10" s="216"/>
      <c r="V10" s="216"/>
      <c r="W10" s="216"/>
      <c r="X10" s="216"/>
      <c r="Y10" s="216">
        <v>1557192600</v>
      </c>
      <c r="Z10" s="216"/>
      <c r="AA10" s="216"/>
      <c r="AB10" s="216"/>
      <c r="AC10" s="216"/>
      <c r="AD10" s="216"/>
      <c r="AE10" s="216">
        <v>836212426</v>
      </c>
      <c r="AF10" s="216"/>
      <c r="AG10" s="216"/>
      <c r="AH10" s="216"/>
      <c r="AI10" s="216"/>
      <c r="AJ10" s="216"/>
      <c r="AK10" s="221">
        <v>1488552000</v>
      </c>
      <c r="AL10" s="216"/>
      <c r="AM10" s="216"/>
      <c r="AN10" s="216"/>
      <c r="AO10" s="168">
        <f>AK10/T10</f>
        <v>0.98029210828210878</v>
      </c>
      <c r="AP10" s="168">
        <f>(AK10+R10+L10)/H10</f>
        <v>0.99133848391528634</v>
      </c>
      <c r="AQ10" s="373"/>
      <c r="AR10" s="318"/>
      <c r="AS10" s="312"/>
      <c r="AT10" s="306"/>
      <c r="AU10" s="309"/>
    </row>
    <row r="11" spans="1:68" s="43" customFormat="1" ht="18" x14ac:dyDescent="0.25">
      <c r="A11" s="346"/>
      <c r="B11" s="349"/>
      <c r="C11" s="516"/>
      <c r="D11" s="315"/>
      <c r="E11" s="364"/>
      <c r="F11" s="343"/>
      <c r="G11" s="187" t="s">
        <v>11</v>
      </c>
      <c r="H11" s="183"/>
      <c r="I11" s="183"/>
      <c r="J11" s="174"/>
      <c r="K11" s="174"/>
      <c r="L11" s="174"/>
      <c r="M11" s="174"/>
      <c r="N11" s="174"/>
      <c r="O11" s="174"/>
      <c r="P11" s="174"/>
      <c r="Q11" s="183"/>
      <c r="R11" s="174"/>
      <c r="S11" s="241"/>
      <c r="T11" s="241"/>
      <c r="U11" s="174"/>
      <c r="V11" s="174"/>
      <c r="W11" s="174"/>
      <c r="X11" s="174"/>
      <c r="Y11" s="174"/>
      <c r="Z11" s="174"/>
      <c r="AA11" s="174"/>
      <c r="AB11" s="174"/>
      <c r="AC11" s="174"/>
      <c r="AD11" s="174"/>
      <c r="AE11" s="218"/>
      <c r="AF11" s="218"/>
      <c r="AG11" s="174"/>
      <c r="AH11" s="174"/>
      <c r="AI11" s="174"/>
      <c r="AJ11" s="174"/>
      <c r="AK11" s="172"/>
      <c r="AL11" s="172"/>
      <c r="AM11" s="258"/>
      <c r="AN11" s="173"/>
      <c r="AO11" s="168"/>
      <c r="AP11" s="168"/>
      <c r="AQ11" s="373"/>
      <c r="AR11" s="318"/>
      <c r="AS11" s="312"/>
      <c r="AT11" s="306"/>
      <c r="AU11" s="309"/>
    </row>
    <row r="12" spans="1:68" s="43" customFormat="1" ht="18" x14ac:dyDescent="0.25">
      <c r="A12" s="346"/>
      <c r="B12" s="349"/>
      <c r="C12" s="516"/>
      <c r="D12" s="315"/>
      <c r="E12" s="364"/>
      <c r="F12" s="343"/>
      <c r="G12" s="187" t="s">
        <v>12</v>
      </c>
      <c r="H12" s="219">
        <f>L12+R12+T12+Z12+AF12</f>
        <v>228370149</v>
      </c>
      <c r="I12" s="183">
        <v>0</v>
      </c>
      <c r="J12" s="174">
        <v>0</v>
      </c>
      <c r="K12" s="174">
        <v>0</v>
      </c>
      <c r="L12" s="174">
        <v>0</v>
      </c>
      <c r="M12" s="174">
        <v>186809282</v>
      </c>
      <c r="N12" s="216">
        <v>189013479</v>
      </c>
      <c r="O12" s="216">
        <v>186809282</v>
      </c>
      <c r="P12" s="216">
        <v>186809282</v>
      </c>
      <c r="Q12" s="216">
        <v>186809282</v>
      </c>
      <c r="R12" s="216">
        <v>186809282</v>
      </c>
      <c r="S12" s="216">
        <v>41560867</v>
      </c>
      <c r="T12" s="216">
        <v>41560867</v>
      </c>
      <c r="U12" s="216"/>
      <c r="V12" s="216"/>
      <c r="W12" s="216"/>
      <c r="X12" s="216"/>
      <c r="Y12" s="216">
        <v>0</v>
      </c>
      <c r="Z12" s="216"/>
      <c r="AA12" s="216"/>
      <c r="AB12" s="216"/>
      <c r="AC12" s="216"/>
      <c r="AD12" s="216"/>
      <c r="AE12" s="216">
        <v>0</v>
      </c>
      <c r="AF12" s="216"/>
      <c r="AG12" s="216"/>
      <c r="AH12" s="216"/>
      <c r="AI12" s="216"/>
      <c r="AJ12" s="216"/>
      <c r="AK12" s="221">
        <v>33414200</v>
      </c>
      <c r="AL12" s="216"/>
      <c r="AM12" s="216"/>
      <c r="AN12" s="216"/>
      <c r="AO12" s="168">
        <f>AK12/T12</f>
        <v>0.80398226533628381</v>
      </c>
      <c r="AP12" s="168">
        <f>(AK12+R12+L12)/H12</f>
        <v>0.96432691822607686</v>
      </c>
      <c r="AQ12" s="373"/>
      <c r="AR12" s="318"/>
      <c r="AS12" s="312"/>
      <c r="AT12" s="306"/>
      <c r="AU12" s="309"/>
    </row>
    <row r="13" spans="1:68" s="43" customFormat="1" ht="18" x14ac:dyDescent="0.25">
      <c r="A13" s="346"/>
      <c r="B13" s="349"/>
      <c r="C13" s="516"/>
      <c r="D13" s="315"/>
      <c r="E13" s="364"/>
      <c r="F13" s="343"/>
      <c r="G13" s="187" t="s">
        <v>13</v>
      </c>
      <c r="H13" s="176"/>
      <c r="I13" s="176"/>
      <c r="J13" s="175"/>
      <c r="K13" s="175"/>
      <c r="L13" s="175">
        <v>0</v>
      </c>
      <c r="M13" s="175"/>
      <c r="N13" s="175"/>
      <c r="O13" s="175"/>
      <c r="P13" s="175"/>
      <c r="Q13" s="176"/>
      <c r="R13" s="175"/>
      <c r="S13" s="176"/>
      <c r="T13" s="176"/>
      <c r="U13" s="175"/>
      <c r="V13" s="175"/>
      <c r="W13" s="175"/>
      <c r="X13" s="175"/>
      <c r="Y13" s="175"/>
      <c r="Z13" s="175"/>
      <c r="AA13" s="175"/>
      <c r="AB13" s="175"/>
      <c r="AC13" s="175"/>
      <c r="AD13" s="175"/>
      <c r="AE13" s="175"/>
      <c r="AF13" s="175"/>
      <c r="AG13" s="175"/>
      <c r="AH13" s="175"/>
      <c r="AI13" s="175"/>
      <c r="AJ13" s="175"/>
      <c r="AK13" s="172"/>
      <c r="AL13" s="172"/>
      <c r="AM13" s="258"/>
      <c r="AN13" s="173"/>
      <c r="AO13" s="168"/>
      <c r="AP13" s="168"/>
      <c r="AQ13" s="373"/>
      <c r="AR13" s="318"/>
      <c r="AS13" s="312"/>
      <c r="AT13" s="306"/>
      <c r="AU13" s="309"/>
    </row>
    <row r="14" spans="1:68" s="44" customFormat="1" ht="55.5" customHeight="1" thickBot="1" x14ac:dyDescent="0.3">
      <c r="A14" s="347"/>
      <c r="B14" s="350"/>
      <c r="C14" s="517"/>
      <c r="D14" s="341"/>
      <c r="E14" s="364"/>
      <c r="F14" s="343"/>
      <c r="G14" s="188" t="s">
        <v>14</v>
      </c>
      <c r="H14" s="189">
        <f>H12+H10</f>
        <v>3683423480</v>
      </c>
      <c r="I14" s="189">
        <v>706868073.64999998</v>
      </c>
      <c r="J14" s="189">
        <v>706868073.64999998</v>
      </c>
      <c r="K14" s="189">
        <v>762181577</v>
      </c>
      <c r="L14" s="189">
        <v>762036331</v>
      </c>
      <c r="M14" s="189">
        <v>1371286849</v>
      </c>
      <c r="N14" s="189">
        <v>1336013479</v>
      </c>
      <c r="O14" s="189">
        <v>1333809282</v>
      </c>
      <c r="P14" s="189">
        <v>1378429849</v>
      </c>
      <c r="Q14" s="189">
        <f>Q12+Q10</f>
        <v>1371286849</v>
      </c>
      <c r="R14" s="189">
        <v>1361348282</v>
      </c>
      <c r="S14" s="189">
        <f>S12+S10</f>
        <v>1560038867</v>
      </c>
      <c r="T14" s="189">
        <f>T12+T10</f>
        <v>1560038867</v>
      </c>
      <c r="U14" s="189"/>
      <c r="V14" s="189"/>
      <c r="W14" s="189"/>
      <c r="X14" s="189"/>
      <c r="Y14" s="189">
        <f>Y10+Y12</f>
        <v>1557192600</v>
      </c>
      <c r="Z14" s="189"/>
      <c r="AA14" s="189"/>
      <c r="AB14" s="189"/>
      <c r="AC14" s="189"/>
      <c r="AD14" s="189"/>
      <c r="AE14" s="189">
        <f>AE10+AE12</f>
        <v>836212426</v>
      </c>
      <c r="AF14" s="189"/>
      <c r="AG14" s="189"/>
      <c r="AH14" s="189"/>
      <c r="AI14" s="189"/>
      <c r="AJ14" s="189"/>
      <c r="AK14" s="518">
        <f>+AK12+AK10</f>
        <v>1521966200</v>
      </c>
      <c r="AL14" s="189"/>
      <c r="AM14" s="189"/>
      <c r="AN14" s="189"/>
      <c r="AO14" s="168">
        <f>AK14/T14</f>
        <v>0.97559505227378418</v>
      </c>
      <c r="AP14" s="246">
        <f>(AK14+R14+L14)/H14</f>
        <v>0.98966378229201057</v>
      </c>
      <c r="AQ14" s="374"/>
      <c r="AR14" s="319"/>
      <c r="AS14" s="313"/>
      <c r="AT14" s="314"/>
      <c r="AU14" s="316"/>
      <c r="AV14" s="43"/>
      <c r="AW14" s="43"/>
      <c r="AX14" s="43"/>
      <c r="AY14" s="43"/>
      <c r="AZ14" s="43"/>
      <c r="BA14" s="43"/>
      <c r="BB14" s="43"/>
      <c r="BC14" s="43"/>
      <c r="BD14" s="43"/>
      <c r="BE14" s="43"/>
      <c r="BF14" s="43"/>
      <c r="BG14" s="43"/>
      <c r="BH14" s="43"/>
      <c r="BI14" s="43"/>
      <c r="BJ14" s="43"/>
      <c r="BK14" s="43"/>
      <c r="BL14" s="43"/>
      <c r="BM14" s="43"/>
      <c r="BN14" s="43"/>
      <c r="BO14" s="43"/>
      <c r="BP14" s="43"/>
    </row>
    <row r="15" spans="1:68" s="5" customFormat="1" ht="15" customHeight="1" x14ac:dyDescent="0.25">
      <c r="A15" s="360" t="s">
        <v>89</v>
      </c>
      <c r="B15" s="349">
        <v>2</v>
      </c>
      <c r="C15" s="516" t="s">
        <v>100</v>
      </c>
      <c r="D15" s="315" t="s">
        <v>87</v>
      </c>
      <c r="E15" s="364"/>
      <c r="F15" s="343"/>
      <c r="G15" s="184" t="s">
        <v>9</v>
      </c>
      <c r="H15" s="164">
        <f>L15+R15+T15+Z15+AF15</f>
        <v>770393</v>
      </c>
      <c r="I15" s="164">
        <v>56250</v>
      </c>
      <c r="J15" s="165">
        <v>56250</v>
      </c>
      <c r="K15" s="165">
        <v>56250</v>
      </c>
      <c r="L15" s="165">
        <v>75300</v>
      </c>
      <c r="M15" s="165">
        <v>337500</v>
      </c>
      <c r="N15" s="165">
        <v>337500</v>
      </c>
      <c r="O15" s="165">
        <v>337500</v>
      </c>
      <c r="P15" s="165">
        <v>337500</v>
      </c>
      <c r="Q15" s="164">
        <v>337500</v>
      </c>
      <c r="R15" s="165">
        <v>357593</v>
      </c>
      <c r="S15" s="164">
        <v>337500</v>
      </c>
      <c r="T15" s="164">
        <v>337500</v>
      </c>
      <c r="U15" s="165"/>
      <c r="V15" s="165"/>
      <c r="W15" s="165"/>
      <c r="X15" s="165"/>
      <c r="Y15" s="165">
        <v>337500</v>
      </c>
      <c r="Z15" s="165"/>
      <c r="AA15" s="165"/>
      <c r="AB15" s="165"/>
      <c r="AC15" s="165"/>
      <c r="AD15" s="165"/>
      <c r="AE15" s="165">
        <v>17107</v>
      </c>
      <c r="AF15" s="165"/>
      <c r="AG15" s="165"/>
      <c r="AH15" s="165"/>
      <c r="AI15" s="165"/>
      <c r="AJ15" s="165"/>
      <c r="AK15" s="166">
        <v>55635</v>
      </c>
      <c r="AL15" s="166"/>
      <c r="AM15" s="259"/>
      <c r="AN15" s="164"/>
      <c r="AO15" s="243">
        <f>AK15/T15</f>
        <v>0.16484444444444443</v>
      </c>
      <c r="AP15" s="245">
        <f>(AK15+R15+L15)/H15</f>
        <v>0.63412829555824102</v>
      </c>
      <c r="AQ15" s="324" t="s">
        <v>252</v>
      </c>
      <c r="AR15" s="317" t="s">
        <v>241</v>
      </c>
      <c r="AS15" s="311" t="s">
        <v>244</v>
      </c>
      <c r="AT15" s="305" t="s">
        <v>248</v>
      </c>
      <c r="AU15" s="308" t="s">
        <v>246</v>
      </c>
      <c r="AV15" s="43"/>
      <c r="AW15" s="43"/>
      <c r="AX15" s="43"/>
      <c r="AY15" s="43"/>
      <c r="AZ15" s="43"/>
      <c r="BA15" s="43"/>
      <c r="BB15" s="43"/>
      <c r="BC15" s="43"/>
      <c r="BD15" s="43"/>
      <c r="BE15" s="43"/>
      <c r="BF15" s="43"/>
      <c r="BG15" s="43"/>
      <c r="BH15" s="43"/>
      <c r="BI15" s="43"/>
      <c r="BJ15" s="43"/>
      <c r="BK15" s="43"/>
      <c r="BL15" s="43"/>
      <c r="BM15" s="43"/>
      <c r="BN15" s="43"/>
      <c r="BO15" s="43"/>
      <c r="BP15" s="43"/>
    </row>
    <row r="16" spans="1:68" s="5" customFormat="1" ht="18" x14ac:dyDescent="0.25">
      <c r="A16" s="361"/>
      <c r="B16" s="349"/>
      <c r="C16" s="516"/>
      <c r="D16" s="315"/>
      <c r="E16" s="364"/>
      <c r="F16" s="343"/>
      <c r="G16" s="187" t="s">
        <v>10</v>
      </c>
      <c r="H16" s="89">
        <f>L16+R16+T16+AF16</f>
        <v>6036107423</v>
      </c>
      <c r="I16" s="89">
        <v>1344237808.9999998</v>
      </c>
      <c r="J16" s="89">
        <v>1344237809</v>
      </c>
      <c r="K16" s="89">
        <v>1414072899</v>
      </c>
      <c r="L16" s="89">
        <v>1401669991</v>
      </c>
      <c r="M16" s="89">
        <v>1933857000</v>
      </c>
      <c r="N16" s="89">
        <v>1752766000</v>
      </c>
      <c r="O16" s="89">
        <v>1738766000</v>
      </c>
      <c r="P16" s="89">
        <v>1738766000</v>
      </c>
      <c r="Q16" s="89">
        <v>1933857000</v>
      </c>
      <c r="R16" s="89">
        <v>1931147432</v>
      </c>
      <c r="S16" s="89">
        <v>2703290000</v>
      </c>
      <c r="T16" s="89">
        <v>2703290000</v>
      </c>
      <c r="U16" s="89"/>
      <c r="V16" s="89"/>
      <c r="W16" s="89"/>
      <c r="X16" s="89"/>
      <c r="Y16" s="89">
        <v>2883690000</v>
      </c>
      <c r="Z16" s="89"/>
      <c r="AA16" s="89"/>
      <c r="AB16" s="89"/>
      <c r="AC16" s="89"/>
      <c r="AD16" s="89"/>
      <c r="AE16" s="89">
        <v>1548541530</v>
      </c>
      <c r="AF16" s="89"/>
      <c r="AG16" s="89"/>
      <c r="AH16" s="89"/>
      <c r="AI16" s="89"/>
      <c r="AJ16" s="89"/>
      <c r="AK16" s="514">
        <v>2390974000</v>
      </c>
      <c r="AL16" s="89"/>
      <c r="AM16" s="89"/>
      <c r="AN16" s="89"/>
      <c r="AO16" s="168">
        <f t="shared" ref="AO16:AO29" si="0">AK16/T16</f>
        <v>0.88446818506338576</v>
      </c>
      <c r="AP16" s="168">
        <f>(AK16+R16+L16)/H16</f>
        <v>0.94825870745607499</v>
      </c>
      <c r="AQ16" s="325"/>
      <c r="AR16" s="318"/>
      <c r="AS16" s="312"/>
      <c r="AT16" s="306"/>
      <c r="AU16" s="309"/>
      <c r="AV16" s="43"/>
      <c r="AW16" s="43"/>
      <c r="AX16" s="43"/>
      <c r="AY16" s="43"/>
      <c r="AZ16" s="43"/>
      <c r="BA16" s="43"/>
      <c r="BB16" s="43"/>
      <c r="BC16" s="43"/>
      <c r="BD16" s="43"/>
      <c r="BE16" s="43"/>
      <c r="BF16" s="43"/>
      <c r="BG16" s="43"/>
      <c r="BH16" s="43"/>
      <c r="BI16" s="43"/>
      <c r="BJ16" s="43"/>
      <c r="BK16" s="43"/>
      <c r="BL16" s="43"/>
      <c r="BM16" s="43"/>
      <c r="BN16" s="43"/>
      <c r="BO16" s="43"/>
      <c r="BP16" s="43"/>
    </row>
    <row r="17" spans="1:68" s="5" customFormat="1" ht="18" x14ac:dyDescent="0.25">
      <c r="A17" s="361"/>
      <c r="B17" s="349"/>
      <c r="C17" s="516"/>
      <c r="D17" s="315"/>
      <c r="E17" s="364"/>
      <c r="F17" s="343"/>
      <c r="G17" s="187" t="s">
        <v>11</v>
      </c>
      <c r="H17" s="183"/>
      <c r="I17" s="183"/>
      <c r="J17" s="174"/>
      <c r="K17" s="174"/>
      <c r="L17" s="174"/>
      <c r="M17" s="174"/>
      <c r="N17" s="174"/>
      <c r="O17" s="174"/>
      <c r="P17" s="174"/>
      <c r="Q17" s="183"/>
      <c r="R17" s="174"/>
      <c r="S17" s="241"/>
      <c r="T17" s="241"/>
      <c r="U17" s="174"/>
      <c r="V17" s="174"/>
      <c r="W17" s="174"/>
      <c r="X17" s="174"/>
      <c r="Y17" s="174"/>
      <c r="Z17" s="174"/>
      <c r="AA17" s="174"/>
      <c r="AB17" s="174"/>
      <c r="AC17" s="174"/>
      <c r="AD17" s="174"/>
      <c r="AE17" s="218"/>
      <c r="AF17" s="218"/>
      <c r="AG17" s="174"/>
      <c r="AH17" s="174"/>
      <c r="AI17" s="174"/>
      <c r="AJ17" s="174"/>
      <c r="AK17" s="172"/>
      <c r="AL17" s="172"/>
      <c r="AM17" s="260"/>
      <c r="AN17" s="177"/>
      <c r="AO17" s="168"/>
      <c r="AP17" s="168"/>
      <c r="AQ17" s="325"/>
      <c r="AR17" s="318"/>
      <c r="AS17" s="312"/>
      <c r="AT17" s="306"/>
      <c r="AU17" s="309"/>
      <c r="AV17" s="43"/>
      <c r="AW17" s="43"/>
      <c r="AX17" s="43"/>
      <c r="AY17" s="43"/>
      <c r="AZ17" s="43"/>
      <c r="BA17" s="43"/>
      <c r="BB17" s="43"/>
      <c r="BC17" s="43"/>
      <c r="BD17" s="43"/>
      <c r="BE17" s="43"/>
      <c r="BF17" s="43"/>
      <c r="BG17" s="43"/>
      <c r="BH17" s="43"/>
      <c r="BI17" s="43"/>
      <c r="BJ17" s="43"/>
      <c r="BK17" s="43"/>
      <c r="BL17" s="43"/>
      <c r="BM17" s="43"/>
      <c r="BN17" s="43"/>
      <c r="BO17" s="43"/>
      <c r="BP17" s="43"/>
    </row>
    <row r="18" spans="1:68" s="5" customFormat="1" ht="18" x14ac:dyDescent="0.25">
      <c r="A18" s="361"/>
      <c r="B18" s="349"/>
      <c r="C18" s="516"/>
      <c r="D18" s="315"/>
      <c r="E18" s="364"/>
      <c r="F18" s="343"/>
      <c r="G18" s="187" t="s">
        <v>12</v>
      </c>
      <c r="H18" s="219">
        <f>L18+R18+T18+Z18+AF18</f>
        <v>757043222</v>
      </c>
      <c r="I18" s="219">
        <v>0</v>
      </c>
      <c r="J18" s="220">
        <v>0</v>
      </c>
      <c r="K18" s="220"/>
      <c r="L18" s="220">
        <v>0</v>
      </c>
      <c r="M18" s="220">
        <v>468136507</v>
      </c>
      <c r="N18" s="220">
        <v>471446514</v>
      </c>
      <c r="O18" s="220">
        <v>470494887</v>
      </c>
      <c r="P18" s="220">
        <v>468136507</v>
      </c>
      <c r="Q18" s="219">
        <v>468136507</v>
      </c>
      <c r="R18" s="220">
        <v>470494887</v>
      </c>
      <c r="S18" s="89">
        <v>286548335</v>
      </c>
      <c r="T18" s="89">
        <v>286548335</v>
      </c>
      <c r="U18" s="220"/>
      <c r="V18" s="220"/>
      <c r="W18" s="220"/>
      <c r="X18" s="220"/>
      <c r="Y18" s="220">
        <v>0</v>
      </c>
      <c r="Z18" s="220"/>
      <c r="AA18" s="220"/>
      <c r="AB18" s="220"/>
      <c r="AC18" s="220"/>
      <c r="AD18" s="220"/>
      <c r="AE18" s="221">
        <v>0</v>
      </c>
      <c r="AF18" s="221"/>
      <c r="AG18" s="220"/>
      <c r="AH18" s="220"/>
      <c r="AI18" s="220"/>
      <c r="AJ18" s="220"/>
      <c r="AK18" s="519">
        <v>108619734</v>
      </c>
      <c r="AL18" s="169"/>
      <c r="AM18" s="261"/>
      <c r="AN18" s="178"/>
      <c r="AO18" s="168">
        <f t="shared" si="0"/>
        <v>0.37906252011549812</v>
      </c>
      <c r="AP18" s="168">
        <f>(AK18+R18+L18)/H18</f>
        <v>0.76496903237580272</v>
      </c>
      <c r="AQ18" s="325"/>
      <c r="AR18" s="318"/>
      <c r="AS18" s="312"/>
      <c r="AT18" s="306"/>
      <c r="AU18" s="309"/>
      <c r="AV18" s="43"/>
      <c r="AW18" s="43"/>
      <c r="AX18" s="43"/>
      <c r="AY18" s="43"/>
      <c r="AZ18" s="43"/>
      <c r="BA18" s="43"/>
      <c r="BB18" s="43"/>
      <c r="BC18" s="43"/>
      <c r="BD18" s="43"/>
      <c r="BE18" s="43"/>
      <c r="BF18" s="43"/>
      <c r="BG18" s="43"/>
      <c r="BH18" s="43"/>
      <c r="BI18" s="43"/>
      <c r="BJ18" s="43"/>
      <c r="BK18" s="43"/>
      <c r="BL18" s="43"/>
      <c r="BM18" s="43"/>
      <c r="BN18" s="43"/>
      <c r="BO18" s="43"/>
      <c r="BP18" s="43"/>
    </row>
    <row r="19" spans="1:68" s="5" customFormat="1" ht="18" x14ac:dyDescent="0.25">
      <c r="A19" s="361"/>
      <c r="B19" s="349"/>
      <c r="C19" s="516"/>
      <c r="D19" s="315"/>
      <c r="E19" s="364"/>
      <c r="F19" s="343"/>
      <c r="G19" s="187" t="s">
        <v>13</v>
      </c>
      <c r="H19" s="176"/>
      <c r="I19" s="176"/>
      <c r="J19" s="175"/>
      <c r="K19" s="175"/>
      <c r="L19" s="175"/>
      <c r="M19" s="175"/>
      <c r="N19" s="175"/>
      <c r="O19" s="175"/>
      <c r="P19" s="175"/>
      <c r="Q19" s="176"/>
      <c r="R19" s="175"/>
      <c r="S19" s="176"/>
      <c r="T19" s="176"/>
      <c r="U19" s="175"/>
      <c r="V19" s="175"/>
      <c r="W19" s="175"/>
      <c r="X19" s="175"/>
      <c r="Y19" s="175"/>
      <c r="Z19" s="175"/>
      <c r="AA19" s="175"/>
      <c r="AB19" s="175"/>
      <c r="AC19" s="175"/>
      <c r="AD19" s="175"/>
      <c r="AE19" s="175"/>
      <c r="AF19" s="175"/>
      <c r="AG19" s="175"/>
      <c r="AH19" s="175"/>
      <c r="AI19" s="175"/>
      <c r="AJ19" s="175"/>
      <c r="AK19" s="172"/>
      <c r="AL19" s="172"/>
      <c r="AM19" s="170"/>
      <c r="AN19" s="171"/>
      <c r="AO19" s="168"/>
      <c r="AP19" s="168"/>
      <c r="AQ19" s="325"/>
      <c r="AR19" s="318"/>
      <c r="AS19" s="312"/>
      <c r="AT19" s="306"/>
      <c r="AU19" s="309"/>
      <c r="AV19" s="43"/>
      <c r="AW19" s="43"/>
      <c r="AX19" s="43"/>
      <c r="AY19" s="43"/>
      <c r="AZ19" s="43"/>
      <c r="BA19" s="43"/>
      <c r="BB19" s="43"/>
      <c r="BC19" s="43"/>
      <c r="BD19" s="43"/>
      <c r="BE19" s="43"/>
      <c r="BF19" s="43"/>
      <c r="BG19" s="43"/>
      <c r="BH19" s="43"/>
      <c r="BI19" s="43"/>
      <c r="BJ19" s="43"/>
      <c r="BK19" s="43"/>
      <c r="BL19" s="43"/>
      <c r="BM19" s="43"/>
      <c r="BN19" s="43"/>
      <c r="BO19" s="43"/>
      <c r="BP19" s="43"/>
    </row>
    <row r="20" spans="1:68" s="5" customFormat="1" ht="51" customHeight="1" thickBot="1" x14ac:dyDescent="0.3">
      <c r="A20" s="362"/>
      <c r="B20" s="349"/>
      <c r="C20" s="516"/>
      <c r="D20" s="315"/>
      <c r="E20" s="364"/>
      <c r="F20" s="343"/>
      <c r="G20" s="193" t="s">
        <v>14</v>
      </c>
      <c r="H20" s="194">
        <f>H18+H16</f>
        <v>6793150645</v>
      </c>
      <c r="I20" s="194"/>
      <c r="J20" s="194">
        <v>1344237809.0000002</v>
      </c>
      <c r="K20" s="194">
        <v>1414072899</v>
      </c>
      <c r="L20" s="194">
        <v>1401669991</v>
      </c>
      <c r="M20" s="194">
        <v>2401993507</v>
      </c>
      <c r="N20" s="194">
        <v>2224212514</v>
      </c>
      <c r="O20" s="194">
        <v>2209260887</v>
      </c>
      <c r="P20" s="194">
        <v>2206902507</v>
      </c>
      <c r="Q20" s="194">
        <f>Q18+Q16</f>
        <v>2401993507</v>
      </c>
      <c r="R20" s="513">
        <v>2399283939</v>
      </c>
      <c r="S20" s="194">
        <f>S16+S18</f>
        <v>2989838335</v>
      </c>
      <c r="T20" s="194">
        <f>T16+T18</f>
        <v>2989838335</v>
      </c>
      <c r="U20" s="194"/>
      <c r="V20" s="194"/>
      <c r="W20" s="194"/>
      <c r="X20" s="194"/>
      <c r="Y20" s="194">
        <f>Y16+Y18</f>
        <v>2883690000</v>
      </c>
      <c r="Z20" s="194"/>
      <c r="AA20" s="194"/>
      <c r="AB20" s="194"/>
      <c r="AC20" s="194"/>
      <c r="AD20" s="194"/>
      <c r="AE20" s="194">
        <f>AE16+AE18</f>
        <v>1548541530</v>
      </c>
      <c r="AF20" s="194"/>
      <c r="AG20" s="194"/>
      <c r="AH20" s="194"/>
      <c r="AI20" s="194"/>
      <c r="AJ20" s="194"/>
      <c r="AK20" s="513">
        <f>+AK18+AK16</f>
        <v>2499593734</v>
      </c>
      <c r="AL20" s="194"/>
      <c r="AM20" s="194"/>
      <c r="AN20" s="194"/>
      <c r="AO20" s="190">
        <f t="shared" si="0"/>
        <v>0.8360297293465534</v>
      </c>
      <c r="AP20" s="246">
        <f>(AK20+R20+L20)/H20</f>
        <v>0.92748534417346196</v>
      </c>
      <c r="AQ20" s="326"/>
      <c r="AR20" s="323"/>
      <c r="AS20" s="351"/>
      <c r="AT20" s="307"/>
      <c r="AU20" s="310"/>
      <c r="AV20" s="43"/>
      <c r="AW20" s="43"/>
      <c r="AX20" s="43"/>
      <c r="AY20" s="43"/>
      <c r="AZ20" s="43"/>
      <c r="BA20" s="43"/>
      <c r="BB20" s="43"/>
      <c r="BC20" s="43"/>
      <c r="BD20" s="43"/>
      <c r="BE20" s="43"/>
      <c r="BF20" s="43"/>
      <c r="BG20" s="43"/>
      <c r="BH20" s="43"/>
      <c r="BI20" s="43"/>
      <c r="BJ20" s="43"/>
      <c r="BK20" s="43"/>
      <c r="BL20" s="43"/>
      <c r="BM20" s="43"/>
      <c r="BN20" s="43"/>
      <c r="BO20" s="43"/>
      <c r="BP20" s="43"/>
    </row>
    <row r="21" spans="1:68" s="42" customFormat="1" ht="15" customHeight="1" x14ac:dyDescent="0.25">
      <c r="A21" s="334" t="s">
        <v>90</v>
      </c>
      <c r="B21" s="337">
        <v>3</v>
      </c>
      <c r="C21" s="515" t="s">
        <v>101</v>
      </c>
      <c r="D21" s="340" t="s">
        <v>87</v>
      </c>
      <c r="E21" s="364"/>
      <c r="F21" s="343"/>
      <c r="G21" s="184" t="s">
        <v>9</v>
      </c>
      <c r="H21" s="164">
        <v>5</v>
      </c>
      <c r="I21" s="164">
        <v>1</v>
      </c>
      <c r="J21" s="164">
        <v>1</v>
      </c>
      <c r="K21" s="164">
        <v>1</v>
      </c>
      <c r="L21" s="164">
        <v>1</v>
      </c>
      <c r="M21" s="164">
        <v>1</v>
      </c>
      <c r="N21" s="164">
        <v>1</v>
      </c>
      <c r="O21" s="164">
        <v>1</v>
      </c>
      <c r="P21" s="164">
        <v>1</v>
      </c>
      <c r="Q21" s="164">
        <v>1</v>
      </c>
      <c r="R21" s="165">
        <v>1</v>
      </c>
      <c r="S21" s="164">
        <v>1</v>
      </c>
      <c r="T21" s="164">
        <v>1</v>
      </c>
      <c r="U21" s="164"/>
      <c r="V21" s="164"/>
      <c r="W21" s="164"/>
      <c r="X21" s="164"/>
      <c r="Y21" s="164">
        <v>1</v>
      </c>
      <c r="Z21" s="164"/>
      <c r="AA21" s="164"/>
      <c r="AB21" s="164"/>
      <c r="AC21" s="164"/>
      <c r="AD21" s="164"/>
      <c r="AE21" s="164">
        <v>1</v>
      </c>
      <c r="AF21" s="164"/>
      <c r="AG21" s="164"/>
      <c r="AH21" s="164"/>
      <c r="AI21" s="164"/>
      <c r="AJ21" s="164"/>
      <c r="AK21" s="166">
        <v>0.25</v>
      </c>
      <c r="AL21" s="166"/>
      <c r="AM21" s="179"/>
      <c r="AN21" s="180"/>
      <c r="AO21" s="244">
        <f t="shared" si="0"/>
        <v>0.25</v>
      </c>
      <c r="AP21" s="245">
        <f>(AK21+R21+L21)/H21</f>
        <v>0.45</v>
      </c>
      <c r="AQ21" s="320" t="s">
        <v>240</v>
      </c>
      <c r="AR21" s="317" t="s">
        <v>241</v>
      </c>
      <c r="AS21" s="317" t="s">
        <v>242</v>
      </c>
      <c r="AT21" s="305" t="s">
        <v>250</v>
      </c>
      <c r="AU21" s="308" t="s">
        <v>251</v>
      </c>
      <c r="AV21" s="43"/>
      <c r="AW21" s="43"/>
      <c r="AX21" s="43"/>
      <c r="AY21" s="43"/>
      <c r="AZ21" s="43"/>
      <c r="BA21" s="43"/>
      <c r="BB21" s="43"/>
      <c r="BC21" s="43"/>
      <c r="BD21" s="43"/>
      <c r="BE21" s="43"/>
      <c r="BF21" s="43"/>
      <c r="BG21" s="43"/>
      <c r="BH21" s="43"/>
      <c r="BI21" s="43"/>
      <c r="BJ21" s="43"/>
      <c r="BK21" s="43"/>
      <c r="BL21" s="43"/>
      <c r="BM21" s="43"/>
      <c r="BN21" s="43"/>
      <c r="BO21" s="43"/>
      <c r="BP21" s="43"/>
    </row>
    <row r="22" spans="1:68" s="43" customFormat="1" ht="18" x14ac:dyDescent="0.25">
      <c r="A22" s="335"/>
      <c r="B22" s="338"/>
      <c r="C22" s="516"/>
      <c r="D22" s="315"/>
      <c r="E22" s="364"/>
      <c r="F22" s="343"/>
      <c r="G22" s="187" t="s">
        <v>10</v>
      </c>
      <c r="H22" s="89">
        <f>L22+R22+T22+Z22+AF22</f>
        <v>2427921470</v>
      </c>
      <c r="I22" s="89">
        <v>616570137</v>
      </c>
      <c r="J22" s="89">
        <v>616570137</v>
      </c>
      <c r="K22" s="89">
        <v>568813013</v>
      </c>
      <c r="L22" s="89">
        <v>568547877</v>
      </c>
      <c r="M22" s="89">
        <v>851936433</v>
      </c>
      <c r="N22" s="89">
        <v>884505000</v>
      </c>
      <c r="O22" s="89">
        <v>884505000</v>
      </c>
      <c r="P22" s="89">
        <v>839884433</v>
      </c>
      <c r="Q22" s="89">
        <v>851936433</v>
      </c>
      <c r="R22" s="514">
        <v>850208593</v>
      </c>
      <c r="S22" s="89">
        <v>1009165000</v>
      </c>
      <c r="T22" s="89">
        <v>1009165000</v>
      </c>
      <c r="U22" s="89"/>
      <c r="V22" s="89"/>
      <c r="W22" s="89"/>
      <c r="X22" s="89"/>
      <c r="Y22" s="89">
        <v>1326497400</v>
      </c>
      <c r="Z22" s="89"/>
      <c r="AA22" s="89"/>
      <c r="AB22" s="89"/>
      <c r="AC22" s="89"/>
      <c r="AD22" s="89"/>
      <c r="AE22" s="89">
        <v>712329104</v>
      </c>
      <c r="AF22" s="89"/>
      <c r="AG22" s="89"/>
      <c r="AH22" s="89"/>
      <c r="AI22" s="89"/>
      <c r="AJ22" s="89"/>
      <c r="AK22" s="514">
        <v>567858000</v>
      </c>
      <c r="AL22" s="89"/>
      <c r="AM22" s="89"/>
      <c r="AN22" s="89"/>
      <c r="AO22" s="244">
        <f t="shared" si="0"/>
        <v>0.56270084673963128</v>
      </c>
      <c r="AP22" s="168">
        <f>(AK22+R22+L22)/H22</f>
        <v>0.81823670763123979</v>
      </c>
      <c r="AQ22" s="321"/>
      <c r="AR22" s="318"/>
      <c r="AS22" s="318"/>
      <c r="AT22" s="306"/>
      <c r="AU22" s="309"/>
    </row>
    <row r="23" spans="1:68" s="43" customFormat="1" ht="18" x14ac:dyDescent="0.25">
      <c r="A23" s="335"/>
      <c r="B23" s="338"/>
      <c r="C23" s="516"/>
      <c r="D23" s="315"/>
      <c r="E23" s="364"/>
      <c r="F23" s="343"/>
      <c r="G23" s="187" t="s">
        <v>11</v>
      </c>
      <c r="H23" s="183"/>
      <c r="I23" s="183"/>
      <c r="J23" s="174"/>
      <c r="K23" s="174"/>
      <c r="L23" s="174"/>
      <c r="M23" s="174"/>
      <c r="N23" s="174"/>
      <c r="O23" s="174"/>
      <c r="P23" s="174"/>
      <c r="Q23" s="183"/>
      <c r="R23" s="174"/>
      <c r="S23" s="241"/>
      <c r="T23" s="241"/>
      <c r="U23" s="174"/>
      <c r="V23" s="174"/>
      <c r="W23" s="174"/>
      <c r="X23" s="174"/>
      <c r="Y23" s="174"/>
      <c r="Z23" s="174"/>
      <c r="AA23" s="174"/>
      <c r="AB23" s="174"/>
      <c r="AC23" s="174"/>
      <c r="AD23" s="174"/>
      <c r="AE23" s="218"/>
      <c r="AF23" s="218"/>
      <c r="AG23" s="174"/>
      <c r="AH23" s="174"/>
      <c r="AI23" s="174"/>
      <c r="AJ23" s="174"/>
      <c r="AK23" s="172"/>
      <c r="AL23" s="172"/>
      <c r="AM23" s="170"/>
      <c r="AN23" s="177"/>
      <c r="AO23" s="168"/>
      <c r="AP23" s="181"/>
      <c r="AQ23" s="321"/>
      <c r="AR23" s="318"/>
      <c r="AS23" s="318"/>
      <c r="AT23" s="306"/>
      <c r="AU23" s="309"/>
    </row>
    <row r="24" spans="1:68" s="43" customFormat="1" ht="18" x14ac:dyDescent="0.25">
      <c r="A24" s="335"/>
      <c r="B24" s="338"/>
      <c r="C24" s="516"/>
      <c r="D24" s="315"/>
      <c r="E24" s="364"/>
      <c r="F24" s="343"/>
      <c r="G24" s="187" t="s">
        <v>12</v>
      </c>
      <c r="H24" s="89">
        <f>L24+R24+T24+Z24+AF24</f>
        <v>670866112</v>
      </c>
      <c r="I24" s="183">
        <v>0</v>
      </c>
      <c r="J24" s="174">
        <v>0</v>
      </c>
      <c r="K24" s="174"/>
      <c r="L24" s="174">
        <v>0</v>
      </c>
      <c r="M24" s="174">
        <v>413797767</v>
      </c>
      <c r="N24" s="220">
        <v>411508129</v>
      </c>
      <c r="O24" s="220">
        <v>411508129</v>
      </c>
      <c r="P24" s="220">
        <v>413797767</v>
      </c>
      <c r="Q24" s="219">
        <v>413797767</v>
      </c>
      <c r="R24" s="220">
        <v>411439387</v>
      </c>
      <c r="S24" s="89">
        <v>259426725</v>
      </c>
      <c r="T24" s="89">
        <v>259426725</v>
      </c>
      <c r="U24" s="174"/>
      <c r="V24" s="174"/>
      <c r="W24" s="174"/>
      <c r="X24" s="174"/>
      <c r="Y24" s="174">
        <v>0</v>
      </c>
      <c r="Z24" s="174"/>
      <c r="AA24" s="174"/>
      <c r="AB24" s="174"/>
      <c r="AC24" s="174"/>
      <c r="AD24" s="174"/>
      <c r="AE24" s="218">
        <v>0</v>
      </c>
      <c r="AF24" s="218"/>
      <c r="AG24" s="174"/>
      <c r="AH24" s="174"/>
      <c r="AI24" s="174"/>
      <c r="AJ24" s="174"/>
      <c r="AK24" s="519">
        <v>128139451</v>
      </c>
      <c r="AL24" s="169"/>
      <c r="AM24" s="170"/>
      <c r="AN24" s="182"/>
      <c r="AO24" s="244">
        <f t="shared" si="0"/>
        <v>0.49393311733785328</v>
      </c>
      <c r="AP24" s="168">
        <f>(AK24+R24+L24)/H24</f>
        <v>0.80430182468361133</v>
      </c>
      <c r="AQ24" s="321"/>
      <c r="AR24" s="318"/>
      <c r="AS24" s="318"/>
      <c r="AT24" s="306"/>
      <c r="AU24" s="309"/>
    </row>
    <row r="25" spans="1:68" s="43" customFormat="1" ht="18" x14ac:dyDescent="0.25">
      <c r="A25" s="335"/>
      <c r="B25" s="338"/>
      <c r="C25" s="516"/>
      <c r="D25" s="315"/>
      <c r="E25" s="364"/>
      <c r="F25" s="343"/>
      <c r="G25" s="187" t="s">
        <v>13</v>
      </c>
      <c r="H25" s="176"/>
      <c r="I25" s="176"/>
      <c r="J25" s="175"/>
      <c r="K25" s="175"/>
      <c r="L25" s="175"/>
      <c r="M25" s="175"/>
      <c r="N25" s="175"/>
      <c r="O25" s="175"/>
      <c r="P25" s="175"/>
      <c r="Q25" s="175"/>
      <c r="R25" s="175"/>
      <c r="S25" s="176"/>
      <c r="T25" s="176"/>
      <c r="U25" s="175"/>
      <c r="V25" s="175"/>
      <c r="W25" s="175"/>
      <c r="X25" s="175"/>
      <c r="Y25" s="175"/>
      <c r="Z25" s="175"/>
      <c r="AA25" s="175"/>
      <c r="AB25" s="175"/>
      <c r="AC25" s="175"/>
      <c r="AD25" s="175"/>
      <c r="AE25" s="175"/>
      <c r="AF25" s="175"/>
      <c r="AG25" s="175"/>
      <c r="AH25" s="175"/>
      <c r="AI25" s="175"/>
      <c r="AJ25" s="175"/>
      <c r="AK25" s="172"/>
      <c r="AL25" s="172"/>
      <c r="AM25" s="170"/>
      <c r="AN25" s="177"/>
      <c r="AO25" s="168"/>
      <c r="AP25" s="181"/>
      <c r="AQ25" s="321"/>
      <c r="AR25" s="318"/>
      <c r="AS25" s="318"/>
      <c r="AT25" s="306"/>
      <c r="AU25" s="309"/>
    </row>
    <row r="26" spans="1:68" s="44" customFormat="1" ht="18.75" thickBot="1" x14ac:dyDescent="0.3">
      <c r="A26" s="336"/>
      <c r="B26" s="339"/>
      <c r="C26" s="517"/>
      <c r="D26" s="341"/>
      <c r="E26" s="365"/>
      <c r="F26" s="344"/>
      <c r="G26" s="188" t="s">
        <v>14</v>
      </c>
      <c r="H26" s="189">
        <f>H24+H22</f>
        <v>3098787582</v>
      </c>
      <c r="I26" s="189">
        <v>616570137</v>
      </c>
      <c r="J26" s="189">
        <v>616570137</v>
      </c>
      <c r="K26" s="189">
        <v>568813013</v>
      </c>
      <c r="L26" s="189">
        <v>568547877</v>
      </c>
      <c r="M26" s="189">
        <v>1265734200</v>
      </c>
      <c r="N26" s="189">
        <v>1296013129</v>
      </c>
      <c r="O26" s="189">
        <v>1296013129</v>
      </c>
      <c r="P26" s="189">
        <v>1253682200</v>
      </c>
      <c r="Q26" s="189">
        <f>Q24+Q22</f>
        <v>1265734200</v>
      </c>
      <c r="R26" s="189">
        <v>1264006360</v>
      </c>
      <c r="S26" s="189">
        <f>S22+S24</f>
        <v>1268591725</v>
      </c>
      <c r="T26" s="189">
        <f>T22+T24</f>
        <v>1268591725</v>
      </c>
      <c r="U26" s="189"/>
      <c r="V26" s="189"/>
      <c r="W26" s="189"/>
      <c r="X26" s="189"/>
      <c r="Y26" s="189">
        <f>Y22+Y24</f>
        <v>1326497400</v>
      </c>
      <c r="Z26" s="189"/>
      <c r="AA26" s="189"/>
      <c r="AB26" s="189"/>
      <c r="AC26" s="189"/>
      <c r="AD26" s="189"/>
      <c r="AE26" s="189">
        <f>AE22+AE24</f>
        <v>712329104</v>
      </c>
      <c r="AF26" s="189"/>
      <c r="AG26" s="189"/>
      <c r="AH26" s="189"/>
      <c r="AI26" s="189"/>
      <c r="AJ26" s="189"/>
      <c r="AK26" s="518">
        <f>+AK24+AK22</f>
        <v>695997451</v>
      </c>
      <c r="AL26" s="189"/>
      <c r="AM26" s="189"/>
      <c r="AN26" s="189"/>
      <c r="AO26" s="190">
        <f t="shared" si="0"/>
        <v>0.54863786140493709</v>
      </c>
      <c r="AP26" s="246">
        <f>(AK26+R26+L26)/H26</f>
        <v>0.81598096710070012</v>
      </c>
      <c r="AQ26" s="322"/>
      <c r="AR26" s="319"/>
      <c r="AS26" s="319"/>
      <c r="AT26" s="314"/>
      <c r="AU26" s="316"/>
      <c r="AV26" s="43"/>
      <c r="AW26" s="43"/>
      <c r="AX26" s="43"/>
      <c r="AY26" s="43"/>
      <c r="AZ26" s="43"/>
      <c r="BA26" s="43"/>
      <c r="BB26" s="43"/>
      <c r="BC26" s="43"/>
      <c r="BD26" s="43"/>
      <c r="BE26" s="43"/>
      <c r="BF26" s="43"/>
      <c r="BG26" s="43"/>
      <c r="BH26" s="43"/>
      <c r="BI26" s="43"/>
      <c r="BJ26" s="43"/>
      <c r="BK26" s="43"/>
      <c r="BL26" s="43"/>
      <c r="BM26" s="43"/>
      <c r="BN26" s="43"/>
      <c r="BO26" s="43"/>
      <c r="BP26" s="43"/>
    </row>
    <row r="27" spans="1:68" s="45" customFormat="1" ht="31.5" customHeight="1" x14ac:dyDescent="0.25">
      <c r="A27" s="327" t="s">
        <v>15</v>
      </c>
      <c r="B27" s="328"/>
      <c r="C27" s="328"/>
      <c r="D27" s="328"/>
      <c r="E27" s="328"/>
      <c r="F27" s="328"/>
      <c r="G27" s="195" t="s">
        <v>10</v>
      </c>
      <c r="H27" s="217">
        <f>H10+H16+H22</f>
        <v>11919082224</v>
      </c>
      <c r="I27" s="217">
        <v>2667676019.6499996</v>
      </c>
      <c r="J27" s="217">
        <f>J10+J16+J22</f>
        <v>2667676020</v>
      </c>
      <c r="K27" s="217">
        <v>2745067489</v>
      </c>
      <c r="L27" s="217">
        <f>L10+L16+L22</f>
        <v>2732254199</v>
      </c>
      <c r="M27" s="217">
        <v>3970271000</v>
      </c>
      <c r="N27" s="217">
        <f>N10+N16+N22</f>
        <v>3784271000</v>
      </c>
      <c r="O27" s="217">
        <f>O10+O16+O22</f>
        <v>3770271000</v>
      </c>
      <c r="P27" s="217">
        <f>P10+P16+P22</f>
        <v>3770271000</v>
      </c>
      <c r="Q27" s="217">
        <f>Q10+Q16+Q22</f>
        <v>3970271000</v>
      </c>
      <c r="R27" s="217">
        <v>3955895025</v>
      </c>
      <c r="S27" s="217">
        <f>S10+S16+S22</f>
        <v>5230933000</v>
      </c>
      <c r="T27" s="217">
        <f>T10+T16+T22</f>
        <v>5230933000</v>
      </c>
      <c r="U27" s="217"/>
      <c r="V27" s="217"/>
      <c r="W27" s="217"/>
      <c r="X27" s="217"/>
      <c r="Y27" s="217">
        <f>Y10+Y16+Y22</f>
        <v>5767380000</v>
      </c>
      <c r="Z27" s="217"/>
      <c r="AA27" s="217"/>
      <c r="AB27" s="217"/>
      <c r="AC27" s="217"/>
      <c r="AD27" s="217"/>
      <c r="AE27" s="217">
        <f>AE10+AE16+AE22</f>
        <v>3097083060</v>
      </c>
      <c r="AF27" s="217"/>
      <c r="AG27" s="217"/>
      <c r="AH27" s="217"/>
      <c r="AI27" s="217"/>
      <c r="AJ27" s="217"/>
      <c r="AK27" s="520">
        <f>+AK22+AK16+AK10</f>
        <v>4447384000</v>
      </c>
      <c r="AL27" s="217"/>
      <c r="AM27" s="217"/>
      <c r="AN27" s="217"/>
      <c r="AO27" s="244">
        <f t="shared" si="0"/>
        <v>0.85020855744090007</v>
      </c>
      <c r="AP27" s="186">
        <f>(AK27+R27+L27)/H27</f>
        <v>0.93426096193696329</v>
      </c>
      <c r="AQ27" s="37"/>
      <c r="AR27" s="37"/>
      <c r="AS27" s="37"/>
      <c r="AT27" s="37"/>
      <c r="AU27" s="191"/>
      <c r="AV27" s="46"/>
      <c r="AW27" s="46"/>
      <c r="AX27" s="46"/>
      <c r="AY27" s="46"/>
      <c r="AZ27" s="46"/>
      <c r="BA27" s="46"/>
      <c r="BB27" s="46"/>
      <c r="BC27" s="46"/>
      <c r="BD27" s="46"/>
      <c r="BE27" s="46"/>
      <c r="BF27" s="46"/>
      <c r="BG27" s="46"/>
      <c r="BH27" s="46"/>
      <c r="BI27" s="46"/>
      <c r="BJ27" s="46"/>
      <c r="BK27" s="46"/>
      <c r="BL27" s="46"/>
      <c r="BM27" s="46"/>
      <c r="BN27" s="46"/>
      <c r="BO27" s="46"/>
      <c r="BP27" s="46"/>
    </row>
    <row r="28" spans="1:68" s="46" customFormat="1" ht="28.5" customHeight="1" x14ac:dyDescent="0.25">
      <c r="A28" s="329"/>
      <c r="B28" s="330"/>
      <c r="C28" s="330"/>
      <c r="D28" s="330"/>
      <c r="E28" s="330"/>
      <c r="F28" s="330"/>
      <c r="G28" s="187" t="s">
        <v>12</v>
      </c>
      <c r="H28" s="199">
        <f>H12+H18+H24</f>
        <v>1656279483</v>
      </c>
      <c r="I28" s="198">
        <v>0</v>
      </c>
      <c r="J28" s="198">
        <v>0</v>
      </c>
      <c r="K28" s="198">
        <v>0</v>
      </c>
      <c r="L28" s="198">
        <v>0</v>
      </c>
      <c r="M28" s="198">
        <v>1068743556</v>
      </c>
      <c r="N28" s="199">
        <f>+N12+N18+N24</f>
        <v>1071968122</v>
      </c>
      <c r="O28" s="199">
        <f>+O12+O18+O24</f>
        <v>1068812298</v>
      </c>
      <c r="P28" s="199">
        <f>+P12+P18+P24</f>
        <v>1068743556</v>
      </c>
      <c r="Q28" s="199">
        <f>+Q12+Q18+Q24</f>
        <v>1068743556</v>
      </c>
      <c r="R28" s="199">
        <v>1068743556</v>
      </c>
      <c r="S28" s="242">
        <f>S12+S18+S24</f>
        <v>587535927</v>
      </c>
      <c r="T28" s="242">
        <f>T12+T18+T24</f>
        <v>587535927</v>
      </c>
      <c r="U28" s="199"/>
      <c r="V28" s="199"/>
      <c r="W28" s="199"/>
      <c r="X28" s="199"/>
      <c r="Y28" s="199">
        <v>0</v>
      </c>
      <c r="Z28" s="199"/>
      <c r="AA28" s="199"/>
      <c r="AB28" s="199"/>
      <c r="AC28" s="199"/>
      <c r="AD28" s="199"/>
      <c r="AE28" s="199">
        <v>0</v>
      </c>
      <c r="AF28" s="199"/>
      <c r="AG28" s="199"/>
      <c r="AH28" s="199"/>
      <c r="AI28" s="199"/>
      <c r="AJ28" s="199"/>
      <c r="AK28" s="199"/>
      <c r="AL28" s="199"/>
      <c r="AM28" s="199"/>
      <c r="AN28" s="199"/>
      <c r="AO28" s="197"/>
      <c r="AP28" s="247"/>
      <c r="AQ28" s="37"/>
      <c r="AR28" s="37"/>
      <c r="AS28" s="37"/>
      <c r="AT28" s="37"/>
      <c r="AU28" s="191"/>
    </row>
    <row r="29" spans="1:68" s="28" customFormat="1" ht="35.25" customHeight="1" thickBot="1" x14ac:dyDescent="0.3">
      <c r="A29" s="331"/>
      <c r="B29" s="332"/>
      <c r="C29" s="332"/>
      <c r="D29" s="332"/>
      <c r="E29" s="332"/>
      <c r="F29" s="332"/>
      <c r="G29" s="188" t="s">
        <v>15</v>
      </c>
      <c r="H29" s="48">
        <f>H27+H28</f>
        <v>13575361707</v>
      </c>
      <c r="I29" s="48">
        <v>2667676019.6499996</v>
      </c>
      <c r="J29" s="48">
        <f>+J27</f>
        <v>2667676020</v>
      </c>
      <c r="K29" s="48">
        <v>2745067489</v>
      </c>
      <c r="L29" s="48">
        <f>+L27</f>
        <v>2732254199</v>
      </c>
      <c r="M29" s="48">
        <v>5039014556</v>
      </c>
      <c r="N29" s="48">
        <f>N27+N28</f>
        <v>4856239122</v>
      </c>
      <c r="O29" s="48">
        <f>O27+O28</f>
        <v>4839083298</v>
      </c>
      <c r="P29" s="48">
        <f>P27+P28</f>
        <v>4839014556</v>
      </c>
      <c r="Q29" s="48">
        <f>Q27+Q28</f>
        <v>5039014556</v>
      </c>
      <c r="R29" s="48">
        <v>5024638581</v>
      </c>
      <c r="S29" s="48">
        <f>S27+S28</f>
        <v>5818468927</v>
      </c>
      <c r="T29" s="48">
        <f>T27+T28</f>
        <v>5818468927</v>
      </c>
      <c r="U29" s="48"/>
      <c r="V29" s="48"/>
      <c r="W29" s="48"/>
      <c r="X29" s="48"/>
      <c r="Y29" s="48">
        <f>Y27+Y28</f>
        <v>5767380000</v>
      </c>
      <c r="Z29" s="48"/>
      <c r="AA29" s="48"/>
      <c r="AB29" s="48"/>
      <c r="AC29" s="48"/>
      <c r="AD29" s="48"/>
      <c r="AE29" s="48">
        <f>AE27+AE28</f>
        <v>3097083060</v>
      </c>
      <c r="AF29" s="48"/>
      <c r="AG29" s="48"/>
      <c r="AH29" s="48"/>
      <c r="AI29" s="48"/>
      <c r="AJ29" s="48"/>
      <c r="AK29" s="48">
        <f>+AK24+AK18+AK12</f>
        <v>270173385</v>
      </c>
      <c r="AL29" s="48"/>
      <c r="AM29" s="48"/>
      <c r="AN29" s="48"/>
      <c r="AO29" s="190">
        <f t="shared" si="0"/>
        <v>4.6433759188141147E-2</v>
      </c>
      <c r="AP29" s="190">
        <f>(AK29+R29+L29)/H29</f>
        <v>0.59129666952895432</v>
      </c>
      <c r="AQ29" s="38"/>
      <c r="AR29" s="38"/>
      <c r="AS29" s="38"/>
      <c r="AT29" s="38"/>
      <c r="AU29" s="192"/>
      <c r="AV29" s="51"/>
      <c r="AW29" s="51"/>
      <c r="AX29" s="51"/>
      <c r="AY29" s="51"/>
      <c r="AZ29" s="46"/>
      <c r="BA29" s="46"/>
      <c r="BB29" s="46"/>
      <c r="BC29" s="46"/>
      <c r="BD29" s="46"/>
      <c r="BE29" s="46"/>
      <c r="BF29" s="46"/>
      <c r="BG29" s="46"/>
      <c r="BH29" s="46"/>
      <c r="BI29" s="46"/>
      <c r="BJ29" s="46"/>
      <c r="BK29" s="46"/>
      <c r="BL29" s="46"/>
      <c r="BM29" s="46"/>
      <c r="BN29" s="46"/>
      <c r="BO29" s="46"/>
      <c r="BP29" s="46"/>
    </row>
    <row r="30" spans="1:68" ht="71.25" customHeight="1" x14ac:dyDescent="0.25">
      <c r="A30" s="333" t="s">
        <v>223</v>
      </c>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row>
  </sheetData>
  <mergeCells count="59">
    <mergeCell ref="F3:P3"/>
    <mergeCell ref="F4:P4"/>
    <mergeCell ref="Q3:AU3"/>
    <mergeCell ref="Q4:AU4"/>
    <mergeCell ref="AK7:AN7"/>
    <mergeCell ref="F6:F8"/>
    <mergeCell ref="AU6:AU8"/>
    <mergeCell ref="AS6:AS8"/>
    <mergeCell ref="AT6:AT8"/>
    <mergeCell ref="I7:L7"/>
    <mergeCell ref="I6:AJ6"/>
    <mergeCell ref="M7:R7"/>
    <mergeCell ref="S7:X7"/>
    <mergeCell ref="Y7:AD7"/>
    <mergeCell ref="AE7:AJ7"/>
    <mergeCell ref="F1:AU1"/>
    <mergeCell ref="F2:AU2"/>
    <mergeCell ref="B6:D7"/>
    <mergeCell ref="A6:A8"/>
    <mergeCell ref="A15:A20"/>
    <mergeCell ref="E9:E26"/>
    <mergeCell ref="A1:E4"/>
    <mergeCell ref="AQ6:AQ8"/>
    <mergeCell ref="AQ9:AQ14"/>
    <mergeCell ref="AO6:AO8"/>
    <mergeCell ref="AR6:AR8"/>
    <mergeCell ref="E6:E8"/>
    <mergeCell ref="G6:G8"/>
    <mergeCell ref="H6:H8"/>
    <mergeCell ref="AP6:AP8"/>
    <mergeCell ref="AK6:AN6"/>
    <mergeCell ref="A27:F29"/>
    <mergeCell ref="A30:AU30"/>
    <mergeCell ref="AT21:AT26"/>
    <mergeCell ref="AU21:AU26"/>
    <mergeCell ref="A21:A26"/>
    <mergeCell ref="B21:B26"/>
    <mergeCell ref="C21:C26"/>
    <mergeCell ref="D21:D26"/>
    <mergeCell ref="F9:F26"/>
    <mergeCell ref="AR9:AR14"/>
    <mergeCell ref="A9:A14"/>
    <mergeCell ref="B9:B14"/>
    <mergeCell ref="C9:C14"/>
    <mergeCell ref="D9:D14"/>
    <mergeCell ref="B15:B20"/>
    <mergeCell ref="AS15:AS20"/>
    <mergeCell ref="AR21:AR26"/>
    <mergeCell ref="AS21:AS26"/>
    <mergeCell ref="AQ21:AQ26"/>
    <mergeCell ref="AR15:AR20"/>
    <mergeCell ref="C15:C20"/>
    <mergeCell ref="AQ15:AQ20"/>
    <mergeCell ref="AT15:AT20"/>
    <mergeCell ref="AU15:AU20"/>
    <mergeCell ref="AS9:AS14"/>
    <mergeCell ref="AT9:AT14"/>
    <mergeCell ref="D15:D20"/>
    <mergeCell ref="AU9:AU14"/>
  </mergeCells>
  <dataValidations count="1">
    <dataValidation type="list" allowBlank="1" showInputMessage="1" showErrorMessage="1" sqref="D9:D26">
      <formula1>"suma, creciente"</formula1>
    </dataValidation>
  </dataValidations>
  <printOptions horizontalCentered="1" verticalCentered="1"/>
  <pageMargins left="0" right="0" top="0.74803149606299213" bottom="0" header="0.31496062992125984" footer="0"/>
  <pageSetup scale="17"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95"/>
  <sheetViews>
    <sheetView view="pageBreakPreview" zoomScale="71" zoomScaleNormal="50" zoomScaleSheetLayoutView="71" workbookViewId="0">
      <selection activeCell="C10" sqref="C10:C11"/>
    </sheetView>
  </sheetViews>
  <sheetFormatPr baseColWidth="10" defaultRowHeight="12.75" x14ac:dyDescent="0.25"/>
  <cols>
    <col min="1" max="1" width="12.28515625" style="8" customWidth="1"/>
    <col min="2" max="2" width="15.28515625" style="8" customWidth="1"/>
    <col min="3" max="3" width="46.42578125" style="21" customWidth="1"/>
    <col min="4" max="4" width="6.140625" style="8" customWidth="1"/>
    <col min="5" max="5" width="7.85546875" style="8" customWidth="1"/>
    <col min="6" max="6" width="9.42578125" style="8" customWidth="1"/>
    <col min="7" max="7" width="7.5703125" style="8" customWidth="1"/>
    <col min="8" max="8" width="6.7109375" style="8" customWidth="1"/>
    <col min="9" max="13" width="7" style="8" customWidth="1"/>
    <col min="14" max="14" width="7" style="9" customWidth="1"/>
    <col min="15" max="18" width="9.5703125" style="9" customWidth="1"/>
    <col min="19" max="19" width="11.7109375" style="9" customWidth="1"/>
    <col min="20" max="21" width="8.7109375" style="9" customWidth="1"/>
    <col min="22" max="22" width="88.140625" style="13" customWidth="1"/>
    <col min="23" max="23" width="15.7109375" style="13" customWidth="1"/>
    <col min="24" max="60" width="11.42578125" style="13"/>
    <col min="61" max="16384" width="11.42578125" style="8"/>
  </cols>
  <sheetData>
    <row r="1" spans="1:31" s="10" customFormat="1" ht="33" customHeight="1" x14ac:dyDescent="0.25">
      <c r="A1" s="390"/>
      <c r="B1" s="391"/>
      <c r="C1" s="396" t="s">
        <v>0</v>
      </c>
      <c r="D1" s="396"/>
      <c r="E1" s="396"/>
      <c r="F1" s="396"/>
      <c r="G1" s="396"/>
      <c r="H1" s="396"/>
      <c r="I1" s="396"/>
      <c r="J1" s="396"/>
      <c r="K1" s="396"/>
      <c r="L1" s="396"/>
      <c r="M1" s="396"/>
      <c r="N1" s="396"/>
      <c r="O1" s="396"/>
      <c r="P1" s="396"/>
      <c r="Q1" s="396"/>
      <c r="R1" s="396"/>
      <c r="S1" s="396"/>
      <c r="T1" s="396"/>
      <c r="U1" s="396"/>
      <c r="V1" s="397"/>
    </row>
    <row r="2" spans="1:31" s="10" customFormat="1" ht="30" customHeight="1" x14ac:dyDescent="0.25">
      <c r="A2" s="392"/>
      <c r="B2" s="393"/>
      <c r="C2" s="398" t="s">
        <v>80</v>
      </c>
      <c r="D2" s="398"/>
      <c r="E2" s="398"/>
      <c r="F2" s="398"/>
      <c r="G2" s="398"/>
      <c r="H2" s="398"/>
      <c r="I2" s="398"/>
      <c r="J2" s="398"/>
      <c r="K2" s="398"/>
      <c r="L2" s="398"/>
      <c r="M2" s="398"/>
      <c r="N2" s="398"/>
      <c r="O2" s="398"/>
      <c r="P2" s="398"/>
      <c r="Q2" s="398"/>
      <c r="R2" s="398"/>
      <c r="S2" s="398"/>
      <c r="T2" s="398"/>
      <c r="U2" s="398"/>
      <c r="V2" s="399"/>
    </row>
    <row r="3" spans="1:31" s="10" customFormat="1" ht="27.75" customHeight="1" x14ac:dyDescent="0.25">
      <c r="A3" s="392"/>
      <c r="B3" s="393"/>
      <c r="C3" s="27" t="s">
        <v>1</v>
      </c>
      <c r="D3" s="400" t="s">
        <v>96</v>
      </c>
      <c r="E3" s="401"/>
      <c r="F3" s="401"/>
      <c r="G3" s="401"/>
      <c r="H3" s="401"/>
      <c r="I3" s="401"/>
      <c r="J3" s="401"/>
      <c r="K3" s="401"/>
      <c r="L3" s="401"/>
      <c r="M3" s="401"/>
      <c r="N3" s="401"/>
      <c r="O3" s="401"/>
      <c r="P3" s="401"/>
      <c r="Q3" s="401"/>
      <c r="R3" s="401"/>
      <c r="S3" s="401"/>
      <c r="T3" s="401"/>
      <c r="U3" s="401"/>
      <c r="V3" s="401"/>
      <c r="W3" s="70"/>
      <c r="X3" s="70"/>
      <c r="Y3" s="70"/>
      <c r="Z3" s="70"/>
      <c r="AA3" s="70"/>
      <c r="AB3" s="70"/>
      <c r="AC3" s="70"/>
      <c r="AD3" s="70"/>
      <c r="AE3" s="70"/>
    </row>
    <row r="4" spans="1:31" s="10" customFormat="1" ht="33" customHeight="1" thickBot="1" x14ac:dyDescent="0.3">
      <c r="A4" s="394"/>
      <c r="B4" s="395"/>
      <c r="C4" s="39" t="s">
        <v>16</v>
      </c>
      <c r="D4" s="400" t="s">
        <v>97</v>
      </c>
      <c r="E4" s="401"/>
      <c r="F4" s="401"/>
      <c r="G4" s="401"/>
      <c r="H4" s="401"/>
      <c r="I4" s="401"/>
      <c r="J4" s="401"/>
      <c r="K4" s="401"/>
      <c r="L4" s="401"/>
      <c r="M4" s="401"/>
      <c r="N4" s="401"/>
      <c r="O4" s="401"/>
      <c r="P4" s="401"/>
      <c r="Q4" s="401"/>
      <c r="R4" s="401"/>
      <c r="S4" s="401"/>
      <c r="T4" s="401"/>
      <c r="U4" s="401"/>
      <c r="V4" s="401"/>
      <c r="W4" s="70"/>
      <c r="X4" s="70"/>
      <c r="Y4" s="70"/>
      <c r="Z4" s="70"/>
      <c r="AA4" s="70"/>
      <c r="AB4" s="70"/>
      <c r="AC4" s="70"/>
      <c r="AD4" s="70"/>
      <c r="AE4" s="70"/>
    </row>
    <row r="5" spans="1:31" s="10" customFormat="1" ht="13.5" thickBot="1" x14ac:dyDescent="0.3">
      <c r="A5" s="11"/>
      <c r="B5" s="8"/>
      <c r="C5" s="19"/>
      <c r="D5" s="8"/>
      <c r="E5" s="8"/>
      <c r="F5" s="8"/>
      <c r="G5" s="8"/>
      <c r="H5" s="8"/>
      <c r="I5" s="8"/>
      <c r="J5" s="8"/>
      <c r="K5" s="8"/>
      <c r="L5" s="8"/>
      <c r="M5" s="8"/>
      <c r="N5" s="9"/>
      <c r="O5" s="9"/>
      <c r="P5" s="9"/>
      <c r="Q5" s="9"/>
      <c r="R5" s="9"/>
      <c r="S5" s="9"/>
      <c r="T5" s="9"/>
      <c r="U5" s="9"/>
    </row>
    <row r="6" spans="1:31" s="12" customFormat="1" ht="42.75" customHeight="1" x14ac:dyDescent="0.25">
      <c r="A6" s="414" t="s">
        <v>34</v>
      </c>
      <c r="B6" s="408" t="s">
        <v>35</v>
      </c>
      <c r="C6" s="404" t="s">
        <v>36</v>
      </c>
      <c r="D6" s="406" t="s">
        <v>37</v>
      </c>
      <c r="E6" s="407"/>
      <c r="F6" s="408" t="s">
        <v>239</v>
      </c>
      <c r="G6" s="408"/>
      <c r="H6" s="408"/>
      <c r="I6" s="408"/>
      <c r="J6" s="408"/>
      <c r="K6" s="408"/>
      <c r="L6" s="408"/>
      <c r="M6" s="408"/>
      <c r="N6" s="408"/>
      <c r="O6" s="408"/>
      <c r="P6" s="408"/>
      <c r="Q6" s="408"/>
      <c r="R6" s="408"/>
      <c r="S6" s="408"/>
      <c r="T6" s="408" t="s">
        <v>41</v>
      </c>
      <c r="U6" s="408"/>
      <c r="V6" s="402" t="s">
        <v>265</v>
      </c>
    </row>
    <row r="7" spans="1:31" s="12" customFormat="1" ht="44.25" customHeight="1" thickBot="1" x14ac:dyDescent="0.3">
      <c r="A7" s="415"/>
      <c r="B7" s="416"/>
      <c r="C7" s="405"/>
      <c r="D7" s="40" t="s">
        <v>38</v>
      </c>
      <c r="E7" s="40" t="s">
        <v>39</v>
      </c>
      <c r="F7" s="40" t="s">
        <v>40</v>
      </c>
      <c r="G7" s="41" t="s">
        <v>17</v>
      </c>
      <c r="H7" s="41" t="s">
        <v>18</v>
      </c>
      <c r="I7" s="41" t="s">
        <v>19</v>
      </c>
      <c r="J7" s="41" t="s">
        <v>20</v>
      </c>
      <c r="K7" s="41" t="s">
        <v>21</v>
      </c>
      <c r="L7" s="41" t="s">
        <v>22</v>
      </c>
      <c r="M7" s="41" t="s">
        <v>23</v>
      </c>
      <c r="N7" s="41" t="s">
        <v>24</v>
      </c>
      <c r="O7" s="41" t="s">
        <v>25</v>
      </c>
      <c r="P7" s="41" t="s">
        <v>26</v>
      </c>
      <c r="Q7" s="41" t="s">
        <v>27</v>
      </c>
      <c r="R7" s="41" t="s">
        <v>28</v>
      </c>
      <c r="S7" s="49" t="s">
        <v>29</v>
      </c>
      <c r="T7" s="49" t="s">
        <v>42</v>
      </c>
      <c r="U7" s="49" t="s">
        <v>43</v>
      </c>
      <c r="V7" s="403"/>
    </row>
    <row r="8" spans="1:31" s="13" customFormat="1" ht="30" customHeight="1" x14ac:dyDescent="0.25">
      <c r="A8" s="385" t="s">
        <v>88</v>
      </c>
      <c r="B8" s="387" t="s">
        <v>102</v>
      </c>
      <c r="C8" s="432" t="s">
        <v>236</v>
      </c>
      <c r="D8" s="433" t="s">
        <v>93</v>
      </c>
      <c r="E8" s="426"/>
      <c r="F8" s="222" t="s">
        <v>30</v>
      </c>
      <c r="G8" s="223">
        <v>0.02</v>
      </c>
      <c r="H8" s="224">
        <v>0.04</v>
      </c>
      <c r="I8" s="224">
        <v>0.1</v>
      </c>
      <c r="J8" s="224">
        <v>0.1</v>
      </c>
      <c r="K8" s="224">
        <v>0.1</v>
      </c>
      <c r="L8" s="224">
        <v>0.1</v>
      </c>
      <c r="M8" s="224">
        <v>0.1</v>
      </c>
      <c r="N8" s="224">
        <v>0.1</v>
      </c>
      <c r="O8" s="224">
        <v>0.1</v>
      </c>
      <c r="P8" s="224">
        <v>0.1</v>
      </c>
      <c r="Q8" s="224">
        <v>0.1</v>
      </c>
      <c r="R8" s="224">
        <v>0.04</v>
      </c>
      <c r="S8" s="225">
        <v>0.99749999999999994</v>
      </c>
      <c r="T8" s="417">
        <v>0.35</v>
      </c>
      <c r="U8" s="428">
        <v>0.02</v>
      </c>
      <c r="V8" s="410" t="s">
        <v>253</v>
      </c>
    </row>
    <row r="9" spans="1:31" s="13" customFormat="1" ht="30" customHeight="1" thickBot="1" x14ac:dyDescent="0.3">
      <c r="A9" s="409"/>
      <c r="B9" s="389"/>
      <c r="C9" s="412"/>
      <c r="D9" s="434"/>
      <c r="E9" s="427"/>
      <c r="F9" s="54" t="s">
        <v>31</v>
      </c>
      <c r="G9" s="63">
        <v>1.9999999999999997E-2</v>
      </c>
      <c r="H9" s="63">
        <v>0.1613333333333333</v>
      </c>
      <c r="I9" s="63">
        <v>9.799999999999999E-2</v>
      </c>
      <c r="J9" s="63"/>
      <c r="K9" s="63"/>
      <c r="L9" s="52"/>
      <c r="M9" s="62"/>
      <c r="N9" s="62"/>
      <c r="O9" s="62"/>
      <c r="P9" s="62"/>
      <c r="Q9" s="62"/>
      <c r="R9" s="62"/>
      <c r="S9" s="58">
        <f>SUM(G9:R9)</f>
        <v>0.27933333333333327</v>
      </c>
      <c r="T9" s="418"/>
      <c r="U9" s="429"/>
      <c r="V9" s="411"/>
    </row>
    <row r="10" spans="1:31" s="13" customFormat="1" ht="30" customHeight="1" x14ac:dyDescent="0.25">
      <c r="A10" s="409"/>
      <c r="B10" s="389"/>
      <c r="C10" s="412" t="s">
        <v>237</v>
      </c>
      <c r="D10" s="434" t="s">
        <v>93</v>
      </c>
      <c r="E10" s="430"/>
      <c r="F10" s="61" t="s">
        <v>30</v>
      </c>
      <c r="G10" s="64">
        <v>0.01</v>
      </c>
      <c r="H10" s="64">
        <v>0.06</v>
      </c>
      <c r="I10" s="64">
        <v>0.1</v>
      </c>
      <c r="J10" s="64">
        <v>0.1</v>
      </c>
      <c r="K10" s="64">
        <v>0.1</v>
      </c>
      <c r="L10" s="64">
        <v>0.1</v>
      </c>
      <c r="M10" s="64">
        <v>0.1</v>
      </c>
      <c r="N10" s="64">
        <v>0.1</v>
      </c>
      <c r="O10" s="64">
        <v>0.1</v>
      </c>
      <c r="P10" s="64">
        <v>0.1</v>
      </c>
      <c r="Q10" s="64">
        <v>0.1</v>
      </c>
      <c r="R10" s="64">
        <v>0.03</v>
      </c>
      <c r="S10" s="68">
        <v>1</v>
      </c>
      <c r="T10" s="418"/>
      <c r="U10" s="441">
        <v>0.33</v>
      </c>
      <c r="V10" s="439" t="s">
        <v>258</v>
      </c>
    </row>
    <row r="11" spans="1:31" s="13" customFormat="1" ht="67.5" customHeight="1" thickBot="1" x14ac:dyDescent="0.3">
      <c r="A11" s="386"/>
      <c r="B11" s="388"/>
      <c r="C11" s="413"/>
      <c r="D11" s="451"/>
      <c r="E11" s="431"/>
      <c r="F11" s="226" t="s">
        <v>31</v>
      </c>
      <c r="G11" s="227">
        <v>2.4166666666666664E-3</v>
      </c>
      <c r="H11" s="227">
        <v>5.5249999999999987E-2</v>
      </c>
      <c r="I11" s="227">
        <v>0.1083611111111111</v>
      </c>
      <c r="J11" s="227"/>
      <c r="K11" s="227"/>
      <c r="L11" s="228"/>
      <c r="M11" s="229"/>
      <c r="N11" s="229"/>
      <c r="O11" s="229"/>
      <c r="P11" s="229"/>
      <c r="Q11" s="229"/>
      <c r="R11" s="229"/>
      <c r="S11" s="230">
        <f>SUM(G11:R11)</f>
        <v>0.16602777777777775</v>
      </c>
      <c r="T11" s="419"/>
      <c r="U11" s="442"/>
      <c r="V11" s="440"/>
    </row>
    <row r="12" spans="1:31" s="13" customFormat="1" ht="30" customHeight="1" x14ac:dyDescent="0.25">
      <c r="A12" s="420" t="s">
        <v>89</v>
      </c>
      <c r="B12" s="423" t="s">
        <v>92</v>
      </c>
      <c r="C12" s="445" t="s">
        <v>260</v>
      </c>
      <c r="D12" s="433" t="s">
        <v>93</v>
      </c>
      <c r="E12" s="426"/>
      <c r="F12" s="222" t="s">
        <v>30</v>
      </c>
      <c r="G12" s="231">
        <v>0.01</v>
      </c>
      <c r="H12" s="231">
        <v>7.0000000000000007E-2</v>
      </c>
      <c r="I12" s="231">
        <v>0.1</v>
      </c>
      <c r="J12" s="231">
        <v>0.1</v>
      </c>
      <c r="K12" s="231">
        <v>0.1</v>
      </c>
      <c r="L12" s="231">
        <v>0.1</v>
      </c>
      <c r="M12" s="231">
        <v>0.09</v>
      </c>
      <c r="N12" s="231">
        <v>0.1</v>
      </c>
      <c r="O12" s="231">
        <v>0.12</v>
      </c>
      <c r="P12" s="231">
        <v>0.1</v>
      </c>
      <c r="Q12" s="231">
        <v>0.08</v>
      </c>
      <c r="R12" s="231">
        <v>0.03</v>
      </c>
      <c r="S12" s="232">
        <v>0.99999999999999989</v>
      </c>
      <c r="T12" s="455">
        <v>0.45</v>
      </c>
      <c r="U12" s="448">
        <v>0.2</v>
      </c>
      <c r="V12" s="439" t="s">
        <v>255</v>
      </c>
    </row>
    <row r="13" spans="1:31" s="13" customFormat="1" ht="108" customHeight="1" x14ac:dyDescent="0.25">
      <c r="A13" s="421"/>
      <c r="B13" s="424"/>
      <c r="C13" s="444"/>
      <c r="D13" s="434"/>
      <c r="E13" s="430"/>
      <c r="F13" s="54" t="s">
        <v>31</v>
      </c>
      <c r="G13" s="67">
        <v>1.3818181818181816E-2</v>
      </c>
      <c r="H13" s="67">
        <v>6.9999999999999979E-2</v>
      </c>
      <c r="I13" s="67">
        <v>9.9999999999999992E-2</v>
      </c>
      <c r="J13" s="67"/>
      <c r="K13" s="67"/>
      <c r="L13" s="67"/>
      <c r="M13" s="66"/>
      <c r="N13" s="66"/>
      <c r="O13" s="66"/>
      <c r="P13" s="67"/>
      <c r="Q13" s="67"/>
      <c r="R13" s="67"/>
      <c r="S13" s="58">
        <f>SUM(G13:R13)</f>
        <v>0.18381818181818177</v>
      </c>
      <c r="T13" s="456"/>
      <c r="U13" s="449"/>
      <c r="V13" s="440"/>
    </row>
    <row r="14" spans="1:31" s="13" customFormat="1" ht="36" customHeight="1" x14ac:dyDescent="0.25">
      <c r="A14" s="421"/>
      <c r="B14" s="424"/>
      <c r="C14" s="443" t="s">
        <v>261</v>
      </c>
      <c r="D14" s="434" t="s">
        <v>93</v>
      </c>
      <c r="E14" s="430"/>
      <c r="F14" s="61" t="s">
        <v>30</v>
      </c>
      <c r="G14" s="64">
        <v>0.01</v>
      </c>
      <c r="H14" s="64">
        <v>0.05</v>
      </c>
      <c r="I14" s="64">
        <v>7.0000000000000007E-2</v>
      </c>
      <c r="J14" s="64">
        <v>0.11</v>
      </c>
      <c r="K14" s="64">
        <v>0.11</v>
      </c>
      <c r="L14" s="64">
        <v>0.1</v>
      </c>
      <c r="M14" s="53">
        <v>0.1</v>
      </c>
      <c r="N14" s="53">
        <v>0.11</v>
      </c>
      <c r="O14" s="53">
        <v>0.11</v>
      </c>
      <c r="P14" s="53">
        <v>0.11</v>
      </c>
      <c r="Q14" s="53">
        <v>0.08</v>
      </c>
      <c r="R14" s="53">
        <v>0.04</v>
      </c>
      <c r="S14" s="65">
        <v>0.99999999999999989</v>
      </c>
      <c r="T14" s="456"/>
      <c r="U14" s="450">
        <v>0.2</v>
      </c>
      <c r="V14" s="446" t="s">
        <v>259</v>
      </c>
    </row>
    <row r="15" spans="1:31" s="13" customFormat="1" ht="37.5" customHeight="1" x14ac:dyDescent="0.25">
      <c r="A15" s="421"/>
      <c r="B15" s="424"/>
      <c r="C15" s="444"/>
      <c r="D15" s="434"/>
      <c r="E15" s="430"/>
      <c r="F15" s="54" t="s">
        <v>31</v>
      </c>
      <c r="G15" s="59">
        <v>2.298316498316498E-2</v>
      </c>
      <c r="H15" s="59">
        <v>5.848484848484848E-2</v>
      </c>
      <c r="I15" s="59">
        <v>6.7292929292929279E-2</v>
      </c>
      <c r="J15" s="59"/>
      <c r="K15" s="59"/>
      <c r="L15" s="59"/>
      <c r="M15" s="62"/>
      <c r="N15" s="62"/>
      <c r="O15" s="62"/>
      <c r="P15" s="62"/>
      <c r="Q15" s="62"/>
      <c r="R15" s="161"/>
      <c r="S15" s="58">
        <f>SUM(G15:R15)</f>
        <v>0.14876094276094276</v>
      </c>
      <c r="T15" s="456"/>
      <c r="U15" s="449"/>
      <c r="V15" s="447"/>
    </row>
    <row r="16" spans="1:31" s="24" customFormat="1" ht="30" customHeight="1" x14ac:dyDescent="0.25">
      <c r="A16" s="421"/>
      <c r="B16" s="424"/>
      <c r="C16" s="443" t="s">
        <v>262</v>
      </c>
      <c r="D16" s="434" t="s">
        <v>93</v>
      </c>
      <c r="E16" s="435"/>
      <c r="F16" s="61" t="s">
        <v>30</v>
      </c>
      <c r="G16" s="64">
        <v>0.04</v>
      </c>
      <c r="H16" s="64">
        <v>0.08</v>
      </c>
      <c r="I16" s="64">
        <v>0.08</v>
      </c>
      <c r="J16" s="64">
        <v>0.08</v>
      </c>
      <c r="K16" s="64">
        <v>0.09</v>
      </c>
      <c r="L16" s="64">
        <v>0.1</v>
      </c>
      <c r="M16" s="53">
        <v>0.1</v>
      </c>
      <c r="N16" s="53">
        <v>0.09</v>
      </c>
      <c r="O16" s="53">
        <v>0.09</v>
      </c>
      <c r="P16" s="53">
        <v>0.09</v>
      </c>
      <c r="Q16" s="53">
        <v>0.08</v>
      </c>
      <c r="R16" s="53">
        <v>0.08</v>
      </c>
      <c r="S16" s="65">
        <v>0.99999999999999978</v>
      </c>
      <c r="T16" s="456"/>
      <c r="U16" s="437">
        <v>0.01</v>
      </c>
      <c r="V16" s="452" t="s">
        <v>254</v>
      </c>
    </row>
    <row r="17" spans="1:60" s="24" customFormat="1" ht="30" customHeight="1" x14ac:dyDescent="0.25">
      <c r="A17" s="421"/>
      <c r="B17" s="424"/>
      <c r="C17" s="444"/>
      <c r="D17" s="434"/>
      <c r="E17" s="436"/>
      <c r="F17" s="54" t="s">
        <v>31</v>
      </c>
      <c r="G17" s="63">
        <v>1.8181818181818181E-2</v>
      </c>
      <c r="H17" s="63">
        <v>7.6477272727272713E-2</v>
      </c>
      <c r="I17" s="63">
        <v>0.10534090909090907</v>
      </c>
      <c r="J17" s="63"/>
      <c r="K17" s="63"/>
      <c r="L17" s="63"/>
      <c r="M17" s="62"/>
      <c r="N17" s="62"/>
      <c r="O17" s="62"/>
      <c r="P17" s="62"/>
      <c r="Q17" s="62"/>
      <c r="R17" s="62"/>
      <c r="S17" s="58">
        <f>SUM(G17:R17)</f>
        <v>0.19999999999999996</v>
      </c>
      <c r="T17" s="456"/>
      <c r="U17" s="438"/>
      <c r="V17" s="411"/>
    </row>
    <row r="18" spans="1:60" s="13" customFormat="1" ht="30" customHeight="1" x14ac:dyDescent="0.25">
      <c r="A18" s="421"/>
      <c r="B18" s="424"/>
      <c r="C18" s="443" t="s">
        <v>263</v>
      </c>
      <c r="D18" s="434" t="s">
        <v>93</v>
      </c>
      <c r="E18" s="430"/>
      <c r="F18" s="61" t="s">
        <v>30</v>
      </c>
      <c r="G18" s="60">
        <v>0.01</v>
      </c>
      <c r="H18" s="60">
        <v>0.09</v>
      </c>
      <c r="I18" s="60">
        <v>0.09</v>
      </c>
      <c r="J18" s="60">
        <v>0.09</v>
      </c>
      <c r="K18" s="60">
        <v>0.11</v>
      </c>
      <c r="L18" s="60">
        <v>0.08</v>
      </c>
      <c r="M18" s="60">
        <v>0.08</v>
      </c>
      <c r="N18" s="60">
        <v>0.11</v>
      </c>
      <c r="O18" s="60">
        <v>0.11</v>
      </c>
      <c r="P18" s="60">
        <v>0.09</v>
      </c>
      <c r="Q18" s="60">
        <v>0.09</v>
      </c>
      <c r="R18" s="60">
        <v>0.05</v>
      </c>
      <c r="S18" s="65">
        <v>0.99999999999999978</v>
      </c>
      <c r="T18" s="456"/>
      <c r="U18" s="437">
        <v>0.04</v>
      </c>
      <c r="V18" s="453" t="s">
        <v>249</v>
      </c>
    </row>
    <row r="19" spans="1:60" s="13" customFormat="1" ht="30" customHeight="1" thickBot="1" x14ac:dyDescent="0.3">
      <c r="A19" s="422"/>
      <c r="B19" s="425"/>
      <c r="C19" s="465"/>
      <c r="D19" s="451"/>
      <c r="E19" s="431"/>
      <c r="F19" s="226" t="s">
        <v>31</v>
      </c>
      <c r="G19" s="227">
        <v>0</v>
      </c>
      <c r="H19" s="227">
        <v>4.5583596214511038E-2</v>
      </c>
      <c r="I19" s="227">
        <v>9.5962145110410083E-2</v>
      </c>
      <c r="J19" s="227"/>
      <c r="K19" s="227"/>
      <c r="L19" s="227"/>
      <c r="M19" s="229"/>
      <c r="N19" s="229"/>
      <c r="O19" s="229"/>
      <c r="P19" s="229"/>
      <c r="Q19" s="229"/>
      <c r="R19" s="229"/>
      <c r="S19" s="230">
        <f>SUM(G19:R19)</f>
        <v>0.14154574132492112</v>
      </c>
      <c r="T19" s="457"/>
      <c r="U19" s="466"/>
      <c r="V19" s="454"/>
    </row>
    <row r="20" spans="1:60" s="10" customFormat="1" ht="30" customHeight="1" x14ac:dyDescent="0.25">
      <c r="A20" s="385" t="s">
        <v>94</v>
      </c>
      <c r="B20" s="387" t="s">
        <v>91</v>
      </c>
      <c r="C20" s="432" t="s">
        <v>264</v>
      </c>
      <c r="D20" s="433" t="s">
        <v>93</v>
      </c>
      <c r="E20" s="426"/>
      <c r="F20" s="222" t="s">
        <v>30</v>
      </c>
      <c r="G20" s="236">
        <v>0.08</v>
      </c>
      <c r="H20" s="236">
        <v>0.08</v>
      </c>
      <c r="I20" s="236">
        <v>0.08</v>
      </c>
      <c r="J20" s="236">
        <v>0.08</v>
      </c>
      <c r="K20" s="236">
        <v>0.08</v>
      </c>
      <c r="L20" s="236">
        <v>0.1</v>
      </c>
      <c r="M20" s="236">
        <v>0.1</v>
      </c>
      <c r="N20" s="236">
        <v>0.08</v>
      </c>
      <c r="O20" s="236">
        <v>0.08</v>
      </c>
      <c r="P20" s="236">
        <v>0.08</v>
      </c>
      <c r="Q20" s="236">
        <v>0.08</v>
      </c>
      <c r="R20" s="236">
        <v>0.08</v>
      </c>
      <c r="S20" s="65">
        <v>0.99999999999999978</v>
      </c>
      <c r="T20" s="463">
        <v>0.2</v>
      </c>
      <c r="U20" s="461">
        <v>0.2</v>
      </c>
      <c r="V20" s="459" t="s">
        <v>240</v>
      </c>
      <c r="W20" s="13"/>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0" s="10" customFormat="1" ht="30" customHeight="1" thickBot="1" x14ac:dyDescent="0.3">
      <c r="A21" s="386"/>
      <c r="B21" s="388"/>
      <c r="C21" s="413"/>
      <c r="D21" s="451"/>
      <c r="E21" s="431"/>
      <c r="F21" s="226" t="s">
        <v>31</v>
      </c>
      <c r="G21" s="237">
        <v>0.08</v>
      </c>
      <c r="H21" s="227">
        <v>0.08</v>
      </c>
      <c r="I21" s="227">
        <v>0.08</v>
      </c>
      <c r="J21" s="227"/>
      <c r="K21" s="227"/>
      <c r="L21" s="227"/>
      <c r="M21" s="238"/>
      <c r="N21" s="238"/>
      <c r="O21" s="239"/>
      <c r="P21" s="238"/>
      <c r="Q21" s="238"/>
      <c r="R21" s="238"/>
      <c r="S21" s="230">
        <f>SUM(G21:R21)</f>
        <v>0.24</v>
      </c>
      <c r="T21" s="464"/>
      <c r="U21" s="462"/>
      <c r="V21" s="460"/>
      <c r="W21" s="13"/>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0" s="15" customFormat="1" ht="18.75" customHeight="1" thickBot="1" x14ac:dyDescent="0.3">
      <c r="A22" s="458" t="s">
        <v>32</v>
      </c>
      <c r="B22" s="405"/>
      <c r="C22" s="405"/>
      <c r="D22" s="405"/>
      <c r="E22" s="405"/>
      <c r="F22" s="405"/>
      <c r="G22" s="405"/>
      <c r="H22" s="405"/>
      <c r="I22" s="405"/>
      <c r="J22" s="405"/>
      <c r="K22" s="405"/>
      <c r="L22" s="405"/>
      <c r="M22" s="405"/>
      <c r="N22" s="405"/>
      <c r="O22" s="405"/>
      <c r="P22" s="405"/>
      <c r="Q22" s="405"/>
      <c r="R22" s="405"/>
      <c r="S22" s="405"/>
      <c r="T22" s="233">
        <f>SUM(T8:T21)</f>
        <v>1</v>
      </c>
      <c r="U22" s="234">
        <f>SUM(U8:U21)</f>
        <v>1</v>
      </c>
      <c r="V22" s="235"/>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row>
    <row r="23" spans="1:60" s="15" customFormat="1" ht="30.75" customHeight="1" x14ac:dyDescent="0.25">
      <c r="A23" s="383" t="s">
        <v>223</v>
      </c>
      <c r="B23" s="383"/>
      <c r="C23" s="383"/>
      <c r="D23" s="383"/>
      <c r="E23" s="383"/>
      <c r="F23" s="383"/>
      <c r="G23" s="383"/>
      <c r="H23" s="383"/>
      <c r="I23" s="383"/>
      <c r="J23" s="383"/>
      <c r="K23" s="383"/>
      <c r="L23" s="383"/>
      <c r="M23" s="383"/>
      <c r="N23" s="383"/>
      <c r="O23" s="383"/>
      <c r="P23" s="383"/>
      <c r="Q23" s="383"/>
      <c r="R23" s="383"/>
      <c r="S23" s="383"/>
      <c r="T23" s="383"/>
      <c r="U23" s="383"/>
      <c r="V23" s="383"/>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row>
    <row r="24" spans="1:60" ht="29.25" customHeight="1" x14ac:dyDescent="0.25">
      <c r="A24" s="384"/>
      <c r="B24" s="384"/>
      <c r="C24" s="384"/>
      <c r="D24" s="384"/>
      <c r="E24" s="384"/>
      <c r="F24" s="384"/>
      <c r="G24" s="384"/>
      <c r="H24" s="384"/>
      <c r="I24" s="384"/>
      <c r="J24" s="384"/>
      <c r="K24" s="384"/>
      <c r="L24" s="384"/>
      <c r="M24" s="384"/>
      <c r="N24" s="384"/>
      <c r="O24" s="384"/>
      <c r="P24" s="384"/>
      <c r="Q24" s="384"/>
      <c r="R24" s="384"/>
      <c r="S24" s="384"/>
      <c r="T24" s="384"/>
      <c r="U24" s="384"/>
      <c r="V24" s="384"/>
    </row>
    <row r="25" spans="1:60" x14ac:dyDescent="0.25">
      <c r="A25" s="13"/>
      <c r="B25" s="13"/>
      <c r="C25" s="20"/>
      <c r="D25" s="13"/>
      <c r="E25" s="13"/>
      <c r="F25" s="13"/>
      <c r="G25" s="13"/>
      <c r="H25" s="13"/>
      <c r="I25" s="13"/>
      <c r="J25" s="13"/>
      <c r="K25" s="13"/>
      <c r="L25" s="13"/>
      <c r="M25" s="13"/>
      <c r="N25" s="16"/>
      <c r="O25" s="16"/>
      <c r="P25" s="16"/>
      <c r="Q25" s="16"/>
      <c r="R25" s="16"/>
      <c r="S25" s="16"/>
      <c r="T25" s="16"/>
      <c r="U25" s="16"/>
    </row>
    <row r="26" spans="1:60" x14ac:dyDescent="0.25">
      <c r="A26" s="13"/>
      <c r="B26" s="13"/>
      <c r="C26" s="20"/>
      <c r="D26" s="13"/>
      <c r="E26" s="13"/>
      <c r="F26" s="13"/>
      <c r="G26" s="13"/>
      <c r="H26" s="13"/>
      <c r="I26" s="13"/>
      <c r="J26" s="13"/>
      <c r="K26" s="13"/>
      <c r="L26" s="13"/>
      <c r="M26" s="13"/>
      <c r="N26" s="16"/>
      <c r="O26" s="16"/>
      <c r="P26" s="16"/>
      <c r="Q26" s="16"/>
      <c r="R26" s="16"/>
      <c r="S26" s="16"/>
      <c r="T26" s="240"/>
      <c r="U26" s="16"/>
    </row>
    <row r="27" spans="1:60" x14ac:dyDescent="0.25">
      <c r="A27" s="13"/>
      <c r="B27" s="13"/>
      <c r="C27" s="20"/>
      <c r="D27" s="13"/>
      <c r="E27" s="13"/>
      <c r="F27" s="13"/>
      <c r="G27" s="13"/>
      <c r="H27" s="13"/>
      <c r="I27" s="13"/>
      <c r="J27" s="13"/>
      <c r="K27" s="13"/>
      <c r="L27" s="13"/>
      <c r="M27" s="13"/>
      <c r="N27" s="16"/>
      <c r="O27" s="16"/>
      <c r="P27" s="16"/>
      <c r="Q27" s="16"/>
      <c r="R27" s="16"/>
      <c r="S27" s="16"/>
      <c r="T27" s="240"/>
      <c r="U27" s="16"/>
    </row>
    <row r="28" spans="1:60" x14ac:dyDescent="0.25">
      <c r="A28" s="13"/>
      <c r="B28" s="13"/>
      <c r="C28" s="20"/>
      <c r="D28" s="13"/>
      <c r="E28" s="13"/>
      <c r="F28" s="13"/>
      <c r="G28" s="13"/>
      <c r="H28" s="13"/>
      <c r="I28" s="13"/>
      <c r="J28" s="13"/>
      <c r="K28" s="13"/>
      <c r="L28" s="13"/>
      <c r="M28" s="13"/>
      <c r="N28" s="16"/>
      <c r="O28" s="16"/>
      <c r="P28" s="16"/>
      <c r="Q28" s="16"/>
      <c r="R28" s="16"/>
      <c r="S28" s="16"/>
      <c r="T28" s="16"/>
      <c r="U28" s="16"/>
    </row>
    <row r="29" spans="1:60" x14ac:dyDescent="0.25">
      <c r="A29" s="13"/>
      <c r="B29" s="13"/>
      <c r="C29" s="20"/>
      <c r="D29" s="13"/>
      <c r="E29" s="13"/>
      <c r="F29" s="13"/>
      <c r="G29" s="13"/>
      <c r="H29" s="13"/>
      <c r="I29" s="13"/>
      <c r="J29" s="13"/>
      <c r="K29" s="13"/>
      <c r="L29" s="13"/>
      <c r="M29" s="13"/>
      <c r="N29" s="16"/>
      <c r="O29" s="16"/>
      <c r="P29" s="16"/>
      <c r="Q29" s="16"/>
      <c r="R29" s="16"/>
      <c r="S29" s="16"/>
      <c r="T29" s="240"/>
      <c r="U29" s="16"/>
    </row>
    <row r="30" spans="1:60" x14ac:dyDescent="0.25">
      <c r="A30" s="13"/>
      <c r="B30" s="13"/>
      <c r="C30" s="20"/>
      <c r="D30" s="13"/>
      <c r="E30" s="13"/>
      <c r="F30" s="13"/>
      <c r="G30" s="13"/>
      <c r="H30" s="13"/>
      <c r="I30" s="13"/>
      <c r="J30" s="13"/>
      <c r="K30" s="13"/>
      <c r="L30" s="13"/>
      <c r="M30" s="13"/>
      <c r="N30" s="16"/>
      <c r="O30" s="16"/>
      <c r="P30" s="16"/>
      <c r="Q30" s="16"/>
      <c r="R30" s="16"/>
      <c r="S30" s="16"/>
      <c r="T30" s="240"/>
      <c r="U30" s="16"/>
    </row>
    <row r="31" spans="1:60" x14ac:dyDescent="0.25">
      <c r="A31" s="13"/>
      <c r="B31" s="13"/>
      <c r="C31" s="20"/>
      <c r="D31" s="13"/>
      <c r="E31" s="13"/>
      <c r="F31" s="13"/>
      <c r="G31" s="13"/>
      <c r="H31" s="13"/>
      <c r="I31" s="13"/>
      <c r="J31" s="13"/>
      <c r="K31" s="13"/>
      <c r="L31" s="13"/>
      <c r="M31" s="13"/>
      <c r="N31" s="16"/>
      <c r="O31" s="16"/>
      <c r="P31" s="16"/>
      <c r="Q31" s="16"/>
      <c r="R31" s="16"/>
      <c r="S31" s="16"/>
      <c r="T31" s="16"/>
      <c r="U31" s="16"/>
    </row>
    <row r="32" spans="1:60" x14ac:dyDescent="0.25">
      <c r="A32" s="13"/>
      <c r="B32" s="13"/>
      <c r="C32" s="20"/>
      <c r="D32" s="13"/>
      <c r="E32" s="13"/>
      <c r="F32" s="13"/>
      <c r="G32" s="13"/>
      <c r="H32" s="13"/>
      <c r="I32" s="13"/>
      <c r="J32" s="13"/>
      <c r="K32" s="13"/>
      <c r="L32" s="13"/>
      <c r="M32" s="13"/>
      <c r="N32" s="16"/>
      <c r="O32" s="16"/>
      <c r="P32" s="16"/>
      <c r="Q32" s="16"/>
      <c r="R32" s="16"/>
      <c r="S32" s="16"/>
      <c r="T32" s="16"/>
      <c r="U32" s="16"/>
    </row>
    <row r="33" spans="1:21" x14ac:dyDescent="0.25">
      <c r="A33" s="13"/>
      <c r="B33" s="13"/>
      <c r="C33" s="20"/>
      <c r="D33" s="13"/>
      <c r="E33" s="13"/>
      <c r="F33" s="13"/>
      <c r="G33" s="13"/>
      <c r="H33" s="13"/>
      <c r="I33" s="13"/>
      <c r="J33" s="13"/>
      <c r="K33" s="13"/>
      <c r="L33" s="13"/>
      <c r="M33" s="13"/>
      <c r="N33" s="16"/>
      <c r="O33" s="16"/>
      <c r="P33" s="16"/>
      <c r="Q33" s="16"/>
      <c r="R33" s="16"/>
      <c r="S33" s="16"/>
      <c r="T33" s="16"/>
      <c r="U33" s="16"/>
    </row>
    <row r="34" spans="1:21" x14ac:dyDescent="0.25">
      <c r="A34" s="13"/>
      <c r="B34" s="13"/>
      <c r="C34" s="20"/>
      <c r="D34" s="13"/>
      <c r="E34" s="13"/>
      <c r="F34" s="13"/>
      <c r="G34" s="13"/>
      <c r="H34" s="13"/>
      <c r="I34" s="13"/>
      <c r="J34" s="13"/>
      <c r="K34" s="13"/>
      <c r="L34" s="13"/>
      <c r="M34" s="13"/>
      <c r="N34" s="16"/>
      <c r="O34" s="16"/>
      <c r="P34" s="16"/>
      <c r="Q34" s="16"/>
      <c r="R34" s="16"/>
      <c r="S34" s="16"/>
      <c r="T34" s="16"/>
      <c r="U34" s="16"/>
    </row>
    <row r="35" spans="1:21" x14ac:dyDescent="0.25">
      <c r="A35" s="13"/>
      <c r="B35" s="13"/>
      <c r="C35" s="20"/>
      <c r="D35" s="13"/>
      <c r="E35" s="13"/>
      <c r="F35" s="13"/>
      <c r="G35" s="13"/>
      <c r="H35" s="13"/>
      <c r="I35" s="13"/>
      <c r="J35" s="13"/>
      <c r="K35" s="13"/>
      <c r="L35" s="13"/>
      <c r="M35" s="13"/>
      <c r="N35" s="16"/>
      <c r="O35" s="16"/>
      <c r="P35" s="16"/>
      <c r="Q35" s="16"/>
      <c r="R35" s="16"/>
      <c r="S35" s="16"/>
      <c r="T35" s="16"/>
      <c r="U35" s="16"/>
    </row>
    <row r="36" spans="1:21" x14ac:dyDescent="0.25">
      <c r="A36" s="13"/>
      <c r="B36" s="13"/>
      <c r="C36" s="20"/>
      <c r="D36" s="13"/>
      <c r="E36" s="13"/>
      <c r="F36" s="13"/>
      <c r="G36" s="13"/>
      <c r="H36" s="13"/>
      <c r="I36" s="13"/>
      <c r="J36" s="13"/>
      <c r="K36" s="13"/>
      <c r="L36" s="13"/>
      <c r="M36" s="13"/>
      <c r="N36" s="16"/>
      <c r="O36" s="16"/>
      <c r="P36" s="16"/>
      <c r="Q36" s="16"/>
      <c r="R36" s="16"/>
      <c r="S36" s="16"/>
      <c r="T36" s="16"/>
      <c r="U36" s="16"/>
    </row>
    <row r="37" spans="1:21" x14ac:dyDescent="0.25">
      <c r="A37" s="13"/>
      <c r="B37" s="13"/>
      <c r="C37" s="20"/>
      <c r="D37" s="13"/>
      <c r="E37" s="13"/>
      <c r="F37" s="13"/>
      <c r="G37" s="13"/>
      <c r="H37" s="13"/>
      <c r="I37" s="13"/>
      <c r="J37" s="13"/>
      <c r="K37" s="13"/>
      <c r="L37" s="13"/>
      <c r="M37" s="13"/>
      <c r="N37" s="16"/>
      <c r="O37" s="16"/>
      <c r="P37" s="16"/>
      <c r="Q37" s="16"/>
      <c r="R37" s="16"/>
      <c r="S37" s="16"/>
      <c r="T37" s="16"/>
      <c r="U37" s="16"/>
    </row>
    <row r="38" spans="1:21" x14ac:dyDescent="0.25">
      <c r="A38" s="13"/>
      <c r="B38" s="13"/>
      <c r="C38" s="20"/>
      <c r="D38" s="13"/>
      <c r="E38" s="13"/>
      <c r="F38" s="13"/>
      <c r="G38" s="13"/>
      <c r="H38" s="13"/>
      <c r="I38" s="13"/>
      <c r="J38" s="13"/>
      <c r="K38" s="13"/>
      <c r="L38" s="13"/>
      <c r="M38" s="13"/>
      <c r="N38" s="16"/>
      <c r="O38" s="16"/>
      <c r="P38" s="16"/>
      <c r="Q38" s="16"/>
      <c r="R38" s="16"/>
      <c r="S38" s="16"/>
      <c r="T38" s="16"/>
      <c r="U38" s="16"/>
    </row>
    <row r="39" spans="1:21" x14ac:dyDescent="0.25">
      <c r="A39" s="13"/>
      <c r="B39" s="13"/>
      <c r="C39" s="20"/>
      <c r="D39" s="13"/>
      <c r="E39" s="13"/>
      <c r="F39" s="13"/>
      <c r="G39" s="13"/>
      <c r="H39" s="13"/>
      <c r="I39" s="13"/>
      <c r="J39" s="13"/>
      <c r="K39" s="13"/>
      <c r="L39" s="13"/>
      <c r="M39" s="13"/>
      <c r="N39" s="16"/>
      <c r="O39" s="16"/>
      <c r="P39" s="16"/>
      <c r="Q39" s="16"/>
      <c r="R39" s="16"/>
      <c r="S39" s="16"/>
      <c r="T39" s="16"/>
      <c r="U39" s="16"/>
    </row>
    <row r="40" spans="1:21" x14ac:dyDescent="0.25">
      <c r="A40" s="13"/>
      <c r="B40" s="13"/>
      <c r="C40" s="20"/>
      <c r="D40" s="13"/>
      <c r="E40" s="13"/>
      <c r="F40" s="13"/>
      <c r="G40" s="13"/>
      <c r="H40" s="13"/>
      <c r="I40" s="13"/>
      <c r="J40" s="13"/>
      <c r="K40" s="13"/>
      <c r="L40" s="13"/>
      <c r="M40" s="13"/>
      <c r="N40" s="16"/>
      <c r="O40" s="16"/>
      <c r="P40" s="16"/>
      <c r="Q40" s="16"/>
      <c r="R40" s="16"/>
      <c r="S40" s="16"/>
      <c r="T40" s="16"/>
      <c r="U40" s="16"/>
    </row>
    <row r="41" spans="1:21" x14ac:dyDescent="0.25">
      <c r="A41" s="13"/>
      <c r="B41" s="13"/>
      <c r="C41" s="20"/>
      <c r="D41" s="13"/>
      <c r="E41" s="13"/>
      <c r="F41" s="13"/>
      <c r="G41" s="13"/>
      <c r="H41" s="13"/>
      <c r="I41" s="13"/>
      <c r="J41" s="13"/>
      <c r="K41" s="13"/>
      <c r="L41" s="13"/>
      <c r="M41" s="13"/>
      <c r="N41" s="16"/>
      <c r="O41" s="16"/>
      <c r="P41" s="16"/>
      <c r="Q41" s="16"/>
      <c r="R41" s="16"/>
      <c r="S41" s="16"/>
      <c r="T41" s="16"/>
      <c r="U41" s="16"/>
    </row>
    <row r="42" spans="1:21" x14ac:dyDescent="0.25">
      <c r="A42" s="13"/>
      <c r="B42" s="13"/>
      <c r="C42" s="20"/>
      <c r="D42" s="13"/>
      <c r="E42" s="13"/>
      <c r="F42" s="13"/>
      <c r="G42" s="13"/>
      <c r="H42" s="13"/>
      <c r="I42" s="13"/>
      <c r="J42" s="13"/>
      <c r="K42" s="13"/>
      <c r="L42" s="13"/>
      <c r="M42" s="13"/>
      <c r="N42" s="16"/>
      <c r="O42" s="16"/>
      <c r="P42" s="16"/>
      <c r="Q42" s="16"/>
      <c r="R42" s="16"/>
      <c r="S42" s="16"/>
      <c r="T42" s="16"/>
      <c r="U42" s="16"/>
    </row>
    <row r="43" spans="1:21" x14ac:dyDescent="0.25">
      <c r="A43" s="13"/>
      <c r="B43" s="13"/>
      <c r="C43" s="20"/>
      <c r="D43" s="13"/>
      <c r="E43" s="13"/>
      <c r="F43" s="13"/>
      <c r="G43" s="13"/>
      <c r="H43" s="13"/>
      <c r="I43" s="13"/>
      <c r="J43" s="13"/>
      <c r="K43" s="13"/>
      <c r="L43" s="13"/>
      <c r="M43" s="13"/>
      <c r="N43" s="16"/>
      <c r="O43" s="16"/>
      <c r="P43" s="16"/>
      <c r="Q43" s="16"/>
      <c r="R43" s="16"/>
      <c r="S43" s="16"/>
      <c r="T43" s="16"/>
      <c r="U43" s="16"/>
    </row>
    <row r="44" spans="1:21" x14ac:dyDescent="0.25">
      <c r="A44" s="13"/>
      <c r="B44" s="13"/>
      <c r="C44" s="20"/>
      <c r="D44" s="13"/>
      <c r="E44" s="13"/>
      <c r="F44" s="13"/>
      <c r="G44" s="13"/>
      <c r="H44" s="13"/>
      <c r="I44" s="13"/>
      <c r="J44" s="13"/>
      <c r="K44" s="13"/>
      <c r="L44" s="13"/>
      <c r="M44" s="13"/>
      <c r="N44" s="16"/>
      <c r="O44" s="16"/>
      <c r="P44" s="16"/>
      <c r="Q44" s="16"/>
      <c r="R44" s="16"/>
      <c r="S44" s="16"/>
      <c r="T44" s="16"/>
      <c r="U44" s="16"/>
    </row>
    <row r="45" spans="1:21" x14ac:dyDescent="0.25">
      <c r="A45" s="13"/>
      <c r="B45" s="13"/>
      <c r="C45" s="20"/>
      <c r="D45" s="13"/>
      <c r="E45" s="13"/>
      <c r="F45" s="13"/>
      <c r="G45" s="13"/>
      <c r="H45" s="13"/>
      <c r="I45" s="13"/>
      <c r="J45" s="13"/>
      <c r="K45" s="13"/>
      <c r="L45" s="13"/>
      <c r="M45" s="13"/>
      <c r="N45" s="16"/>
      <c r="O45" s="16"/>
      <c r="P45" s="16"/>
      <c r="Q45" s="16"/>
      <c r="R45" s="16"/>
      <c r="S45" s="16"/>
      <c r="T45" s="16"/>
      <c r="U45" s="16"/>
    </row>
    <row r="46" spans="1:21" x14ac:dyDescent="0.25">
      <c r="A46" s="13"/>
      <c r="B46" s="13"/>
      <c r="C46" s="20"/>
      <c r="D46" s="13"/>
      <c r="E46" s="13"/>
      <c r="F46" s="13"/>
      <c r="G46" s="13"/>
      <c r="H46" s="13"/>
      <c r="I46" s="13"/>
      <c r="J46" s="13"/>
      <c r="K46" s="13"/>
      <c r="L46" s="13"/>
      <c r="M46" s="13"/>
      <c r="N46" s="16"/>
      <c r="O46" s="16"/>
      <c r="P46" s="16"/>
      <c r="Q46" s="16"/>
      <c r="R46" s="16"/>
      <c r="S46" s="16"/>
      <c r="T46" s="16"/>
      <c r="U46" s="16"/>
    </row>
    <row r="47" spans="1:21" x14ac:dyDescent="0.25">
      <c r="A47" s="13"/>
      <c r="B47" s="13"/>
      <c r="C47" s="20"/>
      <c r="D47" s="13"/>
      <c r="E47" s="13"/>
      <c r="F47" s="13"/>
      <c r="G47" s="13"/>
      <c r="H47" s="13"/>
      <c r="I47" s="13"/>
      <c r="J47" s="13"/>
      <c r="K47" s="13"/>
      <c r="L47" s="13"/>
      <c r="M47" s="13"/>
      <c r="N47" s="16"/>
      <c r="O47" s="16"/>
      <c r="P47" s="16"/>
      <c r="Q47" s="16"/>
      <c r="R47" s="16"/>
      <c r="S47" s="16"/>
      <c r="T47" s="16"/>
      <c r="U47" s="16"/>
    </row>
    <row r="48" spans="1:21" x14ac:dyDescent="0.25">
      <c r="A48" s="13"/>
      <c r="B48" s="13"/>
      <c r="C48" s="20"/>
      <c r="D48" s="13"/>
      <c r="E48" s="13"/>
      <c r="F48" s="13"/>
      <c r="G48" s="13"/>
      <c r="H48" s="13"/>
      <c r="I48" s="13"/>
      <c r="J48" s="13"/>
      <c r="K48" s="13"/>
      <c r="L48" s="13"/>
      <c r="M48" s="13"/>
      <c r="N48" s="16"/>
      <c r="O48" s="16"/>
      <c r="P48" s="16"/>
      <c r="Q48" s="16"/>
      <c r="R48" s="16"/>
      <c r="S48" s="16"/>
      <c r="T48" s="16"/>
      <c r="U48" s="16"/>
    </row>
    <row r="49" spans="1:21" x14ac:dyDescent="0.25">
      <c r="A49" s="13"/>
      <c r="B49" s="13"/>
      <c r="C49" s="20"/>
      <c r="D49" s="13"/>
      <c r="E49" s="13"/>
      <c r="F49" s="13"/>
      <c r="G49" s="13"/>
      <c r="H49" s="13"/>
      <c r="I49" s="13"/>
      <c r="J49" s="13"/>
      <c r="K49" s="13"/>
      <c r="L49" s="13"/>
      <c r="M49" s="13"/>
      <c r="N49" s="16"/>
      <c r="O49" s="16"/>
      <c r="P49" s="16"/>
      <c r="Q49" s="16"/>
      <c r="R49" s="16"/>
      <c r="S49" s="16"/>
      <c r="T49" s="16"/>
      <c r="U49" s="16"/>
    </row>
    <row r="50" spans="1:21" x14ac:dyDescent="0.25">
      <c r="A50" s="13"/>
      <c r="B50" s="13"/>
      <c r="C50" s="20"/>
      <c r="D50" s="13"/>
      <c r="E50" s="13"/>
      <c r="F50" s="13"/>
      <c r="G50" s="13"/>
      <c r="H50" s="13"/>
      <c r="I50" s="13"/>
      <c r="J50" s="13"/>
      <c r="K50" s="13"/>
      <c r="L50" s="13"/>
      <c r="M50" s="13"/>
      <c r="N50" s="16"/>
      <c r="O50" s="16"/>
      <c r="P50" s="16"/>
      <c r="Q50" s="16"/>
      <c r="R50" s="16"/>
      <c r="S50" s="16"/>
      <c r="T50" s="16"/>
      <c r="U50" s="16"/>
    </row>
    <row r="51" spans="1:21" x14ac:dyDescent="0.25">
      <c r="A51" s="13"/>
      <c r="B51" s="13"/>
      <c r="C51" s="20"/>
      <c r="D51" s="13"/>
      <c r="E51" s="13"/>
      <c r="F51" s="13"/>
      <c r="G51" s="13"/>
      <c r="H51" s="13"/>
      <c r="I51" s="13"/>
      <c r="J51" s="13"/>
      <c r="K51" s="13"/>
      <c r="L51" s="13"/>
      <c r="M51" s="13"/>
      <c r="N51" s="16"/>
      <c r="O51" s="16"/>
      <c r="P51" s="16"/>
      <c r="Q51" s="16"/>
      <c r="R51" s="16"/>
      <c r="S51" s="16"/>
      <c r="T51" s="16"/>
      <c r="U51" s="16"/>
    </row>
    <row r="52" spans="1:21" x14ac:dyDescent="0.25">
      <c r="A52" s="13"/>
      <c r="B52" s="13"/>
      <c r="C52" s="20"/>
      <c r="D52" s="13"/>
      <c r="E52" s="13"/>
      <c r="F52" s="13"/>
      <c r="G52" s="13"/>
      <c r="H52" s="13"/>
      <c r="I52" s="13"/>
      <c r="J52" s="13"/>
      <c r="K52" s="13"/>
      <c r="L52" s="13"/>
      <c r="M52" s="13"/>
      <c r="N52" s="16"/>
      <c r="O52" s="16"/>
      <c r="P52" s="16"/>
      <c r="Q52" s="16"/>
      <c r="R52" s="16"/>
      <c r="S52" s="16"/>
      <c r="T52" s="16"/>
      <c r="U52" s="16"/>
    </row>
    <row r="53" spans="1:21" x14ac:dyDescent="0.25">
      <c r="A53" s="13"/>
      <c r="B53" s="13"/>
      <c r="C53" s="20"/>
      <c r="D53" s="13"/>
      <c r="E53" s="13"/>
      <c r="F53" s="13"/>
      <c r="G53" s="13"/>
      <c r="H53" s="13"/>
      <c r="I53" s="13"/>
      <c r="J53" s="13"/>
      <c r="K53" s="13"/>
      <c r="L53" s="13"/>
      <c r="M53" s="13"/>
      <c r="N53" s="16"/>
      <c r="O53" s="16"/>
      <c r="P53" s="16"/>
      <c r="Q53" s="16"/>
      <c r="R53" s="16"/>
      <c r="S53" s="16"/>
      <c r="T53" s="16"/>
      <c r="U53" s="16"/>
    </row>
    <row r="54" spans="1:21" x14ac:dyDescent="0.25">
      <c r="A54" s="13"/>
      <c r="B54" s="13"/>
      <c r="C54" s="20"/>
      <c r="D54" s="13"/>
      <c r="E54" s="13"/>
      <c r="F54" s="13"/>
      <c r="G54" s="13"/>
      <c r="H54" s="13"/>
      <c r="I54" s="13"/>
      <c r="J54" s="13"/>
      <c r="K54" s="13"/>
      <c r="L54" s="13"/>
      <c r="M54" s="13"/>
      <c r="N54" s="16"/>
      <c r="O54" s="16"/>
      <c r="P54" s="16"/>
      <c r="Q54" s="16"/>
      <c r="R54" s="16"/>
      <c r="S54" s="16"/>
      <c r="T54" s="16"/>
      <c r="U54" s="16"/>
    </row>
    <row r="55" spans="1:21" x14ac:dyDescent="0.25">
      <c r="A55" s="13"/>
      <c r="B55" s="13"/>
      <c r="C55" s="20"/>
      <c r="D55" s="13"/>
      <c r="E55" s="13"/>
      <c r="F55" s="13"/>
      <c r="G55" s="13"/>
      <c r="H55" s="13"/>
      <c r="I55" s="13"/>
      <c r="J55" s="13"/>
      <c r="K55" s="13"/>
      <c r="L55" s="13"/>
      <c r="M55" s="13"/>
      <c r="N55" s="16"/>
      <c r="O55" s="16"/>
      <c r="P55" s="16"/>
      <c r="Q55" s="16"/>
      <c r="R55" s="16"/>
      <c r="S55" s="16"/>
      <c r="T55" s="16"/>
      <c r="U55" s="16"/>
    </row>
    <row r="56" spans="1:21" x14ac:dyDescent="0.25">
      <c r="A56" s="13"/>
      <c r="B56" s="13"/>
      <c r="C56" s="20"/>
      <c r="D56" s="13"/>
      <c r="E56" s="13"/>
      <c r="F56" s="13"/>
      <c r="G56" s="13"/>
      <c r="H56" s="13"/>
      <c r="I56" s="13"/>
      <c r="J56" s="13"/>
      <c r="K56" s="13"/>
      <c r="L56" s="13"/>
      <c r="M56" s="13"/>
      <c r="N56" s="16"/>
      <c r="O56" s="16"/>
      <c r="P56" s="16"/>
      <c r="Q56" s="16"/>
      <c r="R56" s="16"/>
      <c r="S56" s="16"/>
      <c r="T56" s="16"/>
      <c r="U56" s="16"/>
    </row>
    <row r="57" spans="1:21" x14ac:dyDescent="0.25">
      <c r="A57" s="13"/>
      <c r="B57" s="13"/>
      <c r="C57" s="20"/>
      <c r="D57" s="13"/>
      <c r="E57" s="13"/>
      <c r="F57" s="13"/>
      <c r="G57" s="13"/>
      <c r="H57" s="13"/>
      <c r="I57" s="13"/>
      <c r="J57" s="13"/>
      <c r="K57" s="13"/>
      <c r="L57" s="13"/>
      <c r="M57" s="13"/>
      <c r="N57" s="16"/>
      <c r="O57" s="16"/>
      <c r="P57" s="16"/>
      <c r="Q57" s="16"/>
      <c r="R57" s="16"/>
      <c r="S57" s="16"/>
      <c r="T57" s="16"/>
      <c r="U57" s="16"/>
    </row>
    <row r="58" spans="1:21" x14ac:dyDescent="0.25">
      <c r="A58" s="13"/>
      <c r="B58" s="13"/>
      <c r="C58" s="20"/>
      <c r="D58" s="13"/>
      <c r="E58" s="13"/>
      <c r="F58" s="13"/>
      <c r="G58" s="13"/>
      <c r="H58" s="13"/>
      <c r="I58" s="13"/>
      <c r="J58" s="13"/>
      <c r="K58" s="13"/>
      <c r="L58" s="13"/>
      <c r="M58" s="13"/>
      <c r="N58" s="16"/>
      <c r="O58" s="16"/>
      <c r="P58" s="16"/>
      <c r="Q58" s="16"/>
      <c r="R58" s="16"/>
      <c r="S58" s="16"/>
      <c r="T58" s="16"/>
      <c r="U58" s="16"/>
    </row>
    <row r="59" spans="1:21" x14ac:dyDescent="0.25">
      <c r="A59" s="13"/>
      <c r="B59" s="13"/>
      <c r="C59" s="20"/>
      <c r="D59" s="13"/>
      <c r="E59" s="13"/>
      <c r="F59" s="13"/>
      <c r="G59" s="13"/>
      <c r="H59" s="13"/>
      <c r="I59" s="13"/>
      <c r="J59" s="13"/>
      <c r="K59" s="13"/>
      <c r="L59" s="13"/>
      <c r="M59" s="13"/>
      <c r="N59" s="16"/>
      <c r="O59" s="16"/>
      <c r="P59" s="16"/>
      <c r="Q59" s="16"/>
      <c r="R59" s="16"/>
      <c r="S59" s="16"/>
      <c r="T59" s="16"/>
      <c r="U59" s="16"/>
    </row>
    <row r="60" spans="1:21" x14ac:dyDescent="0.25">
      <c r="A60" s="13"/>
      <c r="B60" s="13"/>
      <c r="C60" s="20"/>
      <c r="D60" s="13"/>
      <c r="E60" s="13"/>
      <c r="F60" s="13"/>
      <c r="G60" s="13"/>
      <c r="H60" s="13"/>
      <c r="I60" s="13"/>
      <c r="J60" s="13"/>
      <c r="K60" s="13"/>
      <c r="L60" s="13"/>
      <c r="M60" s="13"/>
      <c r="N60" s="16"/>
      <c r="O60" s="16"/>
      <c r="P60" s="16"/>
      <c r="Q60" s="16"/>
      <c r="R60" s="16"/>
      <c r="S60" s="16"/>
      <c r="T60" s="16"/>
      <c r="U60" s="16"/>
    </row>
    <row r="61" spans="1:21" x14ac:dyDescent="0.25">
      <c r="A61" s="13"/>
      <c r="B61" s="13"/>
      <c r="C61" s="20"/>
      <c r="D61" s="13"/>
      <c r="E61" s="13"/>
      <c r="F61" s="13"/>
      <c r="G61" s="13"/>
      <c r="H61" s="13"/>
      <c r="I61" s="13"/>
      <c r="J61" s="13"/>
      <c r="K61" s="13"/>
      <c r="L61" s="13"/>
      <c r="M61" s="13"/>
      <c r="N61" s="16"/>
      <c r="O61" s="16"/>
      <c r="P61" s="16"/>
      <c r="Q61" s="16"/>
      <c r="R61" s="16"/>
      <c r="S61" s="16"/>
      <c r="T61" s="16"/>
      <c r="U61" s="16"/>
    </row>
    <row r="62" spans="1:21" x14ac:dyDescent="0.25">
      <c r="A62" s="13"/>
      <c r="B62" s="13"/>
      <c r="C62" s="20"/>
      <c r="D62" s="13"/>
      <c r="E62" s="13"/>
      <c r="F62" s="13"/>
      <c r="G62" s="13"/>
      <c r="H62" s="13"/>
      <c r="I62" s="13"/>
      <c r="J62" s="13"/>
      <c r="K62" s="13"/>
      <c r="L62" s="13"/>
      <c r="M62" s="13"/>
      <c r="N62" s="16"/>
      <c r="O62" s="16"/>
      <c r="P62" s="16"/>
      <c r="Q62" s="16"/>
      <c r="R62" s="16"/>
      <c r="S62" s="16"/>
      <c r="T62" s="16"/>
      <c r="U62" s="16"/>
    </row>
    <row r="63" spans="1:21" x14ac:dyDescent="0.25">
      <c r="A63" s="13"/>
      <c r="B63" s="13"/>
      <c r="C63" s="20"/>
      <c r="D63" s="13"/>
      <c r="E63" s="13"/>
      <c r="F63" s="13"/>
      <c r="G63" s="13"/>
      <c r="H63" s="13"/>
      <c r="I63" s="13"/>
      <c r="J63" s="13"/>
      <c r="K63" s="13"/>
      <c r="L63" s="13"/>
      <c r="M63" s="13"/>
      <c r="N63" s="16"/>
      <c r="O63" s="16"/>
      <c r="P63" s="16"/>
      <c r="Q63" s="16"/>
      <c r="R63" s="16"/>
      <c r="S63" s="16"/>
      <c r="T63" s="16"/>
      <c r="U63" s="16"/>
    </row>
    <row r="64" spans="1:21" x14ac:dyDescent="0.25">
      <c r="A64" s="13"/>
      <c r="B64" s="13"/>
      <c r="C64" s="20"/>
      <c r="D64" s="13"/>
      <c r="E64" s="13"/>
      <c r="F64" s="13"/>
      <c r="G64" s="13"/>
      <c r="H64" s="13"/>
      <c r="I64" s="13"/>
      <c r="J64" s="13"/>
      <c r="K64" s="13"/>
      <c r="L64" s="13"/>
      <c r="M64" s="13"/>
      <c r="N64" s="16"/>
      <c r="O64" s="16"/>
      <c r="P64" s="16"/>
      <c r="Q64" s="16"/>
      <c r="R64" s="16"/>
      <c r="S64" s="16"/>
      <c r="T64" s="16"/>
      <c r="U64" s="16"/>
    </row>
    <row r="65" spans="1:21" x14ac:dyDescent="0.25">
      <c r="A65" s="13"/>
      <c r="B65" s="13"/>
      <c r="C65" s="20"/>
      <c r="D65" s="13"/>
      <c r="E65" s="13"/>
      <c r="F65" s="13"/>
      <c r="G65" s="13"/>
      <c r="H65" s="13"/>
      <c r="I65" s="13"/>
      <c r="J65" s="13"/>
      <c r="K65" s="13"/>
      <c r="L65" s="13"/>
      <c r="M65" s="13"/>
      <c r="N65" s="16"/>
      <c r="O65" s="16"/>
      <c r="P65" s="16"/>
      <c r="Q65" s="16"/>
      <c r="R65" s="16"/>
      <c r="S65" s="16"/>
      <c r="T65" s="16"/>
      <c r="U65" s="16"/>
    </row>
    <row r="66" spans="1:21" x14ac:dyDescent="0.25">
      <c r="A66" s="13"/>
      <c r="B66" s="13"/>
      <c r="C66" s="20"/>
      <c r="D66" s="13"/>
      <c r="E66" s="13"/>
      <c r="F66" s="13"/>
      <c r="G66" s="13"/>
      <c r="H66" s="13"/>
      <c r="I66" s="13"/>
      <c r="J66" s="13"/>
      <c r="K66" s="13"/>
      <c r="L66" s="13"/>
      <c r="M66" s="13"/>
      <c r="N66" s="16"/>
      <c r="O66" s="16"/>
      <c r="P66" s="16"/>
      <c r="Q66" s="16"/>
      <c r="R66" s="16"/>
      <c r="S66" s="16"/>
      <c r="T66" s="16"/>
      <c r="U66" s="16"/>
    </row>
    <row r="67" spans="1:21" x14ac:dyDescent="0.25">
      <c r="A67" s="13"/>
      <c r="B67" s="13"/>
      <c r="C67" s="20"/>
      <c r="D67" s="13"/>
      <c r="E67" s="13"/>
      <c r="F67" s="13"/>
      <c r="G67" s="13"/>
      <c r="H67" s="13"/>
      <c r="I67" s="13"/>
      <c r="J67" s="13"/>
      <c r="K67" s="13"/>
      <c r="L67" s="13"/>
      <c r="M67" s="13"/>
      <c r="N67" s="16"/>
      <c r="O67" s="16"/>
      <c r="P67" s="16"/>
      <c r="Q67" s="16"/>
      <c r="R67" s="16"/>
      <c r="S67" s="16"/>
      <c r="T67" s="16"/>
      <c r="U67" s="16"/>
    </row>
    <row r="68" spans="1:21" x14ac:dyDescent="0.25">
      <c r="A68" s="13"/>
      <c r="B68" s="13"/>
      <c r="C68" s="20"/>
      <c r="D68" s="13"/>
      <c r="E68" s="13"/>
      <c r="F68" s="13"/>
      <c r="G68" s="13"/>
      <c r="H68" s="13"/>
      <c r="I68" s="13"/>
      <c r="J68" s="13"/>
      <c r="K68" s="13"/>
      <c r="L68" s="13"/>
      <c r="M68" s="13"/>
      <c r="N68" s="16"/>
      <c r="O68" s="16"/>
      <c r="P68" s="16"/>
      <c r="Q68" s="16"/>
      <c r="R68" s="16"/>
      <c r="S68" s="16"/>
      <c r="T68" s="16"/>
      <c r="U68" s="16"/>
    </row>
    <row r="69" spans="1:21" x14ac:dyDescent="0.25">
      <c r="A69" s="13"/>
      <c r="B69" s="13"/>
      <c r="C69" s="20"/>
      <c r="D69" s="13"/>
      <c r="E69" s="13"/>
      <c r="F69" s="13"/>
      <c r="G69" s="13"/>
      <c r="H69" s="13"/>
      <c r="I69" s="13"/>
      <c r="J69" s="13"/>
      <c r="K69" s="13"/>
      <c r="L69" s="13"/>
      <c r="M69" s="13"/>
      <c r="N69" s="16"/>
      <c r="O69" s="16"/>
      <c r="P69" s="16"/>
      <c r="Q69" s="16"/>
      <c r="R69" s="16"/>
      <c r="S69" s="16"/>
      <c r="T69" s="16"/>
      <c r="U69" s="16"/>
    </row>
    <row r="70" spans="1:21" x14ac:dyDescent="0.25">
      <c r="A70" s="13"/>
      <c r="B70" s="13"/>
      <c r="C70" s="20"/>
      <c r="D70" s="13"/>
      <c r="E70" s="13"/>
      <c r="F70" s="13"/>
      <c r="G70" s="13"/>
      <c r="H70" s="13"/>
      <c r="I70" s="13"/>
      <c r="J70" s="13"/>
      <c r="K70" s="13"/>
      <c r="L70" s="13"/>
      <c r="M70" s="13"/>
      <c r="N70" s="16"/>
      <c r="O70" s="16"/>
      <c r="P70" s="16"/>
      <c r="Q70" s="16"/>
      <c r="R70" s="16"/>
      <c r="S70" s="16"/>
      <c r="T70" s="16"/>
      <c r="U70" s="16"/>
    </row>
    <row r="71" spans="1:21" x14ac:dyDescent="0.25">
      <c r="A71" s="13"/>
      <c r="B71" s="13"/>
      <c r="C71" s="20"/>
      <c r="D71" s="13"/>
      <c r="E71" s="13"/>
      <c r="F71" s="13"/>
      <c r="G71" s="13"/>
      <c r="H71" s="13"/>
      <c r="I71" s="13"/>
      <c r="J71" s="13"/>
      <c r="K71" s="13"/>
      <c r="L71" s="13"/>
      <c r="M71" s="13"/>
      <c r="N71" s="16"/>
      <c r="O71" s="16"/>
      <c r="P71" s="16"/>
      <c r="Q71" s="16"/>
      <c r="R71" s="16"/>
      <c r="S71" s="16"/>
      <c r="T71" s="16"/>
      <c r="U71" s="16"/>
    </row>
    <row r="72" spans="1:21" x14ac:dyDescent="0.25">
      <c r="A72" s="13"/>
      <c r="B72" s="13"/>
      <c r="C72" s="20"/>
      <c r="D72" s="13"/>
      <c r="E72" s="13"/>
      <c r="F72" s="13"/>
      <c r="G72" s="13"/>
      <c r="H72" s="13"/>
      <c r="I72" s="13"/>
      <c r="J72" s="13"/>
      <c r="K72" s="13"/>
      <c r="L72" s="13"/>
      <c r="M72" s="13"/>
      <c r="N72" s="16"/>
      <c r="O72" s="16"/>
      <c r="P72" s="16"/>
      <c r="Q72" s="16"/>
      <c r="R72" s="16"/>
      <c r="S72" s="16"/>
      <c r="T72" s="16"/>
      <c r="U72" s="16"/>
    </row>
    <row r="73" spans="1:21" x14ac:dyDescent="0.25">
      <c r="A73" s="13"/>
      <c r="B73" s="13"/>
      <c r="C73" s="20"/>
      <c r="D73" s="13"/>
      <c r="E73" s="13"/>
      <c r="F73" s="13"/>
      <c r="G73" s="13"/>
      <c r="H73" s="13"/>
      <c r="I73" s="13"/>
      <c r="J73" s="13"/>
      <c r="K73" s="13"/>
      <c r="L73" s="13"/>
      <c r="M73" s="13"/>
      <c r="N73" s="16"/>
      <c r="O73" s="16"/>
      <c r="P73" s="16"/>
      <c r="Q73" s="16"/>
      <c r="R73" s="16"/>
      <c r="S73" s="16"/>
      <c r="T73" s="16"/>
      <c r="U73" s="16"/>
    </row>
    <row r="74" spans="1:21" x14ac:dyDescent="0.25">
      <c r="A74" s="13"/>
      <c r="B74" s="13"/>
      <c r="C74" s="20"/>
      <c r="D74" s="13"/>
      <c r="E74" s="13"/>
      <c r="F74" s="13"/>
      <c r="G74" s="13"/>
      <c r="H74" s="13"/>
      <c r="I74" s="13"/>
      <c r="J74" s="13"/>
      <c r="K74" s="13"/>
      <c r="L74" s="13"/>
      <c r="M74" s="13"/>
      <c r="N74" s="16"/>
      <c r="O74" s="16"/>
      <c r="P74" s="16"/>
      <c r="Q74" s="16"/>
      <c r="R74" s="16"/>
      <c r="S74" s="16"/>
      <c r="T74" s="16"/>
      <c r="U74" s="16"/>
    </row>
    <row r="75" spans="1:21" x14ac:dyDescent="0.25">
      <c r="A75" s="13"/>
      <c r="B75" s="13"/>
      <c r="C75" s="20"/>
      <c r="D75" s="13"/>
      <c r="E75" s="13"/>
      <c r="F75" s="13"/>
      <c r="G75" s="13"/>
      <c r="H75" s="13"/>
      <c r="I75" s="13"/>
      <c r="J75" s="13"/>
      <c r="K75" s="13"/>
      <c r="L75" s="13"/>
      <c r="M75" s="13"/>
      <c r="N75" s="16"/>
      <c r="O75" s="16"/>
      <c r="P75" s="16"/>
      <c r="Q75" s="16"/>
      <c r="R75" s="16"/>
      <c r="S75" s="16"/>
      <c r="T75" s="16"/>
      <c r="U75" s="16"/>
    </row>
    <row r="76" spans="1:21" x14ac:dyDescent="0.25">
      <c r="A76" s="13"/>
      <c r="B76" s="13"/>
      <c r="C76" s="20"/>
      <c r="D76" s="13"/>
      <c r="E76" s="13"/>
      <c r="F76" s="13"/>
      <c r="G76" s="13"/>
      <c r="H76" s="13"/>
      <c r="I76" s="13"/>
      <c r="J76" s="13"/>
      <c r="K76" s="13"/>
      <c r="L76" s="13"/>
      <c r="M76" s="13"/>
      <c r="N76" s="16"/>
      <c r="O76" s="16"/>
      <c r="P76" s="16"/>
      <c r="Q76" s="16"/>
      <c r="R76" s="16"/>
      <c r="S76" s="16"/>
      <c r="T76" s="16"/>
      <c r="U76" s="16"/>
    </row>
    <row r="77" spans="1:21" x14ac:dyDescent="0.25">
      <c r="A77" s="13"/>
      <c r="B77" s="13"/>
      <c r="C77" s="20"/>
      <c r="D77" s="13"/>
      <c r="E77" s="13"/>
      <c r="F77" s="13"/>
      <c r="G77" s="13"/>
      <c r="H77" s="13"/>
      <c r="I77" s="13"/>
      <c r="J77" s="13"/>
      <c r="K77" s="13"/>
      <c r="L77" s="13"/>
      <c r="M77" s="13"/>
      <c r="N77" s="16"/>
      <c r="O77" s="16"/>
      <c r="P77" s="16"/>
      <c r="Q77" s="16"/>
      <c r="R77" s="16"/>
      <c r="S77" s="16"/>
      <c r="T77" s="16"/>
      <c r="U77" s="16"/>
    </row>
    <row r="78" spans="1:21" x14ac:dyDescent="0.25">
      <c r="A78" s="13"/>
      <c r="B78" s="13"/>
      <c r="C78" s="20"/>
      <c r="D78" s="13"/>
      <c r="E78" s="13"/>
      <c r="F78" s="13"/>
      <c r="G78" s="13"/>
      <c r="H78" s="13"/>
      <c r="I78" s="13"/>
      <c r="J78" s="13"/>
      <c r="K78" s="13"/>
      <c r="L78" s="13"/>
      <c r="M78" s="13"/>
      <c r="N78" s="16"/>
      <c r="O78" s="16"/>
      <c r="P78" s="16"/>
      <c r="Q78" s="16"/>
      <c r="R78" s="16"/>
      <c r="S78" s="16"/>
      <c r="T78" s="16"/>
      <c r="U78" s="16"/>
    </row>
    <row r="79" spans="1:21" x14ac:dyDescent="0.25">
      <c r="A79" s="13"/>
      <c r="B79" s="13"/>
      <c r="C79" s="20"/>
      <c r="D79" s="13"/>
      <c r="E79" s="13"/>
      <c r="F79" s="13"/>
      <c r="G79" s="13"/>
      <c r="H79" s="13"/>
      <c r="I79" s="13"/>
      <c r="J79" s="13"/>
      <c r="K79" s="13"/>
      <c r="L79" s="13"/>
      <c r="M79" s="13"/>
      <c r="N79" s="16"/>
      <c r="O79" s="16"/>
      <c r="P79" s="16"/>
      <c r="Q79" s="16"/>
      <c r="R79" s="16"/>
      <c r="S79" s="16"/>
      <c r="T79" s="16"/>
      <c r="U79" s="16"/>
    </row>
    <row r="80" spans="1:21" x14ac:dyDescent="0.25">
      <c r="A80" s="13"/>
      <c r="B80" s="13"/>
      <c r="C80" s="20"/>
      <c r="D80" s="13"/>
      <c r="E80" s="13"/>
      <c r="F80" s="13"/>
      <c r="G80" s="13"/>
      <c r="H80" s="13"/>
      <c r="I80" s="13"/>
      <c r="J80" s="13"/>
      <c r="K80" s="13"/>
      <c r="L80" s="13"/>
      <c r="M80" s="13"/>
      <c r="N80" s="16"/>
      <c r="O80" s="16"/>
      <c r="P80" s="16"/>
      <c r="Q80" s="16"/>
      <c r="R80" s="16"/>
      <c r="S80" s="16"/>
      <c r="T80" s="16"/>
      <c r="U80" s="16"/>
    </row>
    <row r="81" spans="1:21" x14ac:dyDescent="0.25">
      <c r="A81" s="13"/>
      <c r="B81" s="13"/>
      <c r="C81" s="20"/>
      <c r="D81" s="13"/>
      <c r="E81" s="13"/>
      <c r="F81" s="13"/>
      <c r="G81" s="13"/>
      <c r="H81" s="13"/>
      <c r="I81" s="13"/>
      <c r="J81" s="13"/>
      <c r="K81" s="13"/>
      <c r="L81" s="13"/>
      <c r="M81" s="13"/>
      <c r="N81" s="16"/>
      <c r="O81" s="16"/>
      <c r="P81" s="16"/>
      <c r="Q81" s="16"/>
      <c r="R81" s="16"/>
      <c r="S81" s="16"/>
      <c r="T81" s="16"/>
      <c r="U81" s="16"/>
    </row>
    <row r="82" spans="1:21" x14ac:dyDescent="0.25">
      <c r="A82" s="13"/>
      <c r="B82" s="13"/>
      <c r="C82" s="20"/>
      <c r="D82" s="13"/>
      <c r="E82" s="13"/>
      <c r="F82" s="13"/>
      <c r="G82" s="13"/>
      <c r="H82" s="13"/>
      <c r="I82" s="13"/>
      <c r="J82" s="13"/>
      <c r="K82" s="13"/>
      <c r="L82" s="13"/>
      <c r="M82" s="13"/>
      <c r="N82" s="16"/>
      <c r="O82" s="16"/>
      <c r="P82" s="16"/>
      <c r="Q82" s="16"/>
      <c r="R82" s="16"/>
      <c r="S82" s="16"/>
      <c r="T82" s="16"/>
      <c r="U82" s="16"/>
    </row>
    <row r="83" spans="1:21" x14ac:dyDescent="0.25">
      <c r="A83" s="13"/>
      <c r="B83" s="13"/>
      <c r="C83" s="20"/>
      <c r="D83" s="13"/>
      <c r="E83" s="13"/>
      <c r="F83" s="13"/>
      <c r="G83" s="13"/>
      <c r="H83" s="13"/>
      <c r="I83" s="13"/>
      <c r="J83" s="13"/>
      <c r="K83" s="13"/>
      <c r="L83" s="13"/>
      <c r="M83" s="13"/>
      <c r="N83" s="16"/>
      <c r="O83" s="16"/>
      <c r="P83" s="16"/>
      <c r="Q83" s="16"/>
      <c r="R83" s="16"/>
      <c r="S83" s="16"/>
      <c r="T83" s="16"/>
      <c r="U83" s="16"/>
    </row>
    <row r="84" spans="1:21" x14ac:dyDescent="0.25">
      <c r="A84" s="13"/>
      <c r="B84" s="13"/>
      <c r="C84" s="20"/>
      <c r="D84" s="13"/>
      <c r="E84" s="13"/>
      <c r="F84" s="13"/>
      <c r="G84" s="13"/>
      <c r="H84" s="13"/>
      <c r="I84" s="13"/>
      <c r="J84" s="13"/>
      <c r="K84" s="13"/>
      <c r="L84" s="13"/>
      <c r="M84" s="13"/>
      <c r="N84" s="16"/>
      <c r="O84" s="16"/>
      <c r="P84" s="16"/>
      <c r="Q84" s="16"/>
      <c r="R84" s="16"/>
      <c r="S84" s="16"/>
      <c r="T84" s="16"/>
      <c r="U84" s="16"/>
    </row>
    <row r="85" spans="1:21" x14ac:dyDescent="0.25">
      <c r="A85" s="13"/>
      <c r="B85" s="13"/>
      <c r="C85" s="20"/>
      <c r="D85" s="13"/>
      <c r="E85" s="13"/>
      <c r="F85" s="13"/>
      <c r="G85" s="13"/>
      <c r="H85" s="13"/>
      <c r="I85" s="13"/>
      <c r="J85" s="13"/>
      <c r="K85" s="13"/>
      <c r="L85" s="13"/>
      <c r="M85" s="13"/>
      <c r="N85" s="16"/>
      <c r="O85" s="16"/>
      <c r="P85" s="16"/>
      <c r="Q85" s="16"/>
      <c r="R85" s="16"/>
      <c r="S85" s="16"/>
      <c r="T85" s="16"/>
      <c r="U85" s="16"/>
    </row>
    <row r="86" spans="1:21" x14ac:dyDescent="0.25">
      <c r="A86" s="13"/>
      <c r="B86" s="13"/>
      <c r="C86" s="20"/>
      <c r="D86" s="13"/>
      <c r="E86" s="13"/>
      <c r="F86" s="13"/>
      <c r="G86" s="13"/>
      <c r="H86" s="13"/>
      <c r="I86" s="13"/>
      <c r="J86" s="13"/>
      <c r="K86" s="13"/>
      <c r="L86" s="13"/>
      <c r="M86" s="13"/>
      <c r="N86" s="16"/>
      <c r="O86" s="16"/>
      <c r="P86" s="16"/>
      <c r="Q86" s="16"/>
      <c r="R86" s="16"/>
      <c r="S86" s="16"/>
      <c r="T86" s="16"/>
      <c r="U86" s="16"/>
    </row>
    <row r="87" spans="1:21" x14ac:dyDescent="0.25">
      <c r="A87" s="13"/>
      <c r="B87" s="13"/>
      <c r="C87" s="20"/>
      <c r="D87" s="13"/>
      <c r="E87" s="13"/>
      <c r="F87" s="13"/>
      <c r="G87" s="13"/>
      <c r="H87" s="13"/>
      <c r="I87" s="13"/>
      <c r="J87" s="13"/>
      <c r="K87" s="13"/>
      <c r="L87" s="13"/>
      <c r="M87" s="13"/>
      <c r="N87" s="16"/>
      <c r="O87" s="16"/>
      <c r="P87" s="16"/>
      <c r="Q87" s="16"/>
      <c r="R87" s="16"/>
      <c r="S87" s="16"/>
      <c r="T87" s="16"/>
      <c r="U87" s="16"/>
    </row>
    <row r="88" spans="1:21" x14ac:dyDescent="0.25">
      <c r="A88" s="13"/>
      <c r="B88" s="13"/>
      <c r="C88" s="20"/>
      <c r="D88" s="13"/>
      <c r="E88" s="13"/>
      <c r="F88" s="13"/>
      <c r="G88" s="13"/>
      <c r="H88" s="13"/>
      <c r="I88" s="13"/>
      <c r="J88" s="13"/>
      <c r="K88" s="13"/>
      <c r="L88" s="13"/>
      <c r="M88" s="13"/>
      <c r="N88" s="16"/>
      <c r="O88" s="16"/>
      <c r="P88" s="16"/>
      <c r="Q88" s="16"/>
      <c r="R88" s="16"/>
      <c r="S88" s="16"/>
      <c r="T88" s="16"/>
      <c r="U88" s="16"/>
    </row>
    <row r="89" spans="1:21" x14ac:dyDescent="0.25">
      <c r="A89" s="13"/>
      <c r="B89" s="13"/>
      <c r="C89" s="20"/>
      <c r="D89" s="13"/>
      <c r="E89" s="13"/>
      <c r="F89" s="13"/>
      <c r="G89" s="13"/>
      <c r="H89" s="13"/>
      <c r="I89" s="13"/>
      <c r="J89" s="13"/>
      <c r="K89" s="13"/>
      <c r="L89" s="13"/>
      <c r="M89" s="13"/>
      <c r="N89" s="16"/>
      <c r="O89" s="16"/>
      <c r="P89" s="16"/>
      <c r="Q89" s="16"/>
      <c r="R89" s="16"/>
      <c r="S89" s="16"/>
      <c r="T89" s="16"/>
      <c r="U89" s="16"/>
    </row>
    <row r="90" spans="1:21" x14ac:dyDescent="0.25">
      <c r="A90" s="13"/>
      <c r="B90" s="13"/>
      <c r="C90" s="20"/>
      <c r="D90" s="13"/>
      <c r="E90" s="13"/>
      <c r="F90" s="13"/>
      <c r="G90" s="13"/>
      <c r="H90" s="13"/>
      <c r="I90" s="13"/>
      <c r="J90" s="13"/>
      <c r="K90" s="13"/>
      <c r="L90" s="13"/>
      <c r="M90" s="13"/>
      <c r="N90" s="16"/>
      <c r="O90" s="16"/>
      <c r="P90" s="16"/>
      <c r="Q90" s="16"/>
      <c r="R90" s="16"/>
      <c r="S90" s="16"/>
      <c r="T90" s="16"/>
      <c r="U90" s="16"/>
    </row>
    <row r="91" spans="1:21" x14ac:dyDescent="0.25">
      <c r="A91" s="13"/>
      <c r="B91" s="13"/>
      <c r="C91" s="20"/>
      <c r="D91" s="13"/>
      <c r="E91" s="13"/>
      <c r="F91" s="13"/>
      <c r="G91" s="13"/>
      <c r="H91" s="13"/>
      <c r="I91" s="13"/>
      <c r="J91" s="13"/>
      <c r="K91" s="13"/>
      <c r="L91" s="13"/>
      <c r="M91" s="13"/>
      <c r="N91" s="16"/>
      <c r="O91" s="16"/>
      <c r="P91" s="16"/>
      <c r="Q91" s="16"/>
      <c r="R91" s="16"/>
      <c r="S91" s="16"/>
      <c r="T91" s="16"/>
      <c r="U91" s="16"/>
    </row>
    <row r="92" spans="1:21" x14ac:dyDescent="0.25">
      <c r="C92" s="20"/>
      <c r="D92" s="13"/>
      <c r="E92" s="13"/>
      <c r="F92" s="13"/>
      <c r="G92" s="13"/>
      <c r="H92" s="13"/>
      <c r="I92" s="13"/>
      <c r="J92" s="13"/>
      <c r="K92" s="13"/>
      <c r="L92" s="13"/>
      <c r="M92" s="13"/>
      <c r="N92" s="16"/>
    </row>
    <row r="93" spans="1:21" x14ac:dyDescent="0.25">
      <c r="C93" s="20"/>
      <c r="D93" s="13"/>
      <c r="E93" s="13"/>
      <c r="F93" s="13"/>
      <c r="G93" s="13"/>
      <c r="H93" s="13"/>
      <c r="I93" s="13"/>
      <c r="J93" s="13"/>
      <c r="K93" s="13"/>
      <c r="L93" s="13"/>
      <c r="M93" s="13"/>
      <c r="N93" s="16"/>
    </row>
    <row r="94" spans="1:21" x14ac:dyDescent="0.25">
      <c r="C94" s="20"/>
      <c r="D94" s="13"/>
      <c r="E94" s="13"/>
      <c r="F94" s="13"/>
      <c r="G94" s="13"/>
      <c r="H94" s="13"/>
      <c r="I94" s="13"/>
      <c r="J94" s="13"/>
      <c r="K94" s="13"/>
      <c r="L94" s="13"/>
      <c r="M94" s="13"/>
      <c r="N94" s="16"/>
    </row>
    <row r="95" spans="1:21" x14ac:dyDescent="0.25">
      <c r="C95" s="20"/>
      <c r="D95" s="13"/>
      <c r="E95" s="13"/>
      <c r="F95" s="13"/>
      <c r="G95" s="13"/>
      <c r="H95" s="13"/>
      <c r="I95" s="13"/>
      <c r="J95" s="13"/>
      <c r="K95" s="13"/>
      <c r="L95" s="13"/>
      <c r="M95" s="13"/>
      <c r="N95" s="16"/>
    </row>
  </sheetData>
  <mergeCells count="58">
    <mergeCell ref="V16:V17"/>
    <mergeCell ref="V18:V19"/>
    <mergeCell ref="T12:T19"/>
    <mergeCell ref="A22:S22"/>
    <mergeCell ref="V20:V21"/>
    <mergeCell ref="U20:U21"/>
    <mergeCell ref="C20:C21"/>
    <mergeCell ref="T20:T21"/>
    <mergeCell ref="D20:D21"/>
    <mergeCell ref="E20:E21"/>
    <mergeCell ref="C16:C17"/>
    <mergeCell ref="C18:C19"/>
    <mergeCell ref="E14:E15"/>
    <mergeCell ref="D18:D19"/>
    <mergeCell ref="E18:E19"/>
    <mergeCell ref="U18:U19"/>
    <mergeCell ref="V10:V11"/>
    <mergeCell ref="U10:U11"/>
    <mergeCell ref="D14:D15"/>
    <mergeCell ref="D12:D13"/>
    <mergeCell ref="C14:C15"/>
    <mergeCell ref="C12:C13"/>
    <mergeCell ref="V12:V13"/>
    <mergeCell ref="V14:V15"/>
    <mergeCell ref="U12:U13"/>
    <mergeCell ref="U14:U15"/>
    <mergeCell ref="E12:E13"/>
    <mergeCell ref="D10:D11"/>
    <mergeCell ref="A6:A7"/>
    <mergeCell ref="B6:B7"/>
    <mergeCell ref="T8:T11"/>
    <mergeCell ref="T6:U6"/>
    <mergeCell ref="A12:A19"/>
    <mergeCell ref="B12:B19"/>
    <mergeCell ref="E8:E9"/>
    <mergeCell ref="U8:U9"/>
    <mergeCell ref="E10:E11"/>
    <mergeCell ref="C8:C9"/>
    <mergeCell ref="D8:D9"/>
    <mergeCell ref="D16:D17"/>
    <mergeCell ref="E16:E17"/>
    <mergeCell ref="U16:U17"/>
    <mergeCell ref="A23:V24"/>
    <mergeCell ref="A20:A21"/>
    <mergeCell ref="B20:B21"/>
    <mergeCell ref="B8:B11"/>
    <mergeCell ref="A1:B4"/>
    <mergeCell ref="C1:V1"/>
    <mergeCell ref="C2:V2"/>
    <mergeCell ref="D3:V3"/>
    <mergeCell ref="D4:V4"/>
    <mergeCell ref="V6:V7"/>
    <mergeCell ref="C6:C7"/>
    <mergeCell ref="D6:E6"/>
    <mergeCell ref="F6:S6"/>
    <mergeCell ref="A8:A11"/>
    <mergeCell ref="V8:V9"/>
    <mergeCell ref="C10:C11"/>
  </mergeCells>
  <printOptions horizontalCentered="1" verticalCentered="1"/>
  <pageMargins left="0" right="0" top="0.55118110236220474" bottom="0" header="0.31496062992125984" footer="0"/>
  <pageSetup scale="44" fitToHeight="0" orientation="landscape" r:id="rId1"/>
  <headerFooter>
    <oddFooter>&amp;C&amp;G</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722"/>
  <sheetViews>
    <sheetView topLeftCell="A7" zoomScale="91" zoomScaleNormal="91" workbookViewId="0">
      <selection activeCell="A7" sqref="A7:A339"/>
    </sheetView>
  </sheetViews>
  <sheetFormatPr baseColWidth="10" defaultRowHeight="12.75" x14ac:dyDescent="0.2"/>
  <cols>
    <col min="1" max="1" width="8.7109375" style="77" customWidth="1"/>
    <col min="2" max="2" width="12.140625" style="77" customWidth="1"/>
    <col min="3" max="3" width="15.5703125" style="77" customWidth="1"/>
    <col min="4" max="4" width="21.7109375" style="77" customWidth="1"/>
    <col min="5" max="5" width="20.42578125" style="128" customWidth="1"/>
    <col min="6" max="6" width="16" style="114" customWidth="1"/>
    <col min="7" max="7" width="16" style="127" customWidth="1"/>
    <col min="8" max="8" width="16" style="77" customWidth="1"/>
    <col min="9" max="9" width="16" style="129" customWidth="1"/>
    <col min="10" max="10" width="16.42578125" style="126" customWidth="1"/>
    <col min="11" max="11" width="15.7109375" style="77" customWidth="1"/>
    <col min="12" max="12" width="16.140625" style="114" customWidth="1"/>
    <col min="13" max="13" width="17.85546875" style="129" customWidth="1"/>
    <col min="14" max="14" width="14.85546875" style="77" customWidth="1"/>
    <col min="15" max="15" width="7.5703125" style="77" customWidth="1"/>
    <col min="16" max="16" width="10.140625" style="77" customWidth="1"/>
    <col min="17" max="17" width="14.42578125" style="77" customWidth="1"/>
    <col min="18" max="18" width="12.42578125" style="77" customWidth="1"/>
    <col min="19" max="22" width="16.7109375" style="77" customWidth="1"/>
    <col min="23" max="23" width="8.7109375" style="252" customWidth="1"/>
    <col min="24" max="24" width="32" style="77" customWidth="1"/>
    <col min="25" max="25" width="8.28515625" style="252" customWidth="1"/>
    <col min="26" max="26" width="22.28515625" style="118" customWidth="1"/>
    <col min="27" max="27" width="7.7109375" style="252" customWidth="1"/>
    <col min="28" max="28" width="17.85546875" style="77" customWidth="1"/>
    <col min="29" max="29" width="29.7109375" style="74" customWidth="1"/>
    <col min="30" max="30" width="4.85546875" style="74" customWidth="1"/>
    <col min="31" max="31" width="7.7109375" style="75" hidden="1" customWidth="1"/>
    <col min="32" max="32" width="14.140625" style="75" hidden="1" customWidth="1"/>
    <col min="33" max="33" width="1.85546875" style="75" hidden="1" customWidth="1"/>
    <col min="34" max="34" width="14.28515625" style="75" hidden="1" customWidth="1"/>
    <col min="35" max="35" width="1.85546875" style="75" hidden="1" customWidth="1"/>
    <col min="36" max="36" width="16.85546875" style="75" hidden="1" customWidth="1"/>
    <col min="37" max="38" width="1.85546875" style="75" hidden="1" customWidth="1"/>
    <col min="39" max="39" width="14.140625" style="75" hidden="1" customWidth="1"/>
    <col min="40" max="42" width="11.42578125" style="76"/>
    <col min="43" max="86" width="11.42578125" style="74"/>
    <col min="87" max="16384" width="11.42578125" style="77"/>
  </cols>
  <sheetData>
    <row r="1" spans="1:86" ht="15" x14ac:dyDescent="0.2">
      <c r="A1" s="491"/>
      <c r="B1" s="492"/>
      <c r="C1" s="492"/>
      <c r="D1" s="493"/>
      <c r="E1" s="497" t="s">
        <v>0</v>
      </c>
      <c r="F1" s="498"/>
      <c r="G1" s="498"/>
      <c r="H1" s="498"/>
      <c r="I1" s="498"/>
      <c r="J1" s="498"/>
      <c r="K1" s="498"/>
      <c r="L1" s="498"/>
      <c r="M1" s="498"/>
      <c r="N1" s="498"/>
      <c r="O1" s="498"/>
      <c r="P1" s="498"/>
      <c r="Q1" s="498"/>
      <c r="R1" s="498"/>
      <c r="S1" s="498"/>
      <c r="T1" s="498"/>
      <c r="U1" s="498"/>
      <c r="V1" s="498"/>
      <c r="W1" s="498"/>
      <c r="X1" s="498"/>
      <c r="Y1" s="498"/>
      <c r="Z1" s="498"/>
      <c r="AA1" s="498"/>
      <c r="AB1" s="499"/>
    </row>
    <row r="2" spans="1:86" ht="15" x14ac:dyDescent="0.25">
      <c r="A2" s="494"/>
      <c r="B2" s="495"/>
      <c r="C2" s="495"/>
      <c r="D2" s="496"/>
      <c r="E2" s="500" t="s">
        <v>103</v>
      </c>
      <c r="F2" s="501"/>
      <c r="G2" s="501"/>
      <c r="H2" s="501"/>
      <c r="I2" s="501"/>
      <c r="J2" s="501"/>
      <c r="K2" s="501"/>
      <c r="L2" s="501"/>
      <c r="M2" s="501"/>
      <c r="N2" s="501"/>
      <c r="O2" s="501"/>
      <c r="P2" s="501"/>
      <c r="Q2" s="501"/>
      <c r="R2" s="501"/>
      <c r="S2" s="501"/>
      <c r="T2" s="501"/>
      <c r="U2" s="501"/>
      <c r="V2" s="501"/>
      <c r="W2" s="501"/>
      <c r="X2" s="501"/>
      <c r="Y2" s="501"/>
      <c r="Z2" s="501"/>
      <c r="AA2" s="501"/>
      <c r="AB2" s="502"/>
    </row>
    <row r="3" spans="1:86" x14ac:dyDescent="0.2">
      <c r="A3" s="494"/>
      <c r="B3" s="495"/>
      <c r="C3" s="495"/>
      <c r="D3" s="496"/>
      <c r="E3" s="159" t="s">
        <v>104</v>
      </c>
      <c r="F3" s="508" t="s">
        <v>97</v>
      </c>
      <c r="G3" s="508"/>
      <c r="H3" s="508"/>
      <c r="I3" s="508"/>
      <c r="J3" s="508"/>
      <c r="K3" s="508"/>
      <c r="L3" s="508"/>
      <c r="M3" s="508"/>
      <c r="N3" s="508"/>
      <c r="O3" s="508"/>
      <c r="P3" s="508"/>
      <c r="Q3" s="508"/>
      <c r="R3" s="508"/>
      <c r="S3" s="508"/>
      <c r="T3" s="508"/>
      <c r="U3" s="508"/>
      <c r="V3" s="508"/>
      <c r="W3" s="508"/>
      <c r="X3" s="508"/>
      <c r="Y3" s="508"/>
      <c r="Z3" s="508"/>
      <c r="AA3" s="508"/>
      <c r="AB3" s="509"/>
    </row>
    <row r="4" spans="1:86" ht="13.5" thickBot="1" x14ac:dyDescent="0.25">
      <c r="A4" s="494"/>
      <c r="B4" s="495"/>
      <c r="C4" s="495"/>
      <c r="D4" s="496"/>
      <c r="E4" s="521" t="s">
        <v>238</v>
      </c>
      <c r="F4" s="522"/>
      <c r="G4" s="522"/>
      <c r="H4" s="522"/>
      <c r="I4" s="522"/>
      <c r="J4" s="522"/>
      <c r="K4" s="522"/>
      <c r="L4" s="522"/>
      <c r="M4" s="522"/>
      <c r="N4" s="522"/>
      <c r="O4" s="522"/>
      <c r="P4" s="522"/>
      <c r="Q4" s="522"/>
      <c r="R4" s="522"/>
      <c r="S4" s="522"/>
      <c r="T4" s="522"/>
      <c r="U4" s="522"/>
      <c r="V4" s="522"/>
      <c r="W4" s="522"/>
      <c r="X4" s="522"/>
      <c r="Y4" s="522"/>
      <c r="Z4" s="522"/>
      <c r="AA4" s="522"/>
      <c r="AB4" s="523"/>
    </row>
    <row r="5" spans="1:86" s="81" customFormat="1" ht="15.75" thickBot="1" x14ac:dyDescent="0.25">
      <c r="A5" s="503" t="s">
        <v>105</v>
      </c>
      <c r="B5" s="503" t="s">
        <v>106</v>
      </c>
      <c r="C5" s="503" t="s">
        <v>230</v>
      </c>
      <c r="D5" s="504" t="s">
        <v>107</v>
      </c>
      <c r="E5" s="488" t="s">
        <v>108</v>
      </c>
      <c r="F5" s="489"/>
      <c r="G5" s="489"/>
      <c r="H5" s="489"/>
      <c r="I5" s="489"/>
      <c r="J5" s="489" t="s">
        <v>109</v>
      </c>
      <c r="K5" s="489"/>
      <c r="L5" s="489"/>
      <c r="M5" s="489"/>
      <c r="N5" s="486" t="s">
        <v>110</v>
      </c>
      <c r="O5" s="486"/>
      <c r="P5" s="486"/>
      <c r="Q5" s="486"/>
      <c r="R5" s="487"/>
      <c r="S5" s="485"/>
      <c r="T5" s="485"/>
      <c r="U5" s="485"/>
      <c r="V5" s="486"/>
      <c r="W5" s="486"/>
      <c r="X5" s="486"/>
      <c r="Y5" s="486"/>
      <c r="Z5" s="486"/>
      <c r="AA5" s="486"/>
      <c r="AB5" s="487"/>
      <c r="AC5" s="78"/>
      <c r="AD5" s="78"/>
      <c r="AE5" s="79"/>
      <c r="AF5" s="79"/>
      <c r="AG5" s="79"/>
      <c r="AH5" s="79"/>
      <c r="AI5" s="79"/>
      <c r="AJ5" s="79"/>
      <c r="AK5" s="79"/>
      <c r="AL5" s="79"/>
      <c r="AM5" s="79"/>
      <c r="AN5" s="80"/>
      <c r="AO5" s="80"/>
      <c r="AP5" s="80"/>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row>
    <row r="6" spans="1:86" s="81" customFormat="1" ht="30" customHeight="1" thickBot="1" x14ac:dyDescent="0.25">
      <c r="A6" s="524" t="s">
        <v>111</v>
      </c>
      <c r="B6" s="524"/>
      <c r="C6" s="524"/>
      <c r="D6" s="525"/>
      <c r="E6" s="526"/>
      <c r="F6" s="527" t="s">
        <v>112</v>
      </c>
      <c r="G6" s="527" t="s">
        <v>113</v>
      </c>
      <c r="H6" s="527" t="s">
        <v>114</v>
      </c>
      <c r="I6" s="527" t="s">
        <v>115</v>
      </c>
      <c r="J6" s="528" t="s">
        <v>116</v>
      </c>
      <c r="K6" s="527" t="s">
        <v>117</v>
      </c>
      <c r="L6" s="527" t="s">
        <v>118</v>
      </c>
      <c r="M6" s="527" t="s">
        <v>119</v>
      </c>
      <c r="N6" s="529" t="s">
        <v>120</v>
      </c>
      <c r="O6" s="530" t="s">
        <v>121</v>
      </c>
      <c r="P6" s="530" t="s">
        <v>122</v>
      </c>
      <c r="Q6" s="530" t="s">
        <v>123</v>
      </c>
      <c r="R6" s="530" t="s">
        <v>124</v>
      </c>
      <c r="S6" s="527" t="s">
        <v>125</v>
      </c>
      <c r="T6" s="527" t="s">
        <v>126</v>
      </c>
      <c r="U6" s="527" t="s">
        <v>226</v>
      </c>
      <c r="V6" s="531" t="s">
        <v>127</v>
      </c>
      <c r="W6" s="532"/>
      <c r="X6" s="531" t="s">
        <v>128</v>
      </c>
      <c r="Y6" s="487"/>
      <c r="Z6" s="533" t="s">
        <v>129</v>
      </c>
      <c r="AA6" s="534"/>
      <c r="AB6" s="535" t="s">
        <v>130</v>
      </c>
      <c r="AC6" s="78"/>
      <c r="AD6" s="78"/>
      <c r="AE6" s="82" t="s">
        <v>131</v>
      </c>
      <c r="AF6" s="82" t="s">
        <v>132</v>
      </c>
      <c r="AG6" s="83"/>
      <c r="AH6" s="82" t="s">
        <v>133</v>
      </c>
      <c r="AI6" s="83"/>
      <c r="AJ6" s="82" t="s">
        <v>134</v>
      </c>
      <c r="AK6" s="79"/>
      <c r="AL6" s="79"/>
      <c r="AM6" s="84" t="s">
        <v>135</v>
      </c>
      <c r="AN6" s="80"/>
      <c r="AO6" s="80"/>
      <c r="AP6" s="80"/>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row>
    <row r="7" spans="1:86" s="74" customFormat="1" ht="10.5" customHeight="1" x14ac:dyDescent="0.2">
      <c r="A7" s="536"/>
      <c r="B7" s="537" t="s">
        <v>136</v>
      </c>
      <c r="C7" s="536" t="s">
        <v>231</v>
      </c>
      <c r="D7" s="538" t="s">
        <v>138</v>
      </c>
      <c r="E7" s="539">
        <v>1875</v>
      </c>
      <c r="F7" s="539">
        <v>1875</v>
      </c>
      <c r="G7" s="539"/>
      <c r="H7" s="539"/>
      <c r="I7" s="539"/>
      <c r="J7" s="540">
        <v>305</v>
      </c>
      <c r="K7" s="539"/>
      <c r="L7" s="539"/>
      <c r="M7" s="539"/>
      <c r="N7" s="469" t="s">
        <v>137</v>
      </c>
      <c r="O7" s="541"/>
      <c r="P7" s="541"/>
      <c r="Q7" s="542" t="s">
        <v>137</v>
      </c>
      <c r="R7" s="542" t="s">
        <v>137</v>
      </c>
      <c r="S7" s="469">
        <v>180</v>
      </c>
      <c r="T7" s="469">
        <v>125</v>
      </c>
      <c r="U7" s="469">
        <v>0</v>
      </c>
      <c r="V7" s="543" t="s">
        <v>139</v>
      </c>
      <c r="W7" s="544">
        <v>2</v>
      </c>
      <c r="X7" s="545" t="s">
        <v>140</v>
      </c>
      <c r="Y7" s="544">
        <v>2</v>
      </c>
      <c r="Z7" s="545" t="s">
        <v>141</v>
      </c>
      <c r="AA7" s="544">
        <v>303</v>
      </c>
      <c r="AB7" s="546">
        <f>S7+T7+U7</f>
        <v>305</v>
      </c>
      <c r="AE7" s="87">
        <v>12</v>
      </c>
      <c r="AF7" s="87" t="s">
        <v>142</v>
      </c>
      <c r="AG7" s="88"/>
      <c r="AH7" s="88"/>
      <c r="AI7" s="88"/>
      <c r="AJ7" s="87" t="s">
        <v>140</v>
      </c>
      <c r="AK7" s="88"/>
      <c r="AL7" s="88"/>
      <c r="AM7" s="88"/>
      <c r="AN7" s="76"/>
      <c r="AO7" s="76"/>
      <c r="AP7" s="76"/>
    </row>
    <row r="8" spans="1:86" s="74" customFormat="1" ht="10.5" customHeight="1" x14ac:dyDescent="0.2">
      <c r="A8" s="474"/>
      <c r="B8" s="547"/>
      <c r="C8" s="474"/>
      <c r="D8" s="200" t="s">
        <v>143</v>
      </c>
      <c r="E8" s="196">
        <v>75923900</v>
      </c>
      <c r="F8" s="216">
        <v>75923900</v>
      </c>
      <c r="G8" s="196"/>
      <c r="H8" s="196"/>
      <c r="I8" s="196"/>
      <c r="J8" s="548">
        <v>74427600</v>
      </c>
      <c r="K8" s="196"/>
      <c r="L8" s="196"/>
      <c r="M8" s="196"/>
      <c r="N8" s="478"/>
      <c r="O8" s="510"/>
      <c r="P8" s="510"/>
      <c r="Q8" s="475"/>
      <c r="R8" s="475"/>
      <c r="S8" s="478"/>
      <c r="T8" s="478"/>
      <c r="U8" s="478"/>
      <c r="V8" s="85" t="s">
        <v>144</v>
      </c>
      <c r="W8" s="549">
        <v>60</v>
      </c>
      <c r="X8" s="86" t="s">
        <v>145</v>
      </c>
      <c r="Y8" s="549">
        <v>0</v>
      </c>
      <c r="Z8" s="86" t="s">
        <v>146</v>
      </c>
      <c r="AA8" s="549">
        <v>2</v>
      </c>
      <c r="AB8" s="550"/>
      <c r="AE8" s="87">
        <v>13</v>
      </c>
      <c r="AF8" s="87" t="s">
        <v>147</v>
      </c>
      <c r="AG8" s="88"/>
      <c r="AH8" s="88"/>
      <c r="AI8" s="88"/>
      <c r="AJ8" s="87" t="s">
        <v>148</v>
      </c>
      <c r="AK8" s="88"/>
      <c r="AL8" s="88"/>
      <c r="AM8" s="88"/>
      <c r="AN8" s="76"/>
      <c r="AO8" s="76"/>
      <c r="AP8" s="76"/>
    </row>
    <row r="9" spans="1:86" s="74" customFormat="1" ht="10.5" customHeight="1" x14ac:dyDescent="0.2">
      <c r="A9" s="474"/>
      <c r="B9" s="547"/>
      <c r="C9" s="474"/>
      <c r="D9" s="200" t="s">
        <v>149</v>
      </c>
      <c r="E9" s="264"/>
      <c r="F9" s="262"/>
      <c r="G9" s="262"/>
      <c r="H9" s="262"/>
      <c r="I9" s="264"/>
      <c r="J9" s="264"/>
      <c r="K9" s="262"/>
      <c r="L9" s="264"/>
      <c r="M9" s="264"/>
      <c r="N9" s="478"/>
      <c r="O9" s="510"/>
      <c r="P9" s="510"/>
      <c r="Q9" s="475"/>
      <c r="R9" s="475"/>
      <c r="S9" s="478"/>
      <c r="T9" s="478"/>
      <c r="U9" s="478"/>
      <c r="V9" s="85" t="s">
        <v>150</v>
      </c>
      <c r="W9" s="549">
        <v>177</v>
      </c>
      <c r="X9" s="86" t="s">
        <v>151</v>
      </c>
      <c r="Y9" s="549">
        <v>188</v>
      </c>
      <c r="Z9" s="86" t="s">
        <v>152</v>
      </c>
      <c r="AA9" s="549">
        <v>0</v>
      </c>
      <c r="AB9" s="550"/>
      <c r="AE9" s="87">
        <v>14</v>
      </c>
      <c r="AF9" s="87" t="s">
        <v>153</v>
      </c>
      <c r="AG9" s="88"/>
      <c r="AH9" s="88"/>
      <c r="AI9" s="88"/>
      <c r="AJ9" s="87" t="s">
        <v>154</v>
      </c>
      <c r="AK9" s="88"/>
      <c r="AL9" s="88"/>
      <c r="AM9" s="88"/>
      <c r="AN9" s="76"/>
      <c r="AO9" s="76"/>
      <c r="AP9" s="76"/>
    </row>
    <row r="10" spans="1:86" s="74" customFormat="1" ht="10.5" customHeight="1" x14ac:dyDescent="0.2">
      <c r="A10" s="474"/>
      <c r="B10" s="547"/>
      <c r="C10" s="474"/>
      <c r="D10" s="201" t="s">
        <v>155</v>
      </c>
      <c r="E10" s="196">
        <v>2078043.35</v>
      </c>
      <c r="F10" s="196">
        <v>4145400.35</v>
      </c>
      <c r="G10" s="196"/>
      <c r="H10" s="196"/>
      <c r="I10" s="196"/>
      <c r="J10" s="548">
        <v>3738067</v>
      </c>
      <c r="K10" s="196"/>
      <c r="L10" s="196"/>
      <c r="M10" s="196"/>
      <c r="N10" s="478"/>
      <c r="O10" s="510"/>
      <c r="P10" s="510"/>
      <c r="Q10" s="475"/>
      <c r="R10" s="475"/>
      <c r="S10" s="478"/>
      <c r="T10" s="478"/>
      <c r="U10" s="478"/>
      <c r="V10" s="85" t="s">
        <v>156</v>
      </c>
      <c r="W10" s="549">
        <v>0</v>
      </c>
      <c r="X10" s="86" t="s">
        <v>157</v>
      </c>
      <c r="Y10" s="549">
        <v>0</v>
      </c>
      <c r="Z10" s="86" t="s">
        <v>158</v>
      </c>
      <c r="AA10" s="549">
        <v>0</v>
      </c>
      <c r="AB10" s="550"/>
      <c r="AE10" s="87"/>
      <c r="AF10" s="87"/>
      <c r="AG10" s="88"/>
      <c r="AH10" s="88"/>
      <c r="AI10" s="88"/>
      <c r="AJ10" s="87"/>
      <c r="AK10" s="88"/>
      <c r="AL10" s="88"/>
      <c r="AM10" s="88"/>
      <c r="AN10" s="76"/>
      <c r="AO10" s="76"/>
      <c r="AP10" s="76"/>
    </row>
    <row r="11" spans="1:86" s="74" customFormat="1" ht="6" customHeight="1" x14ac:dyDescent="0.2">
      <c r="A11" s="474"/>
      <c r="B11" s="547"/>
      <c r="C11" s="474"/>
      <c r="D11" s="551"/>
      <c r="E11" s="490"/>
      <c r="F11" s="490"/>
      <c r="G11" s="490"/>
      <c r="H11" s="490"/>
      <c r="I11" s="490"/>
      <c r="J11" s="472"/>
      <c r="K11" s="490"/>
      <c r="L11" s="490"/>
      <c r="M11" s="490"/>
      <c r="N11" s="478"/>
      <c r="O11" s="510"/>
      <c r="P11" s="510"/>
      <c r="Q11" s="475"/>
      <c r="R11" s="475"/>
      <c r="S11" s="478"/>
      <c r="T11" s="478"/>
      <c r="U11" s="478"/>
      <c r="V11" s="85" t="s">
        <v>159</v>
      </c>
      <c r="W11" s="549">
        <v>59</v>
      </c>
      <c r="X11" s="86" t="s">
        <v>160</v>
      </c>
      <c r="Y11" s="549">
        <v>115</v>
      </c>
      <c r="Z11" s="86" t="s">
        <v>161</v>
      </c>
      <c r="AA11" s="549">
        <v>0</v>
      </c>
      <c r="AB11" s="550"/>
      <c r="AE11" s="87"/>
      <c r="AF11" s="87"/>
      <c r="AG11" s="88"/>
      <c r="AH11" s="88"/>
      <c r="AI11" s="88"/>
      <c r="AJ11" s="87"/>
      <c r="AK11" s="88"/>
      <c r="AL11" s="88"/>
      <c r="AM11" s="88"/>
      <c r="AN11" s="76"/>
      <c r="AO11" s="76"/>
      <c r="AP11" s="76"/>
    </row>
    <row r="12" spans="1:86" s="74" customFormat="1" ht="6.75" customHeight="1" x14ac:dyDescent="0.2">
      <c r="A12" s="474"/>
      <c r="B12" s="547"/>
      <c r="C12" s="474"/>
      <c r="D12" s="551"/>
      <c r="E12" s="490"/>
      <c r="F12" s="490"/>
      <c r="G12" s="490"/>
      <c r="H12" s="490"/>
      <c r="I12" s="490"/>
      <c r="J12" s="472"/>
      <c r="K12" s="490"/>
      <c r="L12" s="490"/>
      <c r="M12" s="490"/>
      <c r="N12" s="478"/>
      <c r="O12" s="510"/>
      <c r="P12" s="510"/>
      <c r="Q12" s="475"/>
      <c r="R12" s="475"/>
      <c r="S12" s="478"/>
      <c r="T12" s="478"/>
      <c r="U12" s="478"/>
      <c r="V12" s="85" t="s">
        <v>162</v>
      </c>
      <c r="W12" s="549">
        <v>7</v>
      </c>
      <c r="X12" s="85" t="s">
        <v>161</v>
      </c>
      <c r="Y12" s="549">
        <v>0</v>
      </c>
      <c r="Z12" s="86" t="s">
        <v>163</v>
      </c>
      <c r="AA12" s="549">
        <v>0</v>
      </c>
      <c r="AB12" s="550"/>
      <c r="AE12" s="87"/>
      <c r="AF12" s="87"/>
      <c r="AG12" s="88"/>
      <c r="AH12" s="88"/>
      <c r="AI12" s="88"/>
      <c r="AJ12" s="87"/>
      <c r="AK12" s="88"/>
      <c r="AL12" s="88"/>
      <c r="AM12" s="88"/>
      <c r="AN12" s="76"/>
      <c r="AO12" s="76"/>
      <c r="AP12" s="76"/>
    </row>
    <row r="13" spans="1:86" s="74" customFormat="1" ht="6.75" customHeight="1" x14ac:dyDescent="0.2">
      <c r="A13" s="474"/>
      <c r="B13" s="547"/>
      <c r="C13" s="474"/>
      <c r="D13" s="551"/>
      <c r="E13" s="490"/>
      <c r="F13" s="490"/>
      <c r="G13" s="490"/>
      <c r="H13" s="490"/>
      <c r="I13" s="490"/>
      <c r="J13" s="472"/>
      <c r="K13" s="490"/>
      <c r="L13" s="490"/>
      <c r="M13" s="490"/>
      <c r="N13" s="478"/>
      <c r="O13" s="510"/>
      <c r="P13" s="510"/>
      <c r="Q13" s="475"/>
      <c r="R13" s="475"/>
      <c r="S13" s="478"/>
      <c r="T13" s="478"/>
      <c r="U13" s="478"/>
      <c r="V13" s="85" t="s">
        <v>164</v>
      </c>
      <c r="W13" s="549">
        <v>0</v>
      </c>
      <c r="X13" s="85" t="s">
        <v>165</v>
      </c>
      <c r="Y13" s="549">
        <v>0</v>
      </c>
      <c r="Z13" s="85"/>
      <c r="AA13" s="552"/>
      <c r="AB13" s="550"/>
      <c r="AE13" s="87"/>
      <c r="AF13" s="87"/>
      <c r="AG13" s="88"/>
      <c r="AH13" s="88"/>
      <c r="AI13" s="88"/>
      <c r="AJ13" s="87"/>
      <c r="AK13" s="88"/>
      <c r="AL13" s="88"/>
      <c r="AM13" s="88"/>
      <c r="AN13" s="76"/>
      <c r="AO13" s="76"/>
      <c r="AP13" s="76"/>
    </row>
    <row r="14" spans="1:86" ht="15.75" customHeight="1" x14ac:dyDescent="0.2">
      <c r="A14" s="474"/>
      <c r="B14" s="547"/>
      <c r="C14" s="474" t="s">
        <v>166</v>
      </c>
      <c r="D14" s="214" t="s">
        <v>138</v>
      </c>
      <c r="E14" s="262">
        <v>2250</v>
      </c>
      <c r="F14" s="262">
        <v>2250</v>
      </c>
      <c r="G14" s="262"/>
      <c r="H14" s="262"/>
      <c r="I14" s="262"/>
      <c r="J14" s="264">
        <v>255</v>
      </c>
      <c r="K14" s="262"/>
      <c r="L14" s="262"/>
      <c r="M14" s="262"/>
      <c r="N14" s="474" t="s">
        <v>166</v>
      </c>
      <c r="O14" s="475"/>
      <c r="P14" s="478"/>
      <c r="Q14" s="474" t="s">
        <v>166</v>
      </c>
      <c r="R14" s="474" t="s">
        <v>166</v>
      </c>
      <c r="S14" s="478">
        <v>131</v>
      </c>
      <c r="T14" s="478">
        <v>124</v>
      </c>
      <c r="U14" s="478">
        <v>0</v>
      </c>
      <c r="V14" s="85" t="s">
        <v>139</v>
      </c>
      <c r="W14" s="549">
        <v>0</v>
      </c>
      <c r="X14" s="86" t="s">
        <v>140</v>
      </c>
      <c r="Y14" s="549">
        <v>0</v>
      </c>
      <c r="Z14" s="86" t="s">
        <v>141</v>
      </c>
      <c r="AA14" s="549">
        <v>0</v>
      </c>
      <c r="AB14" s="550">
        <f>S14+T14+U14</f>
        <v>255</v>
      </c>
      <c r="AE14" s="87">
        <v>12</v>
      </c>
      <c r="AF14" s="87" t="s">
        <v>142</v>
      </c>
      <c r="AG14" s="88"/>
      <c r="AH14" s="88"/>
      <c r="AI14" s="88"/>
      <c r="AJ14" s="87" t="s">
        <v>140</v>
      </c>
      <c r="AK14" s="88"/>
      <c r="AL14" s="88"/>
      <c r="AM14" s="88"/>
    </row>
    <row r="15" spans="1:86" ht="15.75" customHeight="1" x14ac:dyDescent="0.2">
      <c r="A15" s="474"/>
      <c r="B15" s="547"/>
      <c r="C15" s="474"/>
      <c r="D15" s="214" t="s">
        <v>143</v>
      </c>
      <c r="E15" s="196">
        <v>75923900</v>
      </c>
      <c r="F15" s="196">
        <v>75923900</v>
      </c>
      <c r="G15" s="196"/>
      <c r="H15" s="196"/>
      <c r="I15" s="196"/>
      <c r="J15" s="548">
        <v>74427600</v>
      </c>
      <c r="K15" s="196"/>
      <c r="L15" s="196"/>
      <c r="M15" s="196"/>
      <c r="N15" s="474"/>
      <c r="O15" s="475"/>
      <c r="P15" s="478"/>
      <c r="Q15" s="474"/>
      <c r="R15" s="474"/>
      <c r="S15" s="478"/>
      <c r="T15" s="478"/>
      <c r="U15" s="478"/>
      <c r="V15" s="85" t="s">
        <v>144</v>
      </c>
      <c r="W15" s="549">
        <v>0</v>
      </c>
      <c r="X15" s="86" t="s">
        <v>145</v>
      </c>
      <c r="Y15" s="549">
        <v>0</v>
      </c>
      <c r="Z15" s="86" t="s">
        <v>146</v>
      </c>
      <c r="AA15" s="549">
        <v>0</v>
      </c>
      <c r="AB15" s="550"/>
      <c r="AE15" s="87">
        <v>13</v>
      </c>
      <c r="AF15" s="87" t="s">
        <v>147</v>
      </c>
      <c r="AG15" s="88"/>
      <c r="AH15" s="88"/>
      <c r="AI15" s="88"/>
      <c r="AJ15" s="87" t="s">
        <v>148</v>
      </c>
      <c r="AK15" s="88"/>
      <c r="AL15" s="88"/>
      <c r="AM15" s="88"/>
    </row>
    <row r="16" spans="1:86" ht="24.75" customHeight="1" x14ac:dyDescent="0.2">
      <c r="A16" s="474"/>
      <c r="B16" s="547"/>
      <c r="C16" s="474"/>
      <c r="D16" s="200" t="s">
        <v>149</v>
      </c>
      <c r="E16" s="264"/>
      <c r="F16" s="262"/>
      <c r="G16" s="262"/>
      <c r="H16" s="262"/>
      <c r="I16" s="264"/>
      <c r="J16" s="264"/>
      <c r="K16" s="262"/>
      <c r="L16" s="264"/>
      <c r="M16" s="264"/>
      <c r="N16" s="474"/>
      <c r="O16" s="475"/>
      <c r="P16" s="478"/>
      <c r="Q16" s="474"/>
      <c r="R16" s="474"/>
      <c r="S16" s="478"/>
      <c r="T16" s="478"/>
      <c r="U16" s="478"/>
      <c r="V16" s="85" t="s">
        <v>150</v>
      </c>
      <c r="W16" s="549">
        <v>2</v>
      </c>
      <c r="X16" s="86" t="s">
        <v>151</v>
      </c>
      <c r="Y16" s="549">
        <v>20</v>
      </c>
      <c r="Z16" s="86" t="s">
        <v>152</v>
      </c>
      <c r="AA16" s="549">
        <v>0</v>
      </c>
      <c r="AB16" s="550"/>
      <c r="AE16" s="87">
        <v>14</v>
      </c>
      <c r="AF16" s="87" t="s">
        <v>153</v>
      </c>
      <c r="AG16" s="88"/>
      <c r="AH16" s="88"/>
      <c r="AI16" s="88"/>
      <c r="AJ16" s="87" t="s">
        <v>154</v>
      </c>
      <c r="AK16" s="88"/>
      <c r="AL16" s="88"/>
      <c r="AM16" s="88"/>
    </row>
    <row r="17" spans="1:53" s="90" customFormat="1" ht="12" customHeight="1" x14ac:dyDescent="0.2">
      <c r="A17" s="474"/>
      <c r="B17" s="547"/>
      <c r="C17" s="474"/>
      <c r="D17" s="477" t="s">
        <v>155</v>
      </c>
      <c r="E17" s="196">
        <v>2078043.35</v>
      </c>
      <c r="F17" s="196">
        <v>4721666.3499999996</v>
      </c>
      <c r="G17" s="196"/>
      <c r="H17" s="196"/>
      <c r="I17" s="196"/>
      <c r="J17" s="548">
        <v>4314333</v>
      </c>
      <c r="K17" s="196"/>
      <c r="L17" s="196"/>
      <c r="M17" s="196"/>
      <c r="N17" s="474"/>
      <c r="O17" s="475"/>
      <c r="P17" s="478"/>
      <c r="Q17" s="474"/>
      <c r="R17" s="474"/>
      <c r="S17" s="478"/>
      <c r="T17" s="478"/>
      <c r="U17" s="478"/>
      <c r="V17" s="85" t="s">
        <v>156</v>
      </c>
      <c r="W17" s="549">
        <v>69</v>
      </c>
      <c r="X17" s="86" t="s">
        <v>157</v>
      </c>
      <c r="Y17" s="549">
        <v>9</v>
      </c>
      <c r="Z17" s="86" t="s">
        <v>158</v>
      </c>
      <c r="AA17" s="549">
        <v>255</v>
      </c>
      <c r="AB17" s="550"/>
      <c r="AC17" s="74"/>
      <c r="AD17" s="74"/>
      <c r="AE17" s="87"/>
      <c r="AF17" s="87"/>
      <c r="AG17" s="88"/>
      <c r="AH17" s="88"/>
      <c r="AI17" s="88"/>
      <c r="AJ17" s="87"/>
      <c r="AK17" s="88"/>
      <c r="AL17" s="88"/>
      <c r="AM17" s="88"/>
      <c r="AN17" s="76"/>
      <c r="AO17" s="76"/>
      <c r="AP17" s="76"/>
      <c r="AQ17" s="74"/>
      <c r="AR17" s="74"/>
      <c r="AS17" s="74"/>
      <c r="AT17" s="74"/>
      <c r="AU17" s="74"/>
      <c r="AV17" s="74"/>
      <c r="AW17" s="74"/>
      <c r="AX17" s="74"/>
      <c r="AY17" s="74"/>
      <c r="AZ17" s="74"/>
      <c r="BA17" s="74"/>
    </row>
    <row r="18" spans="1:53" ht="12" customHeight="1" x14ac:dyDescent="0.2">
      <c r="A18" s="474"/>
      <c r="B18" s="547"/>
      <c r="C18" s="474"/>
      <c r="D18" s="477"/>
      <c r="E18" s="490"/>
      <c r="F18" s="490"/>
      <c r="G18" s="490"/>
      <c r="H18" s="490"/>
      <c r="I18" s="490"/>
      <c r="J18" s="490"/>
      <c r="K18" s="490"/>
      <c r="L18" s="490"/>
      <c r="M18" s="490"/>
      <c r="N18" s="474"/>
      <c r="O18" s="475"/>
      <c r="P18" s="478"/>
      <c r="Q18" s="474"/>
      <c r="R18" s="474"/>
      <c r="S18" s="478"/>
      <c r="T18" s="478"/>
      <c r="U18" s="478"/>
      <c r="V18" s="85" t="s">
        <v>159</v>
      </c>
      <c r="W18" s="549">
        <v>101</v>
      </c>
      <c r="X18" s="86" t="s">
        <v>160</v>
      </c>
      <c r="Y18" s="549">
        <v>226</v>
      </c>
      <c r="Z18" s="86" t="s">
        <v>161</v>
      </c>
      <c r="AA18" s="549">
        <v>0</v>
      </c>
      <c r="AB18" s="550"/>
      <c r="AE18" s="87"/>
      <c r="AF18" s="87"/>
      <c r="AG18" s="88"/>
      <c r="AH18" s="88"/>
      <c r="AI18" s="88"/>
      <c r="AJ18" s="87"/>
      <c r="AK18" s="88"/>
      <c r="AL18" s="88"/>
      <c r="AM18" s="88"/>
    </row>
    <row r="19" spans="1:53" ht="12" customHeight="1" x14ac:dyDescent="0.2">
      <c r="A19" s="474"/>
      <c r="B19" s="547"/>
      <c r="C19" s="474"/>
      <c r="D19" s="477"/>
      <c r="E19" s="490"/>
      <c r="F19" s="490"/>
      <c r="G19" s="490"/>
      <c r="H19" s="490"/>
      <c r="I19" s="490"/>
      <c r="J19" s="490"/>
      <c r="K19" s="490"/>
      <c r="L19" s="490"/>
      <c r="M19" s="490"/>
      <c r="N19" s="474"/>
      <c r="O19" s="475"/>
      <c r="P19" s="478"/>
      <c r="Q19" s="474"/>
      <c r="R19" s="474"/>
      <c r="S19" s="478"/>
      <c r="T19" s="478"/>
      <c r="U19" s="478"/>
      <c r="V19" s="85" t="s">
        <v>162</v>
      </c>
      <c r="W19" s="549">
        <v>3</v>
      </c>
      <c r="X19" s="85" t="s">
        <v>161</v>
      </c>
      <c r="Y19" s="549">
        <v>0</v>
      </c>
      <c r="Z19" s="86" t="s">
        <v>163</v>
      </c>
      <c r="AA19" s="549">
        <v>0</v>
      </c>
      <c r="AB19" s="550"/>
      <c r="AE19" s="87"/>
      <c r="AF19" s="87"/>
      <c r="AG19" s="88"/>
      <c r="AH19" s="88"/>
      <c r="AI19" s="88"/>
      <c r="AJ19" s="87"/>
      <c r="AK19" s="88"/>
      <c r="AL19" s="88"/>
      <c r="AM19" s="88"/>
    </row>
    <row r="20" spans="1:53" ht="12" customHeight="1" x14ac:dyDescent="0.2">
      <c r="A20" s="474"/>
      <c r="B20" s="547"/>
      <c r="C20" s="474"/>
      <c r="D20" s="477"/>
      <c r="E20" s="490"/>
      <c r="F20" s="490"/>
      <c r="G20" s="490"/>
      <c r="H20" s="490"/>
      <c r="I20" s="490"/>
      <c r="J20" s="490"/>
      <c r="K20" s="490"/>
      <c r="L20" s="490"/>
      <c r="M20" s="490"/>
      <c r="N20" s="474"/>
      <c r="O20" s="475"/>
      <c r="P20" s="478"/>
      <c r="Q20" s="474"/>
      <c r="R20" s="474"/>
      <c r="S20" s="478"/>
      <c r="T20" s="478"/>
      <c r="U20" s="478"/>
      <c r="V20" s="85" t="s">
        <v>164</v>
      </c>
      <c r="W20" s="549">
        <v>80</v>
      </c>
      <c r="X20" s="85" t="s">
        <v>165</v>
      </c>
      <c r="Y20" s="549">
        <v>0</v>
      </c>
      <c r="Z20" s="85"/>
      <c r="AA20" s="552"/>
      <c r="AB20" s="550"/>
      <c r="AE20" s="87"/>
      <c r="AF20" s="87"/>
      <c r="AG20" s="88"/>
      <c r="AH20" s="88"/>
      <c r="AI20" s="88"/>
      <c r="AJ20" s="87"/>
      <c r="AK20" s="88"/>
      <c r="AL20" s="88"/>
      <c r="AM20" s="88"/>
    </row>
    <row r="21" spans="1:53" ht="22.5" x14ac:dyDescent="0.2">
      <c r="A21" s="474"/>
      <c r="B21" s="547"/>
      <c r="C21" s="474" t="s">
        <v>167</v>
      </c>
      <c r="D21" s="214" t="s">
        <v>138</v>
      </c>
      <c r="E21" s="262">
        <v>1875</v>
      </c>
      <c r="F21" s="262">
        <v>1875</v>
      </c>
      <c r="G21" s="262"/>
      <c r="H21" s="262"/>
      <c r="I21" s="262"/>
      <c r="J21" s="264">
        <v>395</v>
      </c>
      <c r="K21" s="262"/>
      <c r="L21" s="262"/>
      <c r="M21" s="262"/>
      <c r="N21" s="474" t="s">
        <v>167</v>
      </c>
      <c r="O21" s="475"/>
      <c r="P21" s="473"/>
      <c r="Q21" s="474" t="s">
        <v>167</v>
      </c>
      <c r="R21" s="474" t="s">
        <v>167</v>
      </c>
      <c r="S21" s="478">
        <v>185</v>
      </c>
      <c r="T21" s="478">
        <v>208</v>
      </c>
      <c r="U21" s="478">
        <v>2</v>
      </c>
      <c r="V21" s="85" t="s">
        <v>139</v>
      </c>
      <c r="W21" s="549">
        <v>0</v>
      </c>
      <c r="X21" s="86" t="s">
        <v>140</v>
      </c>
      <c r="Y21" s="549">
        <v>0</v>
      </c>
      <c r="Z21" s="86" t="s">
        <v>141</v>
      </c>
      <c r="AA21" s="549">
        <v>2</v>
      </c>
      <c r="AB21" s="550">
        <f>S21+T21+U21</f>
        <v>395</v>
      </c>
      <c r="AE21" s="87">
        <v>12</v>
      </c>
      <c r="AF21" s="87" t="s">
        <v>142</v>
      </c>
      <c r="AG21" s="88"/>
      <c r="AH21" s="88"/>
      <c r="AI21" s="88"/>
      <c r="AJ21" s="87" t="s">
        <v>140</v>
      </c>
      <c r="AK21" s="88"/>
      <c r="AL21" s="88"/>
      <c r="AM21" s="88"/>
    </row>
    <row r="22" spans="1:53" ht="33.75" x14ac:dyDescent="0.2">
      <c r="A22" s="474"/>
      <c r="B22" s="547"/>
      <c r="C22" s="474"/>
      <c r="D22" s="214" t="s">
        <v>143</v>
      </c>
      <c r="E22" s="196">
        <v>75923900</v>
      </c>
      <c r="F22" s="196">
        <v>75923900</v>
      </c>
      <c r="G22" s="196"/>
      <c r="H22" s="196"/>
      <c r="I22" s="196"/>
      <c r="J22" s="548">
        <v>74427600</v>
      </c>
      <c r="K22" s="196"/>
      <c r="L22" s="196"/>
      <c r="M22" s="196"/>
      <c r="N22" s="474"/>
      <c r="O22" s="475"/>
      <c r="P22" s="473"/>
      <c r="Q22" s="474"/>
      <c r="R22" s="474"/>
      <c r="S22" s="478"/>
      <c r="T22" s="478"/>
      <c r="U22" s="478"/>
      <c r="V22" s="85" t="s">
        <v>144</v>
      </c>
      <c r="W22" s="549">
        <v>152</v>
      </c>
      <c r="X22" s="86" t="s">
        <v>145</v>
      </c>
      <c r="Y22" s="549">
        <v>150</v>
      </c>
      <c r="Z22" s="86" t="s">
        <v>146</v>
      </c>
      <c r="AA22" s="549">
        <v>0</v>
      </c>
      <c r="AB22" s="550"/>
      <c r="AE22" s="87">
        <v>13</v>
      </c>
      <c r="AF22" s="87" t="s">
        <v>147</v>
      </c>
      <c r="AG22" s="88"/>
      <c r="AH22" s="88"/>
      <c r="AI22" s="88"/>
      <c r="AJ22" s="87" t="s">
        <v>148</v>
      </c>
      <c r="AK22" s="88"/>
      <c r="AL22" s="88"/>
      <c r="AM22" s="88"/>
    </row>
    <row r="23" spans="1:53" ht="67.5" x14ac:dyDescent="0.2">
      <c r="A23" s="474"/>
      <c r="B23" s="547"/>
      <c r="C23" s="474"/>
      <c r="D23" s="200" t="s">
        <v>149</v>
      </c>
      <c r="E23" s="264"/>
      <c r="F23" s="262"/>
      <c r="G23" s="262"/>
      <c r="H23" s="262"/>
      <c r="I23" s="264"/>
      <c r="J23" s="264"/>
      <c r="K23" s="262"/>
      <c r="L23" s="264"/>
      <c r="M23" s="264"/>
      <c r="N23" s="474"/>
      <c r="O23" s="475"/>
      <c r="P23" s="473"/>
      <c r="Q23" s="474"/>
      <c r="R23" s="474"/>
      <c r="S23" s="478"/>
      <c r="T23" s="478"/>
      <c r="U23" s="478"/>
      <c r="V23" s="85" t="s">
        <v>150</v>
      </c>
      <c r="W23" s="549">
        <v>5</v>
      </c>
      <c r="X23" s="86" t="s">
        <v>151</v>
      </c>
      <c r="Y23" s="549">
        <v>0</v>
      </c>
      <c r="Z23" s="86" t="s">
        <v>152</v>
      </c>
      <c r="AA23" s="549">
        <v>0</v>
      </c>
      <c r="AB23" s="550"/>
      <c r="AE23" s="87">
        <v>14</v>
      </c>
      <c r="AF23" s="87" t="s">
        <v>153</v>
      </c>
      <c r="AG23" s="88"/>
      <c r="AH23" s="88"/>
      <c r="AI23" s="88"/>
      <c r="AJ23" s="87" t="s">
        <v>154</v>
      </c>
      <c r="AK23" s="88"/>
      <c r="AL23" s="88"/>
      <c r="AM23" s="88"/>
    </row>
    <row r="24" spans="1:53" s="90" customFormat="1" ht="25.5" x14ac:dyDescent="0.2">
      <c r="A24" s="474"/>
      <c r="B24" s="547"/>
      <c r="C24" s="474"/>
      <c r="D24" s="201" t="s">
        <v>155</v>
      </c>
      <c r="E24" s="196">
        <v>2078043.35</v>
      </c>
      <c r="F24" s="196">
        <v>5297933.3499999996</v>
      </c>
      <c r="G24" s="196"/>
      <c r="H24" s="196"/>
      <c r="I24" s="196"/>
      <c r="J24" s="548">
        <v>4890600</v>
      </c>
      <c r="K24" s="196"/>
      <c r="L24" s="196"/>
      <c r="M24" s="196"/>
      <c r="N24" s="474"/>
      <c r="O24" s="475"/>
      <c r="P24" s="473"/>
      <c r="Q24" s="474"/>
      <c r="R24" s="474"/>
      <c r="S24" s="478"/>
      <c r="T24" s="478"/>
      <c r="U24" s="478"/>
      <c r="V24" s="85" t="s">
        <v>156</v>
      </c>
      <c r="W24" s="549">
        <v>56</v>
      </c>
      <c r="X24" s="86" t="s">
        <v>157</v>
      </c>
      <c r="Y24" s="549">
        <v>61</v>
      </c>
      <c r="Z24" s="86" t="s">
        <v>158</v>
      </c>
      <c r="AA24" s="549">
        <v>392</v>
      </c>
      <c r="AB24" s="550"/>
      <c r="AC24" s="74"/>
      <c r="AD24" s="74"/>
      <c r="AE24" s="87"/>
      <c r="AF24" s="87"/>
      <c r="AG24" s="88"/>
      <c r="AH24" s="88"/>
      <c r="AI24" s="88"/>
      <c r="AJ24" s="87"/>
      <c r="AK24" s="88"/>
      <c r="AL24" s="88"/>
      <c r="AM24" s="88"/>
      <c r="AN24" s="76"/>
      <c r="AO24" s="76"/>
      <c r="AP24" s="76"/>
      <c r="AQ24" s="74"/>
      <c r="AR24" s="74"/>
      <c r="AS24" s="74"/>
      <c r="AT24" s="74"/>
      <c r="AU24" s="74"/>
      <c r="AV24" s="74"/>
      <c r="AW24" s="74"/>
      <c r="AX24" s="74"/>
      <c r="AY24" s="74"/>
      <c r="AZ24" s="74"/>
      <c r="BA24" s="74"/>
    </row>
    <row r="25" spans="1:53" ht="15" x14ac:dyDescent="0.2">
      <c r="A25" s="474"/>
      <c r="B25" s="547"/>
      <c r="C25" s="474"/>
      <c r="D25" s="477"/>
      <c r="E25" s="553"/>
      <c r="F25" s="553"/>
      <c r="G25" s="553"/>
      <c r="H25" s="553"/>
      <c r="I25" s="553"/>
      <c r="J25" s="553"/>
      <c r="K25" s="553"/>
      <c r="L25" s="553"/>
      <c r="M25" s="553"/>
      <c r="N25" s="474"/>
      <c r="O25" s="475"/>
      <c r="P25" s="473"/>
      <c r="Q25" s="474"/>
      <c r="R25" s="474"/>
      <c r="S25" s="478"/>
      <c r="T25" s="478"/>
      <c r="U25" s="478"/>
      <c r="V25" s="85" t="s">
        <v>159</v>
      </c>
      <c r="W25" s="549">
        <v>136</v>
      </c>
      <c r="X25" s="86" t="s">
        <v>160</v>
      </c>
      <c r="Y25" s="549">
        <v>184</v>
      </c>
      <c r="Z25" s="86" t="s">
        <v>161</v>
      </c>
      <c r="AA25" s="549">
        <v>1</v>
      </c>
      <c r="AB25" s="550"/>
      <c r="AE25" s="87"/>
      <c r="AF25" s="87"/>
      <c r="AG25" s="88"/>
      <c r="AH25" s="88"/>
      <c r="AI25" s="88"/>
      <c r="AJ25" s="87"/>
      <c r="AK25" s="88"/>
      <c r="AL25" s="88"/>
      <c r="AM25" s="88"/>
    </row>
    <row r="26" spans="1:53" ht="22.5" x14ac:dyDescent="0.2">
      <c r="A26" s="474"/>
      <c r="B26" s="547"/>
      <c r="C26" s="474"/>
      <c r="D26" s="477"/>
      <c r="E26" s="553"/>
      <c r="F26" s="553"/>
      <c r="G26" s="553"/>
      <c r="H26" s="553"/>
      <c r="I26" s="553"/>
      <c r="J26" s="553"/>
      <c r="K26" s="553"/>
      <c r="L26" s="553"/>
      <c r="M26" s="553"/>
      <c r="N26" s="474"/>
      <c r="O26" s="475"/>
      <c r="P26" s="473"/>
      <c r="Q26" s="474"/>
      <c r="R26" s="474"/>
      <c r="S26" s="478"/>
      <c r="T26" s="478"/>
      <c r="U26" s="478"/>
      <c r="V26" s="85" t="s">
        <v>162</v>
      </c>
      <c r="W26" s="549">
        <v>35</v>
      </c>
      <c r="X26" s="85" t="s">
        <v>161</v>
      </c>
      <c r="Y26" s="549">
        <v>0</v>
      </c>
      <c r="Z26" s="86" t="s">
        <v>163</v>
      </c>
      <c r="AA26" s="549">
        <v>0</v>
      </c>
      <c r="AB26" s="550"/>
      <c r="AE26" s="87"/>
      <c r="AF26" s="87"/>
      <c r="AG26" s="88"/>
      <c r="AH26" s="88"/>
      <c r="AI26" s="88"/>
      <c r="AJ26" s="87"/>
      <c r="AK26" s="88"/>
      <c r="AL26" s="88"/>
      <c r="AM26" s="88"/>
    </row>
    <row r="27" spans="1:53" ht="22.5" x14ac:dyDescent="0.2">
      <c r="A27" s="474"/>
      <c r="B27" s="547"/>
      <c r="C27" s="474"/>
      <c r="D27" s="477"/>
      <c r="E27" s="553"/>
      <c r="F27" s="553"/>
      <c r="G27" s="553"/>
      <c r="H27" s="553"/>
      <c r="I27" s="553"/>
      <c r="J27" s="553"/>
      <c r="K27" s="553"/>
      <c r="L27" s="553"/>
      <c r="M27" s="553"/>
      <c r="N27" s="474"/>
      <c r="O27" s="475"/>
      <c r="P27" s="473"/>
      <c r="Q27" s="474"/>
      <c r="R27" s="474"/>
      <c r="S27" s="478"/>
      <c r="T27" s="478"/>
      <c r="U27" s="478"/>
      <c r="V27" s="85" t="s">
        <v>164</v>
      </c>
      <c r="W27" s="549">
        <v>11</v>
      </c>
      <c r="X27" s="85" t="s">
        <v>165</v>
      </c>
      <c r="Y27" s="549">
        <v>0</v>
      </c>
      <c r="Z27" s="85"/>
      <c r="AA27" s="552"/>
      <c r="AB27" s="550"/>
      <c r="AE27" s="87"/>
      <c r="AF27" s="87"/>
      <c r="AG27" s="88"/>
      <c r="AH27" s="88"/>
      <c r="AI27" s="88"/>
      <c r="AJ27" s="87"/>
      <c r="AK27" s="88"/>
      <c r="AL27" s="88"/>
      <c r="AM27" s="88"/>
    </row>
    <row r="28" spans="1:53" ht="22.5" x14ac:dyDescent="0.2">
      <c r="A28" s="474"/>
      <c r="B28" s="547"/>
      <c r="C28" s="474" t="s">
        <v>168</v>
      </c>
      <c r="D28" s="214" t="s">
        <v>138</v>
      </c>
      <c r="E28" s="262">
        <v>2250</v>
      </c>
      <c r="F28" s="262">
        <v>2250</v>
      </c>
      <c r="G28" s="262"/>
      <c r="H28" s="262"/>
      <c r="I28" s="262"/>
      <c r="J28" s="264">
        <v>243</v>
      </c>
      <c r="K28" s="262"/>
      <c r="L28" s="262"/>
      <c r="M28" s="262"/>
      <c r="N28" s="474" t="s">
        <v>168</v>
      </c>
      <c r="O28" s="475"/>
      <c r="P28" s="473"/>
      <c r="Q28" s="474" t="s">
        <v>168</v>
      </c>
      <c r="R28" s="474" t="s">
        <v>168</v>
      </c>
      <c r="S28" s="478">
        <v>139</v>
      </c>
      <c r="T28" s="478">
        <v>104</v>
      </c>
      <c r="U28" s="478">
        <v>0</v>
      </c>
      <c r="V28" s="85" t="s">
        <v>139</v>
      </c>
      <c r="W28" s="549">
        <v>0</v>
      </c>
      <c r="X28" s="86" t="s">
        <v>140</v>
      </c>
      <c r="Y28" s="549">
        <v>0</v>
      </c>
      <c r="Z28" s="86" t="s">
        <v>141</v>
      </c>
      <c r="AA28" s="549">
        <v>1</v>
      </c>
      <c r="AB28" s="550">
        <f>S28+T28+U28</f>
        <v>243</v>
      </c>
      <c r="AE28" s="87">
        <v>12</v>
      </c>
      <c r="AF28" s="87" t="s">
        <v>142</v>
      </c>
      <c r="AG28" s="88"/>
      <c r="AH28" s="88"/>
      <c r="AI28" s="88"/>
      <c r="AJ28" s="87" t="s">
        <v>140</v>
      </c>
      <c r="AK28" s="88"/>
      <c r="AL28" s="88"/>
      <c r="AM28" s="88"/>
    </row>
    <row r="29" spans="1:53" ht="33.75" x14ac:dyDescent="0.2">
      <c r="A29" s="474"/>
      <c r="B29" s="547"/>
      <c r="C29" s="474"/>
      <c r="D29" s="214" t="s">
        <v>143</v>
      </c>
      <c r="E29" s="196">
        <v>75923900</v>
      </c>
      <c r="F29" s="196">
        <v>75923900</v>
      </c>
      <c r="G29" s="196"/>
      <c r="H29" s="196"/>
      <c r="I29" s="196"/>
      <c r="J29" s="548">
        <v>74427600</v>
      </c>
      <c r="K29" s="196"/>
      <c r="L29" s="196"/>
      <c r="M29" s="196"/>
      <c r="N29" s="474"/>
      <c r="O29" s="475"/>
      <c r="P29" s="473"/>
      <c r="Q29" s="474"/>
      <c r="R29" s="474"/>
      <c r="S29" s="478"/>
      <c r="T29" s="478"/>
      <c r="U29" s="478"/>
      <c r="V29" s="85" t="s">
        <v>144</v>
      </c>
      <c r="W29" s="549">
        <v>77</v>
      </c>
      <c r="X29" s="86" t="s">
        <v>145</v>
      </c>
      <c r="Y29" s="549">
        <v>96</v>
      </c>
      <c r="Z29" s="86" t="s">
        <v>146</v>
      </c>
      <c r="AA29" s="549">
        <v>6</v>
      </c>
      <c r="AB29" s="550"/>
      <c r="AE29" s="87">
        <v>13</v>
      </c>
      <c r="AF29" s="87" t="s">
        <v>147</v>
      </c>
      <c r="AG29" s="88"/>
      <c r="AH29" s="88"/>
      <c r="AI29" s="88"/>
      <c r="AJ29" s="87" t="s">
        <v>148</v>
      </c>
      <c r="AK29" s="88"/>
      <c r="AL29" s="88"/>
      <c r="AM29" s="88"/>
    </row>
    <row r="30" spans="1:53" ht="67.5" x14ac:dyDescent="0.2">
      <c r="A30" s="474"/>
      <c r="B30" s="547"/>
      <c r="C30" s="474"/>
      <c r="D30" s="200" t="s">
        <v>149</v>
      </c>
      <c r="E30" s="264"/>
      <c r="F30" s="262"/>
      <c r="G30" s="262"/>
      <c r="H30" s="262"/>
      <c r="I30" s="264"/>
      <c r="J30" s="264"/>
      <c r="K30" s="262"/>
      <c r="L30" s="264"/>
      <c r="M30" s="264"/>
      <c r="N30" s="474"/>
      <c r="O30" s="475"/>
      <c r="P30" s="473"/>
      <c r="Q30" s="474"/>
      <c r="R30" s="474"/>
      <c r="S30" s="478"/>
      <c r="T30" s="478"/>
      <c r="U30" s="478"/>
      <c r="V30" s="85" t="s">
        <v>150</v>
      </c>
      <c r="W30" s="549">
        <v>69</v>
      </c>
      <c r="X30" s="86" t="s">
        <v>151</v>
      </c>
      <c r="Y30" s="549">
        <v>0</v>
      </c>
      <c r="Z30" s="86" t="s">
        <v>152</v>
      </c>
      <c r="AA30" s="549">
        <v>4</v>
      </c>
      <c r="AB30" s="550"/>
      <c r="AE30" s="87">
        <v>14</v>
      </c>
      <c r="AF30" s="87" t="s">
        <v>153</v>
      </c>
      <c r="AG30" s="88"/>
      <c r="AH30" s="88"/>
      <c r="AI30" s="88"/>
      <c r="AJ30" s="87" t="s">
        <v>154</v>
      </c>
      <c r="AK30" s="88"/>
      <c r="AL30" s="88"/>
      <c r="AM30" s="88"/>
    </row>
    <row r="31" spans="1:53" s="90" customFormat="1" ht="25.5" x14ac:dyDescent="0.2">
      <c r="A31" s="474"/>
      <c r="B31" s="547"/>
      <c r="C31" s="474"/>
      <c r="D31" s="201" t="s">
        <v>155</v>
      </c>
      <c r="E31" s="196">
        <v>2078043.35</v>
      </c>
      <c r="F31" s="196">
        <v>975933.35</v>
      </c>
      <c r="G31" s="196"/>
      <c r="H31" s="196"/>
      <c r="I31" s="196"/>
      <c r="J31" s="548">
        <v>568600</v>
      </c>
      <c r="K31" s="196"/>
      <c r="L31" s="196"/>
      <c r="M31" s="196"/>
      <c r="N31" s="474"/>
      <c r="O31" s="475"/>
      <c r="P31" s="473"/>
      <c r="Q31" s="474"/>
      <c r="R31" s="474"/>
      <c r="S31" s="478"/>
      <c r="T31" s="478"/>
      <c r="U31" s="478"/>
      <c r="V31" s="85" t="s">
        <v>156</v>
      </c>
      <c r="W31" s="549">
        <v>14</v>
      </c>
      <c r="X31" s="86" t="s">
        <v>157</v>
      </c>
      <c r="Y31" s="549">
        <v>19</v>
      </c>
      <c r="Z31" s="86" t="s">
        <v>158</v>
      </c>
      <c r="AA31" s="549">
        <v>232</v>
      </c>
      <c r="AB31" s="550"/>
      <c r="AC31" s="74"/>
      <c r="AD31" s="74"/>
      <c r="AE31" s="87"/>
      <c r="AF31" s="87"/>
      <c r="AG31" s="88"/>
      <c r="AH31" s="88"/>
      <c r="AI31" s="88"/>
      <c r="AJ31" s="87"/>
      <c r="AK31" s="88"/>
      <c r="AL31" s="88"/>
      <c r="AM31" s="88"/>
      <c r="AN31" s="76"/>
      <c r="AO31" s="76"/>
      <c r="AP31" s="76"/>
      <c r="AQ31" s="74"/>
      <c r="AR31" s="74"/>
      <c r="AS31" s="74"/>
      <c r="AT31" s="74"/>
      <c r="AU31" s="74"/>
      <c r="AV31" s="74"/>
      <c r="AW31" s="74"/>
      <c r="AX31" s="74"/>
      <c r="AY31" s="74"/>
      <c r="AZ31" s="74"/>
      <c r="BA31" s="74"/>
    </row>
    <row r="32" spans="1:53" ht="15" x14ac:dyDescent="0.2">
      <c r="A32" s="474"/>
      <c r="B32" s="547"/>
      <c r="C32" s="474"/>
      <c r="D32" s="477"/>
      <c r="E32" s="490"/>
      <c r="F32" s="490"/>
      <c r="G32" s="490"/>
      <c r="H32" s="490"/>
      <c r="I32" s="490"/>
      <c r="J32" s="490"/>
      <c r="K32" s="490"/>
      <c r="L32" s="490"/>
      <c r="M32" s="490"/>
      <c r="N32" s="474"/>
      <c r="O32" s="475"/>
      <c r="P32" s="473"/>
      <c r="Q32" s="474"/>
      <c r="R32" s="474"/>
      <c r="S32" s="478"/>
      <c r="T32" s="478"/>
      <c r="U32" s="478"/>
      <c r="V32" s="85" t="s">
        <v>159</v>
      </c>
      <c r="W32" s="549">
        <v>55</v>
      </c>
      <c r="X32" s="86" t="s">
        <v>160</v>
      </c>
      <c r="Y32" s="549">
        <v>128</v>
      </c>
      <c r="Z32" s="86" t="s">
        <v>161</v>
      </c>
      <c r="AA32" s="549">
        <v>0</v>
      </c>
      <c r="AB32" s="550"/>
      <c r="AE32" s="87"/>
      <c r="AF32" s="87"/>
      <c r="AG32" s="88"/>
      <c r="AH32" s="88"/>
      <c r="AI32" s="88"/>
      <c r="AJ32" s="87"/>
      <c r="AK32" s="88"/>
      <c r="AL32" s="88"/>
      <c r="AM32" s="88"/>
    </row>
    <row r="33" spans="1:53" ht="22.5" x14ac:dyDescent="0.2">
      <c r="A33" s="474"/>
      <c r="B33" s="547"/>
      <c r="C33" s="474"/>
      <c r="D33" s="477"/>
      <c r="E33" s="490"/>
      <c r="F33" s="490"/>
      <c r="G33" s="490"/>
      <c r="H33" s="490"/>
      <c r="I33" s="490"/>
      <c r="J33" s="490"/>
      <c r="K33" s="490"/>
      <c r="L33" s="490"/>
      <c r="M33" s="490"/>
      <c r="N33" s="474"/>
      <c r="O33" s="475"/>
      <c r="P33" s="473"/>
      <c r="Q33" s="474"/>
      <c r="R33" s="474"/>
      <c r="S33" s="478"/>
      <c r="T33" s="478"/>
      <c r="U33" s="478"/>
      <c r="V33" s="85" t="s">
        <v>162</v>
      </c>
      <c r="W33" s="549">
        <v>21</v>
      </c>
      <c r="X33" s="85" t="s">
        <v>161</v>
      </c>
      <c r="Y33" s="549">
        <v>0</v>
      </c>
      <c r="Z33" s="86" t="s">
        <v>163</v>
      </c>
      <c r="AA33" s="549">
        <v>0</v>
      </c>
      <c r="AB33" s="550"/>
      <c r="AE33" s="87"/>
      <c r="AF33" s="87"/>
      <c r="AG33" s="88"/>
      <c r="AH33" s="88"/>
      <c r="AI33" s="88"/>
      <c r="AJ33" s="87"/>
      <c r="AK33" s="88"/>
      <c r="AL33" s="88"/>
      <c r="AM33" s="88"/>
    </row>
    <row r="34" spans="1:53" ht="22.5" x14ac:dyDescent="0.2">
      <c r="A34" s="474"/>
      <c r="B34" s="547"/>
      <c r="C34" s="474"/>
      <c r="D34" s="477"/>
      <c r="E34" s="490"/>
      <c r="F34" s="490"/>
      <c r="G34" s="490"/>
      <c r="H34" s="490"/>
      <c r="I34" s="490"/>
      <c r="J34" s="490"/>
      <c r="K34" s="490"/>
      <c r="L34" s="490"/>
      <c r="M34" s="490"/>
      <c r="N34" s="474"/>
      <c r="O34" s="475"/>
      <c r="P34" s="473"/>
      <c r="Q34" s="474"/>
      <c r="R34" s="474"/>
      <c r="S34" s="478"/>
      <c r="T34" s="478"/>
      <c r="U34" s="478"/>
      <c r="V34" s="85" t="s">
        <v>164</v>
      </c>
      <c r="W34" s="549">
        <v>7</v>
      </c>
      <c r="X34" s="85" t="s">
        <v>165</v>
      </c>
      <c r="Y34" s="549">
        <v>0</v>
      </c>
      <c r="Z34" s="85"/>
      <c r="AA34" s="552"/>
      <c r="AB34" s="550"/>
      <c r="AE34" s="87"/>
      <c r="AF34" s="87"/>
      <c r="AG34" s="88"/>
      <c r="AH34" s="88"/>
      <c r="AI34" s="88"/>
      <c r="AJ34" s="87"/>
      <c r="AK34" s="88"/>
      <c r="AL34" s="88"/>
      <c r="AM34" s="88"/>
    </row>
    <row r="35" spans="1:53" ht="22.5" x14ac:dyDescent="0.2">
      <c r="A35" s="474"/>
      <c r="B35" s="547"/>
      <c r="C35" s="474" t="s">
        <v>169</v>
      </c>
      <c r="D35" s="214" t="s">
        <v>138</v>
      </c>
      <c r="E35" s="262">
        <v>1875</v>
      </c>
      <c r="F35" s="262">
        <v>1875</v>
      </c>
      <c r="G35" s="262"/>
      <c r="H35" s="262"/>
      <c r="I35" s="262"/>
      <c r="J35" s="264">
        <v>667</v>
      </c>
      <c r="K35" s="262"/>
      <c r="L35" s="262"/>
      <c r="M35" s="262"/>
      <c r="N35" s="474" t="s">
        <v>169</v>
      </c>
      <c r="O35" s="475"/>
      <c r="P35" s="475"/>
      <c r="Q35" s="474" t="s">
        <v>169</v>
      </c>
      <c r="R35" s="474" t="s">
        <v>169</v>
      </c>
      <c r="S35" s="478">
        <v>407</v>
      </c>
      <c r="T35" s="478">
        <v>260</v>
      </c>
      <c r="U35" s="478">
        <v>0</v>
      </c>
      <c r="V35" s="85" t="s">
        <v>139</v>
      </c>
      <c r="W35" s="549">
        <v>10</v>
      </c>
      <c r="X35" s="86" t="s">
        <v>140</v>
      </c>
      <c r="Y35" s="549">
        <v>0</v>
      </c>
      <c r="Z35" s="86" t="s">
        <v>141</v>
      </c>
      <c r="AA35" s="549">
        <v>0</v>
      </c>
      <c r="AB35" s="550">
        <f>S35+T35+U35</f>
        <v>667</v>
      </c>
      <c r="AE35" s="87">
        <v>12</v>
      </c>
      <c r="AF35" s="87" t="s">
        <v>142</v>
      </c>
      <c r="AG35" s="88"/>
      <c r="AH35" s="88"/>
      <c r="AI35" s="88"/>
      <c r="AJ35" s="87" t="s">
        <v>140</v>
      </c>
      <c r="AK35" s="88"/>
      <c r="AL35" s="88"/>
      <c r="AM35" s="88"/>
    </row>
    <row r="36" spans="1:53" ht="33.75" x14ac:dyDescent="0.2">
      <c r="A36" s="474"/>
      <c r="B36" s="547"/>
      <c r="C36" s="474"/>
      <c r="D36" s="214" t="s">
        <v>143</v>
      </c>
      <c r="E36" s="196">
        <v>75923900</v>
      </c>
      <c r="F36" s="196">
        <v>75923900</v>
      </c>
      <c r="G36" s="196"/>
      <c r="H36" s="196"/>
      <c r="I36" s="196"/>
      <c r="J36" s="548">
        <v>74427600</v>
      </c>
      <c r="K36" s="196"/>
      <c r="L36" s="196"/>
      <c r="M36" s="196"/>
      <c r="N36" s="474"/>
      <c r="O36" s="475"/>
      <c r="P36" s="475"/>
      <c r="Q36" s="474"/>
      <c r="R36" s="474"/>
      <c r="S36" s="478"/>
      <c r="T36" s="478"/>
      <c r="U36" s="478"/>
      <c r="V36" s="85" t="s">
        <v>144</v>
      </c>
      <c r="W36" s="549">
        <v>121</v>
      </c>
      <c r="X36" s="86" t="s">
        <v>145</v>
      </c>
      <c r="Y36" s="549">
        <v>77</v>
      </c>
      <c r="Z36" s="86" t="s">
        <v>146</v>
      </c>
      <c r="AA36" s="549">
        <v>21</v>
      </c>
      <c r="AB36" s="550"/>
      <c r="AE36" s="87">
        <v>13</v>
      </c>
      <c r="AF36" s="87" t="s">
        <v>147</v>
      </c>
      <c r="AG36" s="88"/>
      <c r="AH36" s="88"/>
      <c r="AI36" s="88"/>
      <c r="AJ36" s="87" t="s">
        <v>148</v>
      </c>
      <c r="AK36" s="88"/>
      <c r="AL36" s="88"/>
      <c r="AM36" s="88"/>
    </row>
    <row r="37" spans="1:53" ht="67.5" x14ac:dyDescent="0.2">
      <c r="A37" s="474"/>
      <c r="B37" s="547"/>
      <c r="C37" s="474"/>
      <c r="D37" s="200" t="s">
        <v>149</v>
      </c>
      <c r="E37" s="264"/>
      <c r="F37" s="262"/>
      <c r="G37" s="262"/>
      <c r="H37" s="262"/>
      <c r="I37" s="264"/>
      <c r="J37" s="264"/>
      <c r="K37" s="262"/>
      <c r="L37" s="264"/>
      <c r="M37" s="264"/>
      <c r="N37" s="474"/>
      <c r="O37" s="475"/>
      <c r="P37" s="475"/>
      <c r="Q37" s="474"/>
      <c r="R37" s="474"/>
      <c r="S37" s="478"/>
      <c r="T37" s="478"/>
      <c r="U37" s="478"/>
      <c r="V37" s="85" t="s">
        <v>150</v>
      </c>
      <c r="W37" s="549">
        <v>77</v>
      </c>
      <c r="X37" s="86" t="s">
        <v>151</v>
      </c>
      <c r="Y37" s="549">
        <v>48</v>
      </c>
      <c r="Z37" s="86" t="s">
        <v>152</v>
      </c>
      <c r="AA37" s="549">
        <v>0</v>
      </c>
      <c r="AB37" s="550"/>
      <c r="AE37" s="87">
        <v>14</v>
      </c>
      <c r="AF37" s="87" t="s">
        <v>153</v>
      </c>
      <c r="AG37" s="88"/>
      <c r="AH37" s="88"/>
      <c r="AI37" s="88"/>
      <c r="AJ37" s="87" t="s">
        <v>154</v>
      </c>
      <c r="AK37" s="88"/>
      <c r="AL37" s="88"/>
      <c r="AM37" s="88"/>
    </row>
    <row r="38" spans="1:53" s="90" customFormat="1" ht="25.5" x14ac:dyDescent="0.2">
      <c r="A38" s="474"/>
      <c r="B38" s="547"/>
      <c r="C38" s="474"/>
      <c r="D38" s="201" t="s">
        <v>155</v>
      </c>
      <c r="E38" s="196">
        <v>2078043.35</v>
      </c>
      <c r="F38" s="196">
        <v>5297933.3499999996</v>
      </c>
      <c r="G38" s="196"/>
      <c r="H38" s="196"/>
      <c r="I38" s="196"/>
      <c r="J38" s="548">
        <v>4890600</v>
      </c>
      <c r="K38" s="196"/>
      <c r="L38" s="196"/>
      <c r="M38" s="196"/>
      <c r="N38" s="474"/>
      <c r="O38" s="475"/>
      <c r="P38" s="475"/>
      <c r="Q38" s="474"/>
      <c r="R38" s="474"/>
      <c r="S38" s="478"/>
      <c r="T38" s="478"/>
      <c r="U38" s="478"/>
      <c r="V38" s="85" t="s">
        <v>156</v>
      </c>
      <c r="W38" s="549">
        <v>77</v>
      </c>
      <c r="X38" s="86" t="s">
        <v>157</v>
      </c>
      <c r="Y38" s="549">
        <v>96</v>
      </c>
      <c r="Z38" s="86" t="s">
        <v>158</v>
      </c>
      <c r="AA38" s="549">
        <v>644</v>
      </c>
      <c r="AB38" s="550"/>
      <c r="AC38" s="74"/>
      <c r="AD38" s="74"/>
      <c r="AE38" s="87"/>
      <c r="AF38" s="87"/>
      <c r="AG38" s="88"/>
      <c r="AH38" s="88"/>
      <c r="AI38" s="88"/>
      <c r="AJ38" s="87"/>
      <c r="AK38" s="88"/>
      <c r="AL38" s="88"/>
      <c r="AM38" s="88"/>
      <c r="AN38" s="76"/>
      <c r="AO38" s="76"/>
      <c r="AP38" s="76"/>
      <c r="AQ38" s="74"/>
      <c r="AR38" s="74"/>
      <c r="AS38" s="74"/>
      <c r="AT38" s="74"/>
      <c r="AU38" s="74"/>
      <c r="AV38" s="74"/>
      <c r="AW38" s="74"/>
      <c r="AX38" s="74"/>
      <c r="AY38" s="74"/>
      <c r="AZ38" s="74"/>
      <c r="BA38" s="74"/>
    </row>
    <row r="39" spans="1:53" ht="15" x14ac:dyDescent="0.2">
      <c r="A39" s="474"/>
      <c r="B39" s="547"/>
      <c r="C39" s="474"/>
      <c r="D39" s="477"/>
      <c r="E39" s="490"/>
      <c r="F39" s="490"/>
      <c r="G39" s="490"/>
      <c r="H39" s="490"/>
      <c r="I39" s="490"/>
      <c r="J39" s="472"/>
      <c r="K39" s="490"/>
      <c r="L39" s="490"/>
      <c r="M39" s="490"/>
      <c r="N39" s="474"/>
      <c r="O39" s="475"/>
      <c r="P39" s="475"/>
      <c r="Q39" s="474"/>
      <c r="R39" s="474"/>
      <c r="S39" s="478"/>
      <c r="T39" s="478"/>
      <c r="U39" s="478"/>
      <c r="V39" s="85" t="s">
        <v>159</v>
      </c>
      <c r="W39" s="549">
        <v>257</v>
      </c>
      <c r="X39" s="86" t="s">
        <v>160</v>
      </c>
      <c r="Y39" s="549">
        <v>446</v>
      </c>
      <c r="Z39" s="86" t="s">
        <v>161</v>
      </c>
      <c r="AA39" s="549">
        <v>2</v>
      </c>
      <c r="AB39" s="550"/>
      <c r="AE39" s="87"/>
      <c r="AF39" s="87"/>
      <c r="AG39" s="88"/>
      <c r="AH39" s="88"/>
      <c r="AI39" s="88"/>
      <c r="AJ39" s="87"/>
      <c r="AK39" s="88"/>
      <c r="AL39" s="88"/>
      <c r="AM39" s="88"/>
    </row>
    <row r="40" spans="1:53" ht="22.5" x14ac:dyDescent="0.2">
      <c r="A40" s="474"/>
      <c r="B40" s="547"/>
      <c r="C40" s="474"/>
      <c r="D40" s="477"/>
      <c r="E40" s="490"/>
      <c r="F40" s="490"/>
      <c r="G40" s="490"/>
      <c r="H40" s="490"/>
      <c r="I40" s="490"/>
      <c r="J40" s="472"/>
      <c r="K40" s="490"/>
      <c r="L40" s="490"/>
      <c r="M40" s="490"/>
      <c r="N40" s="474"/>
      <c r="O40" s="475"/>
      <c r="P40" s="475"/>
      <c r="Q40" s="474"/>
      <c r="R40" s="474"/>
      <c r="S40" s="478"/>
      <c r="T40" s="478"/>
      <c r="U40" s="478"/>
      <c r="V40" s="85" t="s">
        <v>162</v>
      </c>
      <c r="W40" s="549">
        <v>125</v>
      </c>
      <c r="X40" s="85" t="s">
        <v>161</v>
      </c>
      <c r="Y40" s="549">
        <v>0</v>
      </c>
      <c r="Z40" s="86" t="s">
        <v>163</v>
      </c>
      <c r="AA40" s="549">
        <v>0</v>
      </c>
      <c r="AB40" s="550"/>
      <c r="AE40" s="87"/>
      <c r="AF40" s="87"/>
      <c r="AG40" s="88"/>
      <c r="AH40" s="88"/>
      <c r="AI40" s="88"/>
      <c r="AJ40" s="87"/>
      <c r="AK40" s="88"/>
      <c r="AL40" s="88"/>
      <c r="AM40" s="88"/>
    </row>
    <row r="41" spans="1:53" ht="22.5" x14ac:dyDescent="0.2">
      <c r="A41" s="474"/>
      <c r="B41" s="547"/>
      <c r="C41" s="474"/>
      <c r="D41" s="477"/>
      <c r="E41" s="490"/>
      <c r="F41" s="490"/>
      <c r="G41" s="490"/>
      <c r="H41" s="490"/>
      <c r="I41" s="490"/>
      <c r="J41" s="472"/>
      <c r="K41" s="490"/>
      <c r="L41" s="490"/>
      <c r="M41" s="490"/>
      <c r="N41" s="474"/>
      <c r="O41" s="475"/>
      <c r="P41" s="475"/>
      <c r="Q41" s="474"/>
      <c r="R41" s="474"/>
      <c r="S41" s="478"/>
      <c r="T41" s="478"/>
      <c r="U41" s="478"/>
      <c r="V41" s="85" t="s">
        <v>164</v>
      </c>
      <c r="W41" s="549">
        <v>0</v>
      </c>
      <c r="X41" s="85" t="s">
        <v>165</v>
      </c>
      <c r="Y41" s="549">
        <v>0</v>
      </c>
      <c r="Z41" s="85"/>
      <c r="AA41" s="552"/>
      <c r="AB41" s="550"/>
      <c r="AE41" s="87"/>
      <c r="AF41" s="87"/>
      <c r="AG41" s="88"/>
      <c r="AH41" s="88"/>
      <c r="AI41" s="88"/>
      <c r="AJ41" s="87"/>
      <c r="AK41" s="88"/>
      <c r="AL41" s="88"/>
      <c r="AM41" s="88"/>
    </row>
    <row r="42" spans="1:53" ht="13.5" customHeight="1" x14ac:dyDescent="0.2">
      <c r="A42" s="474"/>
      <c r="B42" s="547"/>
      <c r="C42" s="481" t="s">
        <v>170</v>
      </c>
      <c r="D42" s="214" t="s">
        <v>138</v>
      </c>
      <c r="E42" s="262">
        <v>2250</v>
      </c>
      <c r="F42" s="262">
        <v>2250</v>
      </c>
      <c r="G42" s="262"/>
      <c r="H42" s="262"/>
      <c r="I42" s="262"/>
      <c r="J42" s="264">
        <v>550</v>
      </c>
      <c r="K42" s="262"/>
      <c r="L42" s="262"/>
      <c r="M42" s="262"/>
      <c r="N42" s="481" t="s">
        <v>170</v>
      </c>
      <c r="O42" s="475"/>
      <c r="P42" s="554"/>
      <c r="Q42" s="481" t="s">
        <v>170</v>
      </c>
      <c r="R42" s="481" t="s">
        <v>170</v>
      </c>
      <c r="S42" s="478">
        <v>211</v>
      </c>
      <c r="T42" s="478">
        <v>339</v>
      </c>
      <c r="U42" s="478">
        <v>0</v>
      </c>
      <c r="V42" s="85" t="s">
        <v>139</v>
      </c>
      <c r="W42" s="549">
        <v>0</v>
      </c>
      <c r="X42" s="86" t="s">
        <v>140</v>
      </c>
      <c r="Y42" s="549">
        <v>0</v>
      </c>
      <c r="Z42" s="86" t="s">
        <v>141</v>
      </c>
      <c r="AA42" s="549">
        <v>0</v>
      </c>
      <c r="AB42" s="550">
        <f>S42+T42+U42</f>
        <v>550</v>
      </c>
      <c r="AE42" s="87"/>
      <c r="AF42" s="87"/>
      <c r="AG42" s="88"/>
      <c r="AH42" s="88"/>
      <c r="AI42" s="88"/>
      <c r="AJ42" s="87"/>
      <c r="AK42" s="88"/>
      <c r="AL42" s="88"/>
      <c r="AM42" s="88"/>
    </row>
    <row r="43" spans="1:53" ht="15" x14ac:dyDescent="0.2">
      <c r="A43" s="474"/>
      <c r="B43" s="547"/>
      <c r="C43" s="481"/>
      <c r="D43" s="214" t="s">
        <v>143</v>
      </c>
      <c r="E43" s="196">
        <v>75923900</v>
      </c>
      <c r="F43" s="196">
        <v>75923900</v>
      </c>
      <c r="G43" s="196"/>
      <c r="H43" s="196"/>
      <c r="I43" s="196"/>
      <c r="J43" s="548">
        <v>74427600</v>
      </c>
      <c r="K43" s="196"/>
      <c r="L43" s="196"/>
      <c r="M43" s="196"/>
      <c r="N43" s="481"/>
      <c r="O43" s="475"/>
      <c r="P43" s="554"/>
      <c r="Q43" s="481"/>
      <c r="R43" s="481"/>
      <c r="S43" s="478"/>
      <c r="T43" s="478"/>
      <c r="U43" s="478"/>
      <c r="V43" s="85" t="s">
        <v>144</v>
      </c>
      <c r="W43" s="549">
        <v>279</v>
      </c>
      <c r="X43" s="86" t="s">
        <v>145</v>
      </c>
      <c r="Y43" s="549">
        <v>279</v>
      </c>
      <c r="Z43" s="86" t="s">
        <v>146</v>
      </c>
      <c r="AA43" s="549">
        <v>0</v>
      </c>
      <c r="AB43" s="550"/>
      <c r="AE43" s="87"/>
      <c r="AF43" s="87"/>
      <c r="AG43" s="88"/>
      <c r="AH43" s="88"/>
      <c r="AI43" s="88"/>
      <c r="AJ43" s="87"/>
      <c r="AK43" s="88"/>
      <c r="AL43" s="88"/>
      <c r="AM43" s="88"/>
    </row>
    <row r="44" spans="1:53" ht="15" x14ac:dyDescent="0.2">
      <c r="A44" s="474"/>
      <c r="B44" s="547"/>
      <c r="C44" s="481"/>
      <c r="D44" s="200" t="s">
        <v>149</v>
      </c>
      <c r="E44" s="264"/>
      <c r="F44" s="264"/>
      <c r="G44" s="264"/>
      <c r="H44" s="264"/>
      <c r="I44" s="264"/>
      <c r="J44" s="264"/>
      <c r="K44" s="262"/>
      <c r="L44" s="264"/>
      <c r="M44" s="264"/>
      <c r="N44" s="481"/>
      <c r="O44" s="475"/>
      <c r="P44" s="554"/>
      <c r="Q44" s="481"/>
      <c r="R44" s="481"/>
      <c r="S44" s="478"/>
      <c r="T44" s="478"/>
      <c r="U44" s="478"/>
      <c r="V44" s="85" t="s">
        <v>150</v>
      </c>
      <c r="W44" s="549">
        <v>0</v>
      </c>
      <c r="X44" s="86" t="s">
        <v>151</v>
      </c>
      <c r="Y44" s="549">
        <v>66</v>
      </c>
      <c r="Z44" s="86" t="s">
        <v>152</v>
      </c>
      <c r="AA44" s="549">
        <v>0</v>
      </c>
      <c r="AB44" s="550"/>
      <c r="AE44" s="87"/>
      <c r="AF44" s="87"/>
      <c r="AG44" s="88"/>
      <c r="AH44" s="88"/>
      <c r="AI44" s="88"/>
      <c r="AJ44" s="87"/>
      <c r="AK44" s="88"/>
      <c r="AL44" s="88"/>
      <c r="AM44" s="88"/>
    </row>
    <row r="45" spans="1:53" ht="25.5" x14ac:dyDescent="0.2">
      <c r="A45" s="474"/>
      <c r="B45" s="547"/>
      <c r="C45" s="481"/>
      <c r="D45" s="200" t="s">
        <v>155</v>
      </c>
      <c r="E45" s="196">
        <v>2078043.35</v>
      </c>
      <c r="F45" s="196">
        <v>975933.35</v>
      </c>
      <c r="G45" s="196"/>
      <c r="H45" s="196"/>
      <c r="I45" s="196"/>
      <c r="J45" s="548">
        <v>568600</v>
      </c>
      <c r="K45" s="196"/>
      <c r="L45" s="196"/>
      <c r="M45" s="196"/>
      <c r="N45" s="481"/>
      <c r="O45" s="475"/>
      <c r="P45" s="554"/>
      <c r="Q45" s="481"/>
      <c r="R45" s="481"/>
      <c r="S45" s="478"/>
      <c r="T45" s="478"/>
      <c r="U45" s="478"/>
      <c r="V45" s="85" t="s">
        <v>156</v>
      </c>
      <c r="W45" s="549">
        <v>101</v>
      </c>
      <c r="X45" s="86" t="s">
        <v>157</v>
      </c>
      <c r="Y45" s="549">
        <v>28</v>
      </c>
      <c r="Z45" s="86" t="s">
        <v>158</v>
      </c>
      <c r="AA45" s="549">
        <v>550</v>
      </c>
      <c r="AB45" s="550"/>
      <c r="AE45" s="87"/>
      <c r="AF45" s="87"/>
      <c r="AG45" s="88"/>
      <c r="AH45" s="88"/>
      <c r="AI45" s="88"/>
      <c r="AJ45" s="87"/>
      <c r="AK45" s="88"/>
      <c r="AL45" s="88"/>
      <c r="AM45" s="88"/>
    </row>
    <row r="46" spans="1:53" ht="15" x14ac:dyDescent="0.2">
      <c r="A46" s="474"/>
      <c r="B46" s="547"/>
      <c r="C46" s="481"/>
      <c r="D46" s="477"/>
      <c r="E46" s="490"/>
      <c r="F46" s="490"/>
      <c r="G46" s="490"/>
      <c r="H46" s="490"/>
      <c r="I46" s="490"/>
      <c r="J46" s="472"/>
      <c r="K46" s="490"/>
      <c r="L46" s="490"/>
      <c r="M46" s="490"/>
      <c r="N46" s="481"/>
      <c r="O46" s="475"/>
      <c r="P46" s="554"/>
      <c r="Q46" s="481"/>
      <c r="R46" s="481"/>
      <c r="S46" s="478"/>
      <c r="T46" s="478"/>
      <c r="U46" s="478"/>
      <c r="V46" s="85" t="s">
        <v>159</v>
      </c>
      <c r="W46" s="549">
        <v>72</v>
      </c>
      <c r="X46" s="86" t="s">
        <v>160</v>
      </c>
      <c r="Y46" s="549">
        <v>177</v>
      </c>
      <c r="Z46" s="86" t="s">
        <v>161</v>
      </c>
      <c r="AA46" s="549">
        <v>0</v>
      </c>
      <c r="AB46" s="550"/>
      <c r="AE46" s="87"/>
      <c r="AF46" s="87"/>
      <c r="AG46" s="88"/>
      <c r="AH46" s="88"/>
      <c r="AI46" s="88"/>
      <c r="AJ46" s="87"/>
      <c r="AK46" s="88"/>
      <c r="AL46" s="88"/>
      <c r="AM46" s="88"/>
    </row>
    <row r="47" spans="1:53" ht="22.5" x14ac:dyDescent="0.2">
      <c r="A47" s="474"/>
      <c r="B47" s="547"/>
      <c r="C47" s="481"/>
      <c r="D47" s="477"/>
      <c r="E47" s="490"/>
      <c r="F47" s="490"/>
      <c r="G47" s="490"/>
      <c r="H47" s="490"/>
      <c r="I47" s="490"/>
      <c r="J47" s="472"/>
      <c r="K47" s="490"/>
      <c r="L47" s="490"/>
      <c r="M47" s="490"/>
      <c r="N47" s="481"/>
      <c r="O47" s="475"/>
      <c r="P47" s="554"/>
      <c r="Q47" s="481"/>
      <c r="R47" s="481"/>
      <c r="S47" s="478"/>
      <c r="T47" s="478"/>
      <c r="U47" s="478"/>
      <c r="V47" s="85" t="s">
        <v>162</v>
      </c>
      <c r="W47" s="549">
        <v>98</v>
      </c>
      <c r="X47" s="85" t="s">
        <v>161</v>
      </c>
      <c r="Y47" s="549">
        <v>0</v>
      </c>
      <c r="Z47" s="86" t="s">
        <v>163</v>
      </c>
      <c r="AA47" s="549">
        <v>0</v>
      </c>
      <c r="AB47" s="550"/>
      <c r="AE47" s="87"/>
      <c r="AF47" s="87"/>
      <c r="AG47" s="88"/>
      <c r="AH47" s="88"/>
      <c r="AI47" s="88"/>
      <c r="AJ47" s="87"/>
      <c r="AK47" s="88"/>
      <c r="AL47" s="88"/>
      <c r="AM47" s="88"/>
    </row>
    <row r="48" spans="1:53" ht="22.5" x14ac:dyDescent="0.2">
      <c r="A48" s="474"/>
      <c r="B48" s="547"/>
      <c r="C48" s="481"/>
      <c r="D48" s="477"/>
      <c r="E48" s="490"/>
      <c r="F48" s="490"/>
      <c r="G48" s="490"/>
      <c r="H48" s="490"/>
      <c r="I48" s="490"/>
      <c r="J48" s="472"/>
      <c r="K48" s="490"/>
      <c r="L48" s="490"/>
      <c r="M48" s="490"/>
      <c r="N48" s="481"/>
      <c r="O48" s="475"/>
      <c r="P48" s="554"/>
      <c r="Q48" s="481"/>
      <c r="R48" s="481"/>
      <c r="S48" s="478"/>
      <c r="T48" s="478"/>
      <c r="U48" s="478"/>
      <c r="V48" s="85" t="s">
        <v>164</v>
      </c>
      <c r="W48" s="549">
        <v>0</v>
      </c>
      <c r="X48" s="85" t="s">
        <v>165</v>
      </c>
      <c r="Y48" s="549">
        <v>0</v>
      </c>
      <c r="Z48" s="85"/>
      <c r="AA48" s="552"/>
      <c r="AB48" s="550"/>
      <c r="AE48" s="87"/>
      <c r="AF48" s="87"/>
      <c r="AG48" s="88"/>
      <c r="AH48" s="88"/>
      <c r="AI48" s="88"/>
      <c r="AJ48" s="87"/>
      <c r="AK48" s="88"/>
      <c r="AL48" s="88"/>
      <c r="AM48" s="88"/>
    </row>
    <row r="49" spans="1:39" ht="13.5" customHeight="1" x14ac:dyDescent="0.2">
      <c r="A49" s="474"/>
      <c r="B49" s="547"/>
      <c r="C49" s="481" t="s">
        <v>171</v>
      </c>
      <c r="D49" s="214" t="s">
        <v>138</v>
      </c>
      <c r="E49" s="262">
        <v>2250</v>
      </c>
      <c r="F49" s="262">
        <v>2250</v>
      </c>
      <c r="G49" s="262"/>
      <c r="H49" s="262"/>
      <c r="I49" s="262"/>
      <c r="J49" s="264">
        <v>18</v>
      </c>
      <c r="K49" s="262"/>
      <c r="L49" s="262"/>
      <c r="M49" s="262"/>
      <c r="N49" s="481" t="s">
        <v>171</v>
      </c>
      <c r="O49" s="475"/>
      <c r="P49" s="475"/>
      <c r="Q49" s="481" t="s">
        <v>171</v>
      </c>
      <c r="R49" s="481" t="s">
        <v>171</v>
      </c>
      <c r="S49" s="478">
        <v>14</v>
      </c>
      <c r="T49" s="478">
        <v>4</v>
      </c>
      <c r="U49" s="478">
        <v>0</v>
      </c>
      <c r="V49" s="85" t="s">
        <v>139</v>
      </c>
      <c r="W49" s="549">
        <v>0</v>
      </c>
      <c r="X49" s="86" t="s">
        <v>140</v>
      </c>
      <c r="Y49" s="549">
        <v>0</v>
      </c>
      <c r="Z49" s="86" t="s">
        <v>141</v>
      </c>
      <c r="AA49" s="549">
        <v>0</v>
      </c>
      <c r="AB49" s="550">
        <f>S49+T49+U49</f>
        <v>18</v>
      </c>
      <c r="AE49" s="87"/>
      <c r="AF49" s="87"/>
      <c r="AG49" s="88"/>
      <c r="AH49" s="88"/>
      <c r="AI49" s="88"/>
      <c r="AJ49" s="87"/>
      <c r="AK49" s="88"/>
      <c r="AL49" s="88"/>
      <c r="AM49" s="88"/>
    </row>
    <row r="50" spans="1:39" ht="15" x14ac:dyDescent="0.2">
      <c r="A50" s="474"/>
      <c r="B50" s="547"/>
      <c r="C50" s="481"/>
      <c r="D50" s="214" t="s">
        <v>143</v>
      </c>
      <c r="E50" s="196">
        <v>75923900</v>
      </c>
      <c r="F50" s="196">
        <v>75923900</v>
      </c>
      <c r="G50" s="196"/>
      <c r="H50" s="196"/>
      <c r="I50" s="196"/>
      <c r="J50" s="548">
        <v>74427600</v>
      </c>
      <c r="K50" s="196"/>
      <c r="L50" s="196"/>
      <c r="M50" s="196"/>
      <c r="N50" s="481"/>
      <c r="O50" s="475"/>
      <c r="P50" s="475"/>
      <c r="Q50" s="481"/>
      <c r="R50" s="481"/>
      <c r="S50" s="478"/>
      <c r="T50" s="478"/>
      <c r="U50" s="478"/>
      <c r="V50" s="85" t="s">
        <v>144</v>
      </c>
      <c r="W50" s="549">
        <v>0</v>
      </c>
      <c r="X50" s="86" t="s">
        <v>145</v>
      </c>
      <c r="Y50" s="549">
        <v>0</v>
      </c>
      <c r="Z50" s="86" t="s">
        <v>146</v>
      </c>
      <c r="AA50" s="549">
        <v>0</v>
      </c>
      <c r="AB50" s="550"/>
      <c r="AE50" s="87"/>
      <c r="AF50" s="87"/>
      <c r="AG50" s="88"/>
      <c r="AH50" s="88"/>
      <c r="AI50" s="88"/>
      <c r="AJ50" s="87"/>
      <c r="AK50" s="88"/>
      <c r="AL50" s="88"/>
      <c r="AM50" s="88"/>
    </row>
    <row r="51" spans="1:39" ht="15" x14ac:dyDescent="0.2">
      <c r="A51" s="474"/>
      <c r="B51" s="547"/>
      <c r="C51" s="481"/>
      <c r="D51" s="200" t="s">
        <v>149</v>
      </c>
      <c r="E51" s="264"/>
      <c r="F51" s="264"/>
      <c r="G51" s="264"/>
      <c r="H51" s="264"/>
      <c r="I51" s="264"/>
      <c r="J51" s="264"/>
      <c r="K51" s="262"/>
      <c r="L51" s="264"/>
      <c r="M51" s="264"/>
      <c r="N51" s="481"/>
      <c r="O51" s="475"/>
      <c r="P51" s="475"/>
      <c r="Q51" s="481"/>
      <c r="R51" s="481"/>
      <c r="S51" s="478"/>
      <c r="T51" s="478"/>
      <c r="U51" s="478"/>
      <c r="V51" s="85" t="s">
        <v>150</v>
      </c>
      <c r="W51" s="549">
        <v>0</v>
      </c>
      <c r="X51" s="86" t="s">
        <v>151</v>
      </c>
      <c r="Y51" s="549">
        <v>0</v>
      </c>
      <c r="Z51" s="86" t="s">
        <v>152</v>
      </c>
      <c r="AA51" s="549">
        <v>1</v>
      </c>
      <c r="AB51" s="550"/>
      <c r="AE51" s="87"/>
      <c r="AF51" s="87"/>
      <c r="AG51" s="88"/>
      <c r="AH51" s="88"/>
      <c r="AI51" s="88"/>
      <c r="AJ51" s="87"/>
      <c r="AK51" s="88"/>
      <c r="AL51" s="88"/>
      <c r="AM51" s="88"/>
    </row>
    <row r="52" spans="1:39" ht="25.5" x14ac:dyDescent="0.2">
      <c r="A52" s="474"/>
      <c r="B52" s="547"/>
      <c r="C52" s="481"/>
      <c r="D52" s="200" t="s">
        <v>155</v>
      </c>
      <c r="E52" s="196">
        <v>2078043.35</v>
      </c>
      <c r="F52" s="196">
        <v>975933.35</v>
      </c>
      <c r="G52" s="196"/>
      <c r="H52" s="196"/>
      <c r="I52" s="196"/>
      <c r="J52" s="548">
        <v>568600</v>
      </c>
      <c r="K52" s="196"/>
      <c r="L52" s="196"/>
      <c r="M52" s="196"/>
      <c r="N52" s="481"/>
      <c r="O52" s="475"/>
      <c r="P52" s="475"/>
      <c r="Q52" s="481"/>
      <c r="R52" s="481"/>
      <c r="S52" s="478"/>
      <c r="T52" s="478"/>
      <c r="U52" s="478"/>
      <c r="V52" s="85" t="s">
        <v>156</v>
      </c>
      <c r="W52" s="549">
        <v>2</v>
      </c>
      <c r="X52" s="86" t="s">
        <v>157</v>
      </c>
      <c r="Y52" s="549">
        <v>0</v>
      </c>
      <c r="Z52" s="86" t="s">
        <v>158</v>
      </c>
      <c r="AA52" s="549">
        <v>17</v>
      </c>
      <c r="AB52" s="550"/>
      <c r="AE52" s="87"/>
      <c r="AF52" s="87"/>
      <c r="AG52" s="88"/>
      <c r="AH52" s="88"/>
      <c r="AI52" s="88"/>
      <c r="AJ52" s="87"/>
      <c r="AK52" s="88"/>
      <c r="AL52" s="88"/>
      <c r="AM52" s="88"/>
    </row>
    <row r="53" spans="1:39" ht="15" x14ac:dyDescent="0.2">
      <c r="A53" s="474"/>
      <c r="B53" s="547"/>
      <c r="C53" s="481"/>
      <c r="D53" s="477"/>
      <c r="E53" s="490"/>
      <c r="F53" s="490"/>
      <c r="G53" s="490"/>
      <c r="H53" s="490"/>
      <c r="I53" s="490"/>
      <c r="J53" s="472"/>
      <c r="K53" s="490"/>
      <c r="L53" s="490"/>
      <c r="M53" s="490"/>
      <c r="N53" s="481"/>
      <c r="O53" s="475"/>
      <c r="P53" s="475"/>
      <c r="Q53" s="481"/>
      <c r="R53" s="481"/>
      <c r="S53" s="478"/>
      <c r="T53" s="478"/>
      <c r="U53" s="478"/>
      <c r="V53" s="85" t="s">
        <v>159</v>
      </c>
      <c r="W53" s="549">
        <v>14</v>
      </c>
      <c r="X53" s="86" t="s">
        <v>160</v>
      </c>
      <c r="Y53" s="549">
        <v>18</v>
      </c>
      <c r="Z53" s="86" t="s">
        <v>161</v>
      </c>
      <c r="AA53" s="549">
        <v>0</v>
      </c>
      <c r="AB53" s="550"/>
      <c r="AE53" s="87"/>
      <c r="AF53" s="87"/>
      <c r="AG53" s="88"/>
      <c r="AH53" s="88"/>
      <c r="AI53" s="88"/>
      <c r="AJ53" s="87"/>
      <c r="AK53" s="88"/>
      <c r="AL53" s="88"/>
      <c r="AM53" s="88"/>
    </row>
    <row r="54" spans="1:39" ht="22.5" x14ac:dyDescent="0.2">
      <c r="A54" s="474"/>
      <c r="B54" s="547"/>
      <c r="C54" s="481"/>
      <c r="D54" s="477"/>
      <c r="E54" s="490"/>
      <c r="F54" s="490"/>
      <c r="G54" s="490"/>
      <c r="H54" s="490"/>
      <c r="I54" s="490"/>
      <c r="J54" s="472"/>
      <c r="K54" s="490"/>
      <c r="L54" s="490"/>
      <c r="M54" s="490"/>
      <c r="N54" s="481"/>
      <c r="O54" s="475"/>
      <c r="P54" s="475"/>
      <c r="Q54" s="481"/>
      <c r="R54" s="481"/>
      <c r="S54" s="478"/>
      <c r="T54" s="478"/>
      <c r="U54" s="478"/>
      <c r="V54" s="85" t="s">
        <v>162</v>
      </c>
      <c r="W54" s="549">
        <v>2</v>
      </c>
      <c r="X54" s="85" t="s">
        <v>161</v>
      </c>
      <c r="Y54" s="549">
        <v>0</v>
      </c>
      <c r="Z54" s="86" t="s">
        <v>163</v>
      </c>
      <c r="AA54" s="549">
        <v>0</v>
      </c>
      <c r="AB54" s="550"/>
      <c r="AE54" s="87"/>
      <c r="AF54" s="87"/>
      <c r="AG54" s="88"/>
      <c r="AH54" s="88"/>
      <c r="AI54" s="88"/>
      <c r="AJ54" s="87"/>
      <c r="AK54" s="88"/>
      <c r="AL54" s="88"/>
      <c r="AM54" s="88"/>
    </row>
    <row r="55" spans="1:39" ht="22.5" x14ac:dyDescent="0.2">
      <c r="A55" s="474"/>
      <c r="B55" s="547"/>
      <c r="C55" s="481"/>
      <c r="D55" s="477"/>
      <c r="E55" s="490"/>
      <c r="F55" s="490"/>
      <c r="G55" s="490"/>
      <c r="H55" s="490"/>
      <c r="I55" s="490"/>
      <c r="J55" s="472"/>
      <c r="K55" s="490"/>
      <c r="L55" s="490"/>
      <c r="M55" s="490"/>
      <c r="N55" s="481"/>
      <c r="O55" s="475"/>
      <c r="P55" s="475"/>
      <c r="Q55" s="481"/>
      <c r="R55" s="481"/>
      <c r="S55" s="478"/>
      <c r="T55" s="478"/>
      <c r="U55" s="478"/>
      <c r="V55" s="85" t="s">
        <v>164</v>
      </c>
      <c r="W55" s="549">
        <v>0</v>
      </c>
      <c r="X55" s="85" t="s">
        <v>165</v>
      </c>
      <c r="Y55" s="549">
        <v>0</v>
      </c>
      <c r="Z55" s="85"/>
      <c r="AA55" s="552"/>
      <c r="AB55" s="550"/>
      <c r="AE55" s="87"/>
      <c r="AF55" s="87"/>
      <c r="AG55" s="88"/>
      <c r="AH55" s="88"/>
      <c r="AI55" s="88"/>
      <c r="AJ55" s="87"/>
      <c r="AK55" s="88"/>
      <c r="AL55" s="88"/>
      <c r="AM55" s="88"/>
    </row>
    <row r="56" spans="1:39" ht="13.5" customHeight="1" x14ac:dyDescent="0.2">
      <c r="A56" s="474"/>
      <c r="B56" s="547"/>
      <c r="C56" s="481" t="s">
        <v>172</v>
      </c>
      <c r="D56" s="214" t="s">
        <v>138</v>
      </c>
      <c r="E56" s="262">
        <v>2625</v>
      </c>
      <c r="F56" s="262">
        <v>2625</v>
      </c>
      <c r="G56" s="262"/>
      <c r="H56" s="262"/>
      <c r="I56" s="262"/>
      <c r="J56" s="264">
        <v>536</v>
      </c>
      <c r="K56" s="262"/>
      <c r="L56" s="262"/>
      <c r="M56" s="262"/>
      <c r="N56" s="481" t="s">
        <v>172</v>
      </c>
      <c r="O56" s="475"/>
      <c r="P56" s="475"/>
      <c r="Q56" s="481" t="s">
        <v>172</v>
      </c>
      <c r="R56" s="481" t="s">
        <v>172</v>
      </c>
      <c r="S56" s="478">
        <v>313</v>
      </c>
      <c r="T56" s="478">
        <v>223</v>
      </c>
      <c r="U56" s="478">
        <v>0</v>
      </c>
      <c r="V56" s="85" t="s">
        <v>139</v>
      </c>
      <c r="W56" s="549">
        <v>0</v>
      </c>
      <c r="X56" s="86" t="s">
        <v>140</v>
      </c>
      <c r="Y56" s="549">
        <v>0</v>
      </c>
      <c r="Z56" s="86" t="s">
        <v>141</v>
      </c>
      <c r="AA56" s="549">
        <v>0</v>
      </c>
      <c r="AB56" s="550">
        <f>S56+T56+U56</f>
        <v>536</v>
      </c>
      <c r="AE56" s="87"/>
      <c r="AF56" s="87"/>
      <c r="AG56" s="88"/>
      <c r="AH56" s="88"/>
      <c r="AI56" s="88"/>
      <c r="AJ56" s="87"/>
      <c r="AK56" s="88"/>
      <c r="AL56" s="88"/>
      <c r="AM56" s="88"/>
    </row>
    <row r="57" spans="1:39" ht="15" x14ac:dyDescent="0.2">
      <c r="A57" s="474"/>
      <c r="B57" s="547"/>
      <c r="C57" s="481"/>
      <c r="D57" s="214" t="s">
        <v>143</v>
      </c>
      <c r="E57" s="196">
        <v>75923900</v>
      </c>
      <c r="F57" s="196">
        <v>75923900</v>
      </c>
      <c r="G57" s="196"/>
      <c r="H57" s="196"/>
      <c r="I57" s="196"/>
      <c r="J57" s="548">
        <v>74427600</v>
      </c>
      <c r="K57" s="196"/>
      <c r="L57" s="196"/>
      <c r="M57" s="196"/>
      <c r="N57" s="481"/>
      <c r="O57" s="475"/>
      <c r="P57" s="475"/>
      <c r="Q57" s="481"/>
      <c r="R57" s="481"/>
      <c r="S57" s="478"/>
      <c r="T57" s="478"/>
      <c r="U57" s="478"/>
      <c r="V57" s="85" t="s">
        <v>144</v>
      </c>
      <c r="W57" s="549">
        <v>200</v>
      </c>
      <c r="X57" s="86" t="s">
        <v>145</v>
      </c>
      <c r="Y57" s="549">
        <v>204</v>
      </c>
      <c r="Z57" s="86" t="s">
        <v>146</v>
      </c>
      <c r="AA57" s="549">
        <v>0</v>
      </c>
      <c r="AB57" s="550"/>
      <c r="AE57" s="87"/>
      <c r="AF57" s="87"/>
      <c r="AG57" s="88"/>
      <c r="AH57" s="88"/>
      <c r="AI57" s="88"/>
      <c r="AJ57" s="87"/>
      <c r="AK57" s="88"/>
      <c r="AL57" s="88"/>
      <c r="AM57" s="88"/>
    </row>
    <row r="58" spans="1:39" ht="15" x14ac:dyDescent="0.2">
      <c r="A58" s="474"/>
      <c r="B58" s="547"/>
      <c r="C58" s="481"/>
      <c r="D58" s="200" t="s">
        <v>149</v>
      </c>
      <c r="E58" s="264"/>
      <c r="F58" s="264"/>
      <c r="G58" s="264"/>
      <c r="H58" s="264"/>
      <c r="I58" s="264"/>
      <c r="J58" s="264"/>
      <c r="K58" s="262"/>
      <c r="L58" s="264"/>
      <c r="M58" s="264"/>
      <c r="N58" s="481"/>
      <c r="O58" s="475"/>
      <c r="P58" s="475"/>
      <c r="Q58" s="481"/>
      <c r="R58" s="481"/>
      <c r="S58" s="478"/>
      <c r="T58" s="478"/>
      <c r="U58" s="478"/>
      <c r="V58" s="85" t="s">
        <v>150</v>
      </c>
      <c r="W58" s="549">
        <v>4</v>
      </c>
      <c r="X58" s="86" t="s">
        <v>151</v>
      </c>
      <c r="Y58" s="549">
        <v>0</v>
      </c>
      <c r="Z58" s="86" t="s">
        <v>152</v>
      </c>
      <c r="AA58" s="549">
        <v>0</v>
      </c>
      <c r="AB58" s="550"/>
      <c r="AE58" s="87"/>
      <c r="AF58" s="87"/>
      <c r="AG58" s="88"/>
      <c r="AH58" s="88"/>
      <c r="AI58" s="88"/>
      <c r="AJ58" s="87"/>
      <c r="AK58" s="88"/>
      <c r="AL58" s="88"/>
      <c r="AM58" s="88"/>
    </row>
    <row r="59" spans="1:39" ht="25.5" x14ac:dyDescent="0.2">
      <c r="A59" s="474"/>
      <c r="B59" s="547"/>
      <c r="C59" s="481"/>
      <c r="D59" s="200" t="s">
        <v>155</v>
      </c>
      <c r="E59" s="196">
        <v>2078043.35</v>
      </c>
      <c r="F59" s="196">
        <v>975933.35</v>
      </c>
      <c r="G59" s="196"/>
      <c r="H59" s="196"/>
      <c r="I59" s="196"/>
      <c r="J59" s="548">
        <v>568600</v>
      </c>
      <c r="K59" s="196"/>
      <c r="L59" s="196"/>
      <c r="M59" s="196"/>
      <c r="N59" s="481"/>
      <c r="O59" s="475"/>
      <c r="P59" s="475"/>
      <c r="Q59" s="481"/>
      <c r="R59" s="481"/>
      <c r="S59" s="478"/>
      <c r="T59" s="478"/>
      <c r="U59" s="478"/>
      <c r="V59" s="85" t="s">
        <v>156</v>
      </c>
      <c r="W59" s="549">
        <v>54</v>
      </c>
      <c r="X59" s="86" t="s">
        <v>157</v>
      </c>
      <c r="Y59" s="549">
        <v>24</v>
      </c>
      <c r="Z59" s="86" t="s">
        <v>158</v>
      </c>
      <c r="AA59" s="549">
        <v>536</v>
      </c>
      <c r="AB59" s="550"/>
      <c r="AE59" s="87"/>
      <c r="AF59" s="87"/>
      <c r="AG59" s="88"/>
      <c r="AH59" s="88"/>
      <c r="AI59" s="88"/>
      <c r="AJ59" s="87"/>
      <c r="AK59" s="88"/>
      <c r="AL59" s="88"/>
      <c r="AM59" s="88"/>
    </row>
    <row r="60" spans="1:39" ht="15" x14ac:dyDescent="0.2">
      <c r="A60" s="474"/>
      <c r="B60" s="547"/>
      <c r="C60" s="481"/>
      <c r="D60" s="477"/>
      <c r="E60" s="490"/>
      <c r="F60" s="490"/>
      <c r="G60" s="490"/>
      <c r="H60" s="490"/>
      <c r="I60" s="490"/>
      <c r="J60" s="472"/>
      <c r="K60" s="490"/>
      <c r="L60" s="490"/>
      <c r="M60" s="490"/>
      <c r="N60" s="481"/>
      <c r="O60" s="475"/>
      <c r="P60" s="475"/>
      <c r="Q60" s="481"/>
      <c r="R60" s="481"/>
      <c r="S60" s="478"/>
      <c r="T60" s="478"/>
      <c r="U60" s="478"/>
      <c r="V60" s="85" t="s">
        <v>159</v>
      </c>
      <c r="W60" s="549">
        <v>238</v>
      </c>
      <c r="X60" s="86" t="s">
        <v>160</v>
      </c>
      <c r="Y60" s="549">
        <v>308</v>
      </c>
      <c r="Z60" s="86" t="s">
        <v>161</v>
      </c>
      <c r="AA60" s="549">
        <v>0</v>
      </c>
      <c r="AB60" s="550"/>
      <c r="AE60" s="87"/>
      <c r="AF60" s="87"/>
      <c r="AG60" s="88"/>
      <c r="AH60" s="88"/>
      <c r="AI60" s="88"/>
      <c r="AJ60" s="87"/>
      <c r="AK60" s="88"/>
      <c r="AL60" s="88"/>
      <c r="AM60" s="88"/>
    </row>
    <row r="61" spans="1:39" ht="22.5" x14ac:dyDescent="0.2">
      <c r="A61" s="474"/>
      <c r="B61" s="547"/>
      <c r="C61" s="481"/>
      <c r="D61" s="477"/>
      <c r="E61" s="490"/>
      <c r="F61" s="490"/>
      <c r="G61" s="490"/>
      <c r="H61" s="490"/>
      <c r="I61" s="490"/>
      <c r="J61" s="472"/>
      <c r="K61" s="490"/>
      <c r="L61" s="490"/>
      <c r="M61" s="490"/>
      <c r="N61" s="481"/>
      <c r="O61" s="475"/>
      <c r="P61" s="475"/>
      <c r="Q61" s="481"/>
      <c r="R61" s="481"/>
      <c r="S61" s="478"/>
      <c r="T61" s="478"/>
      <c r="U61" s="478"/>
      <c r="V61" s="85" t="s">
        <v>162</v>
      </c>
      <c r="W61" s="549">
        <v>40</v>
      </c>
      <c r="X61" s="85" t="s">
        <v>161</v>
      </c>
      <c r="Y61" s="549">
        <v>0</v>
      </c>
      <c r="Z61" s="86" t="s">
        <v>163</v>
      </c>
      <c r="AA61" s="549">
        <v>0</v>
      </c>
      <c r="AB61" s="550"/>
      <c r="AE61" s="87"/>
      <c r="AF61" s="87"/>
      <c r="AG61" s="88"/>
      <c r="AH61" s="88"/>
      <c r="AI61" s="88"/>
      <c r="AJ61" s="87"/>
      <c r="AK61" s="88"/>
      <c r="AL61" s="88"/>
      <c r="AM61" s="88"/>
    </row>
    <row r="62" spans="1:39" ht="22.5" x14ac:dyDescent="0.2">
      <c r="A62" s="474"/>
      <c r="B62" s="547"/>
      <c r="C62" s="481"/>
      <c r="D62" s="477"/>
      <c r="E62" s="490"/>
      <c r="F62" s="490"/>
      <c r="G62" s="490"/>
      <c r="H62" s="490"/>
      <c r="I62" s="490"/>
      <c r="J62" s="472"/>
      <c r="K62" s="490"/>
      <c r="L62" s="490"/>
      <c r="M62" s="490"/>
      <c r="N62" s="481"/>
      <c r="O62" s="475"/>
      <c r="P62" s="475"/>
      <c r="Q62" s="481"/>
      <c r="R62" s="481"/>
      <c r="S62" s="478"/>
      <c r="T62" s="478"/>
      <c r="U62" s="478"/>
      <c r="V62" s="85" t="s">
        <v>164</v>
      </c>
      <c r="W62" s="549">
        <v>0</v>
      </c>
      <c r="X62" s="85" t="s">
        <v>165</v>
      </c>
      <c r="Y62" s="549">
        <v>0</v>
      </c>
      <c r="Z62" s="85"/>
      <c r="AA62" s="552"/>
      <c r="AB62" s="550"/>
      <c r="AE62" s="87"/>
      <c r="AF62" s="87"/>
      <c r="AG62" s="88"/>
      <c r="AH62" s="88"/>
      <c r="AI62" s="88"/>
      <c r="AJ62" s="87"/>
      <c r="AK62" s="88"/>
      <c r="AL62" s="88"/>
      <c r="AM62" s="88"/>
    </row>
    <row r="63" spans="1:39" ht="13.5" customHeight="1" x14ac:dyDescent="0.2">
      <c r="A63" s="474"/>
      <c r="B63" s="547"/>
      <c r="C63" s="481" t="s">
        <v>173</v>
      </c>
      <c r="D63" s="214" t="s">
        <v>138</v>
      </c>
      <c r="E63" s="262">
        <v>1875</v>
      </c>
      <c r="F63" s="262">
        <v>1875</v>
      </c>
      <c r="G63" s="262"/>
      <c r="H63" s="262"/>
      <c r="I63" s="262"/>
      <c r="J63" s="264">
        <v>257</v>
      </c>
      <c r="K63" s="262"/>
      <c r="L63" s="262"/>
      <c r="M63" s="262"/>
      <c r="N63" s="481" t="s">
        <v>173</v>
      </c>
      <c r="O63" s="475"/>
      <c r="P63" s="475"/>
      <c r="Q63" s="481" t="s">
        <v>173</v>
      </c>
      <c r="R63" s="481" t="s">
        <v>173</v>
      </c>
      <c r="S63" s="478">
        <v>148</v>
      </c>
      <c r="T63" s="478">
        <v>109</v>
      </c>
      <c r="U63" s="478">
        <v>0</v>
      </c>
      <c r="V63" s="85" t="s">
        <v>139</v>
      </c>
      <c r="W63" s="549">
        <v>161</v>
      </c>
      <c r="X63" s="86" t="s">
        <v>140</v>
      </c>
      <c r="Y63" s="549">
        <v>0</v>
      </c>
      <c r="Z63" s="86" t="s">
        <v>141</v>
      </c>
      <c r="AA63" s="549">
        <v>0</v>
      </c>
      <c r="AB63" s="550">
        <f>S63+T63+U63</f>
        <v>257</v>
      </c>
      <c r="AE63" s="87"/>
      <c r="AF63" s="87"/>
      <c r="AG63" s="88"/>
      <c r="AH63" s="88"/>
      <c r="AI63" s="88"/>
      <c r="AJ63" s="87"/>
      <c r="AK63" s="88"/>
      <c r="AL63" s="88"/>
      <c r="AM63" s="88"/>
    </row>
    <row r="64" spans="1:39" ht="15" x14ac:dyDescent="0.2">
      <c r="A64" s="474"/>
      <c r="B64" s="547"/>
      <c r="C64" s="481"/>
      <c r="D64" s="214" t="s">
        <v>143</v>
      </c>
      <c r="E64" s="196">
        <v>75923900</v>
      </c>
      <c r="F64" s="196">
        <v>75923900</v>
      </c>
      <c r="G64" s="196"/>
      <c r="H64" s="196"/>
      <c r="I64" s="196"/>
      <c r="J64" s="548">
        <v>74427600</v>
      </c>
      <c r="K64" s="196"/>
      <c r="L64" s="196"/>
      <c r="M64" s="196"/>
      <c r="N64" s="481"/>
      <c r="O64" s="475"/>
      <c r="P64" s="475"/>
      <c r="Q64" s="481"/>
      <c r="R64" s="481"/>
      <c r="S64" s="478"/>
      <c r="T64" s="478"/>
      <c r="U64" s="478"/>
      <c r="V64" s="85" t="s">
        <v>144</v>
      </c>
      <c r="W64" s="549">
        <v>25</v>
      </c>
      <c r="X64" s="86" t="s">
        <v>145</v>
      </c>
      <c r="Y64" s="549">
        <v>186</v>
      </c>
      <c r="Z64" s="86" t="s">
        <v>146</v>
      </c>
      <c r="AA64" s="549">
        <v>0</v>
      </c>
      <c r="AB64" s="550"/>
      <c r="AE64" s="87"/>
      <c r="AF64" s="87"/>
      <c r="AG64" s="88"/>
      <c r="AH64" s="88"/>
      <c r="AI64" s="88"/>
      <c r="AJ64" s="87"/>
      <c r="AK64" s="88"/>
      <c r="AL64" s="88"/>
      <c r="AM64" s="88"/>
    </row>
    <row r="65" spans="1:39" ht="15" x14ac:dyDescent="0.2">
      <c r="A65" s="474"/>
      <c r="B65" s="547"/>
      <c r="C65" s="481"/>
      <c r="D65" s="200" t="s">
        <v>149</v>
      </c>
      <c r="E65" s="264"/>
      <c r="F65" s="264"/>
      <c r="G65" s="264"/>
      <c r="H65" s="264"/>
      <c r="I65" s="264"/>
      <c r="J65" s="264"/>
      <c r="K65" s="262"/>
      <c r="L65" s="264"/>
      <c r="M65" s="264"/>
      <c r="N65" s="481"/>
      <c r="O65" s="475"/>
      <c r="P65" s="475"/>
      <c r="Q65" s="481"/>
      <c r="R65" s="481"/>
      <c r="S65" s="478"/>
      <c r="T65" s="478"/>
      <c r="U65" s="478"/>
      <c r="V65" s="85" t="s">
        <v>150</v>
      </c>
      <c r="W65" s="549">
        <v>0</v>
      </c>
      <c r="X65" s="86" t="s">
        <v>151</v>
      </c>
      <c r="Y65" s="549">
        <v>0</v>
      </c>
      <c r="Z65" s="86" t="s">
        <v>152</v>
      </c>
      <c r="AA65" s="549">
        <v>0</v>
      </c>
      <c r="AB65" s="550"/>
      <c r="AE65" s="87"/>
      <c r="AF65" s="87"/>
      <c r="AG65" s="88"/>
      <c r="AH65" s="88"/>
      <c r="AI65" s="88"/>
      <c r="AJ65" s="87"/>
      <c r="AK65" s="88"/>
      <c r="AL65" s="88"/>
      <c r="AM65" s="88"/>
    </row>
    <row r="66" spans="1:39" ht="25.5" x14ac:dyDescent="0.2">
      <c r="A66" s="474"/>
      <c r="B66" s="547"/>
      <c r="C66" s="481"/>
      <c r="D66" s="200" t="s">
        <v>155</v>
      </c>
      <c r="E66" s="196">
        <v>2078043.35</v>
      </c>
      <c r="F66" s="196">
        <v>7458933.3499999996</v>
      </c>
      <c r="G66" s="196"/>
      <c r="H66" s="196"/>
      <c r="I66" s="196"/>
      <c r="J66" s="548">
        <v>7051600</v>
      </c>
      <c r="K66" s="196"/>
      <c r="L66" s="196"/>
      <c r="M66" s="196"/>
      <c r="N66" s="481"/>
      <c r="O66" s="475"/>
      <c r="P66" s="475"/>
      <c r="Q66" s="481"/>
      <c r="R66" s="481"/>
      <c r="S66" s="478"/>
      <c r="T66" s="478"/>
      <c r="U66" s="478"/>
      <c r="V66" s="85" t="s">
        <v>156</v>
      </c>
      <c r="W66" s="549">
        <v>10</v>
      </c>
      <c r="X66" s="86" t="s">
        <v>157</v>
      </c>
      <c r="Y66" s="549">
        <v>0</v>
      </c>
      <c r="Z66" s="86" t="s">
        <v>158</v>
      </c>
      <c r="AA66" s="549">
        <v>257</v>
      </c>
      <c r="AB66" s="550"/>
      <c r="AE66" s="87"/>
      <c r="AF66" s="87"/>
      <c r="AG66" s="88"/>
      <c r="AH66" s="88"/>
      <c r="AI66" s="88"/>
      <c r="AJ66" s="87"/>
      <c r="AK66" s="88"/>
      <c r="AL66" s="88"/>
      <c r="AM66" s="88"/>
    </row>
    <row r="67" spans="1:39" ht="15" x14ac:dyDescent="0.2">
      <c r="A67" s="474"/>
      <c r="B67" s="547"/>
      <c r="C67" s="481"/>
      <c r="D67" s="477"/>
      <c r="E67" s="490"/>
      <c r="F67" s="490"/>
      <c r="G67" s="490"/>
      <c r="H67" s="490"/>
      <c r="I67" s="490"/>
      <c r="J67" s="472"/>
      <c r="K67" s="490"/>
      <c r="L67" s="490"/>
      <c r="M67" s="490"/>
      <c r="N67" s="481"/>
      <c r="O67" s="475"/>
      <c r="P67" s="475"/>
      <c r="Q67" s="481"/>
      <c r="R67" s="481"/>
      <c r="S67" s="478"/>
      <c r="T67" s="478"/>
      <c r="U67" s="478"/>
      <c r="V67" s="85" t="s">
        <v>159</v>
      </c>
      <c r="W67" s="549">
        <v>36</v>
      </c>
      <c r="X67" s="86" t="s">
        <v>160</v>
      </c>
      <c r="Y67" s="549">
        <v>71</v>
      </c>
      <c r="Z67" s="86" t="s">
        <v>161</v>
      </c>
      <c r="AA67" s="549">
        <v>0</v>
      </c>
      <c r="AB67" s="550"/>
      <c r="AE67" s="87"/>
      <c r="AF67" s="87"/>
      <c r="AG67" s="88"/>
      <c r="AH67" s="88"/>
      <c r="AI67" s="88"/>
      <c r="AJ67" s="87"/>
      <c r="AK67" s="88"/>
      <c r="AL67" s="88"/>
      <c r="AM67" s="88"/>
    </row>
    <row r="68" spans="1:39" ht="22.5" x14ac:dyDescent="0.2">
      <c r="A68" s="474"/>
      <c r="B68" s="547"/>
      <c r="C68" s="481"/>
      <c r="D68" s="477"/>
      <c r="E68" s="490"/>
      <c r="F68" s="490"/>
      <c r="G68" s="490"/>
      <c r="H68" s="490"/>
      <c r="I68" s="490"/>
      <c r="J68" s="472"/>
      <c r="K68" s="490"/>
      <c r="L68" s="490"/>
      <c r="M68" s="490"/>
      <c r="N68" s="481"/>
      <c r="O68" s="475"/>
      <c r="P68" s="475"/>
      <c r="Q68" s="481"/>
      <c r="R68" s="481"/>
      <c r="S68" s="478"/>
      <c r="T68" s="478"/>
      <c r="U68" s="478"/>
      <c r="V68" s="85" t="s">
        <v>162</v>
      </c>
      <c r="W68" s="549">
        <v>25</v>
      </c>
      <c r="X68" s="85" t="s">
        <v>161</v>
      </c>
      <c r="Y68" s="549">
        <v>0</v>
      </c>
      <c r="Z68" s="86" t="s">
        <v>163</v>
      </c>
      <c r="AA68" s="549">
        <v>0</v>
      </c>
      <c r="AB68" s="550"/>
      <c r="AE68" s="87"/>
      <c r="AF68" s="87"/>
      <c r="AG68" s="88"/>
      <c r="AH68" s="88"/>
      <c r="AI68" s="88"/>
      <c r="AJ68" s="87"/>
      <c r="AK68" s="88"/>
      <c r="AL68" s="88"/>
      <c r="AM68" s="88"/>
    </row>
    <row r="69" spans="1:39" ht="22.5" x14ac:dyDescent="0.2">
      <c r="A69" s="474"/>
      <c r="B69" s="547"/>
      <c r="C69" s="481"/>
      <c r="D69" s="477"/>
      <c r="E69" s="490"/>
      <c r="F69" s="490"/>
      <c r="G69" s="490"/>
      <c r="H69" s="490"/>
      <c r="I69" s="490"/>
      <c r="J69" s="472"/>
      <c r="K69" s="490"/>
      <c r="L69" s="490"/>
      <c r="M69" s="490"/>
      <c r="N69" s="481"/>
      <c r="O69" s="475"/>
      <c r="P69" s="475"/>
      <c r="Q69" s="481"/>
      <c r="R69" s="481"/>
      <c r="S69" s="478"/>
      <c r="T69" s="478"/>
      <c r="U69" s="478"/>
      <c r="V69" s="85" t="s">
        <v>164</v>
      </c>
      <c r="W69" s="549">
        <v>0</v>
      </c>
      <c r="X69" s="85" t="s">
        <v>165</v>
      </c>
      <c r="Y69" s="549">
        <v>0</v>
      </c>
      <c r="Z69" s="85"/>
      <c r="AA69" s="552"/>
      <c r="AB69" s="550"/>
      <c r="AE69" s="87"/>
      <c r="AF69" s="87"/>
      <c r="AG69" s="88"/>
      <c r="AH69" s="88"/>
      <c r="AI69" s="88"/>
      <c r="AJ69" s="87"/>
      <c r="AK69" s="88"/>
      <c r="AL69" s="88"/>
      <c r="AM69" s="88"/>
    </row>
    <row r="70" spans="1:39" ht="13.5" customHeight="1" x14ac:dyDescent="0.2">
      <c r="A70" s="474"/>
      <c r="B70" s="547"/>
      <c r="C70" s="481" t="s">
        <v>174</v>
      </c>
      <c r="D70" s="214" t="s">
        <v>138</v>
      </c>
      <c r="E70" s="262">
        <v>2250</v>
      </c>
      <c r="F70" s="262">
        <v>2250</v>
      </c>
      <c r="G70" s="262"/>
      <c r="H70" s="262"/>
      <c r="I70" s="262"/>
      <c r="J70" s="264">
        <v>302</v>
      </c>
      <c r="K70" s="262"/>
      <c r="L70" s="262"/>
      <c r="M70" s="262"/>
      <c r="N70" s="481" t="s">
        <v>174</v>
      </c>
      <c r="O70" s="475"/>
      <c r="P70" s="475"/>
      <c r="Q70" s="481" t="s">
        <v>174</v>
      </c>
      <c r="R70" s="481" t="s">
        <v>174</v>
      </c>
      <c r="S70" s="478">
        <v>149</v>
      </c>
      <c r="T70" s="478">
        <v>153</v>
      </c>
      <c r="U70" s="478">
        <v>0</v>
      </c>
      <c r="V70" s="85" t="s">
        <v>139</v>
      </c>
      <c r="W70" s="549">
        <v>4</v>
      </c>
      <c r="X70" s="86" t="s">
        <v>140</v>
      </c>
      <c r="Y70" s="549">
        <v>4</v>
      </c>
      <c r="Z70" s="86" t="s">
        <v>141</v>
      </c>
      <c r="AA70" s="549">
        <v>0</v>
      </c>
      <c r="AB70" s="550">
        <f>S70+T70+U70</f>
        <v>302</v>
      </c>
      <c r="AE70" s="87"/>
      <c r="AF70" s="87"/>
      <c r="AG70" s="88"/>
      <c r="AH70" s="88"/>
      <c r="AI70" s="88"/>
      <c r="AJ70" s="87"/>
      <c r="AK70" s="88"/>
      <c r="AL70" s="88"/>
      <c r="AM70" s="88"/>
    </row>
    <row r="71" spans="1:39" ht="15" x14ac:dyDescent="0.2">
      <c r="A71" s="474"/>
      <c r="B71" s="547"/>
      <c r="C71" s="481"/>
      <c r="D71" s="214" t="s">
        <v>143</v>
      </c>
      <c r="E71" s="196">
        <v>75923900</v>
      </c>
      <c r="F71" s="196">
        <v>75923900</v>
      </c>
      <c r="G71" s="196"/>
      <c r="H71" s="196"/>
      <c r="I71" s="196"/>
      <c r="J71" s="548">
        <v>74427600</v>
      </c>
      <c r="K71" s="196"/>
      <c r="L71" s="196"/>
      <c r="M71" s="196"/>
      <c r="N71" s="481"/>
      <c r="O71" s="475"/>
      <c r="P71" s="475"/>
      <c r="Q71" s="481"/>
      <c r="R71" s="481"/>
      <c r="S71" s="478"/>
      <c r="T71" s="478"/>
      <c r="U71" s="478"/>
      <c r="V71" s="85" t="s">
        <v>144</v>
      </c>
      <c r="W71" s="549">
        <v>34</v>
      </c>
      <c r="X71" s="86" t="s">
        <v>145</v>
      </c>
      <c r="Y71" s="549">
        <v>0</v>
      </c>
      <c r="Z71" s="86" t="s">
        <v>146</v>
      </c>
      <c r="AA71" s="549">
        <v>0</v>
      </c>
      <c r="AB71" s="550"/>
      <c r="AE71" s="87"/>
      <c r="AF71" s="87"/>
      <c r="AG71" s="88"/>
      <c r="AH71" s="88"/>
      <c r="AI71" s="88"/>
      <c r="AJ71" s="87"/>
      <c r="AK71" s="88"/>
      <c r="AL71" s="88"/>
      <c r="AM71" s="88"/>
    </row>
    <row r="72" spans="1:39" ht="15" x14ac:dyDescent="0.2">
      <c r="A72" s="474"/>
      <c r="B72" s="547"/>
      <c r="C72" s="481"/>
      <c r="D72" s="200" t="s">
        <v>149</v>
      </c>
      <c r="E72" s="264"/>
      <c r="F72" s="264"/>
      <c r="G72" s="264"/>
      <c r="H72" s="264"/>
      <c r="I72" s="264"/>
      <c r="J72" s="264"/>
      <c r="K72" s="262"/>
      <c r="L72" s="264"/>
      <c r="M72" s="264"/>
      <c r="N72" s="481"/>
      <c r="O72" s="475"/>
      <c r="P72" s="475"/>
      <c r="Q72" s="481"/>
      <c r="R72" s="481"/>
      <c r="S72" s="478"/>
      <c r="T72" s="478"/>
      <c r="U72" s="478"/>
      <c r="V72" s="85" t="s">
        <v>150</v>
      </c>
      <c r="W72" s="549">
        <v>15</v>
      </c>
      <c r="X72" s="86" t="s">
        <v>151</v>
      </c>
      <c r="Y72" s="549">
        <v>28</v>
      </c>
      <c r="Z72" s="86" t="s">
        <v>152</v>
      </c>
      <c r="AA72" s="549">
        <v>0</v>
      </c>
      <c r="AB72" s="550"/>
      <c r="AE72" s="87"/>
      <c r="AF72" s="87"/>
      <c r="AG72" s="88"/>
      <c r="AH72" s="88"/>
      <c r="AI72" s="88"/>
      <c r="AJ72" s="87"/>
      <c r="AK72" s="88"/>
      <c r="AL72" s="88"/>
      <c r="AM72" s="88"/>
    </row>
    <row r="73" spans="1:39" ht="25.5" x14ac:dyDescent="0.2">
      <c r="A73" s="474"/>
      <c r="B73" s="547"/>
      <c r="C73" s="481"/>
      <c r="D73" s="200" t="s">
        <v>155</v>
      </c>
      <c r="E73" s="196">
        <v>2078043.35</v>
      </c>
      <c r="F73" s="196">
        <v>975933.35</v>
      </c>
      <c r="G73" s="196"/>
      <c r="H73" s="196"/>
      <c r="I73" s="196"/>
      <c r="J73" s="548">
        <v>568600</v>
      </c>
      <c r="K73" s="196"/>
      <c r="L73" s="196"/>
      <c r="M73" s="196"/>
      <c r="N73" s="481"/>
      <c r="O73" s="475"/>
      <c r="P73" s="475"/>
      <c r="Q73" s="481"/>
      <c r="R73" s="481"/>
      <c r="S73" s="478"/>
      <c r="T73" s="478"/>
      <c r="U73" s="478"/>
      <c r="V73" s="85" t="s">
        <v>156</v>
      </c>
      <c r="W73" s="549">
        <v>26</v>
      </c>
      <c r="X73" s="86" t="s">
        <v>157</v>
      </c>
      <c r="Y73" s="549">
        <v>29</v>
      </c>
      <c r="Z73" s="86" t="s">
        <v>158</v>
      </c>
      <c r="AA73" s="549">
        <v>302</v>
      </c>
      <c r="AB73" s="550"/>
      <c r="AE73" s="87"/>
      <c r="AF73" s="87"/>
      <c r="AG73" s="88"/>
      <c r="AH73" s="88"/>
      <c r="AI73" s="88"/>
      <c r="AJ73" s="87"/>
      <c r="AK73" s="88"/>
      <c r="AL73" s="88"/>
      <c r="AM73" s="88"/>
    </row>
    <row r="74" spans="1:39" ht="15" x14ac:dyDescent="0.2">
      <c r="A74" s="474"/>
      <c r="B74" s="547"/>
      <c r="C74" s="481"/>
      <c r="D74" s="477"/>
      <c r="E74" s="490"/>
      <c r="F74" s="490"/>
      <c r="G74" s="490"/>
      <c r="H74" s="490"/>
      <c r="I74" s="490"/>
      <c r="J74" s="472"/>
      <c r="K74" s="490"/>
      <c r="L74" s="490"/>
      <c r="M74" s="490"/>
      <c r="N74" s="481"/>
      <c r="O74" s="475"/>
      <c r="P74" s="475"/>
      <c r="Q74" s="481"/>
      <c r="R74" s="481"/>
      <c r="S74" s="478"/>
      <c r="T74" s="478"/>
      <c r="U74" s="478"/>
      <c r="V74" s="85" t="s">
        <v>159</v>
      </c>
      <c r="W74" s="549">
        <v>102</v>
      </c>
      <c r="X74" s="86" t="s">
        <v>160</v>
      </c>
      <c r="Y74" s="549">
        <v>191</v>
      </c>
      <c r="Z74" s="86" t="s">
        <v>161</v>
      </c>
      <c r="AA74" s="549">
        <v>0</v>
      </c>
      <c r="AB74" s="550"/>
      <c r="AE74" s="87"/>
      <c r="AF74" s="87"/>
      <c r="AG74" s="88"/>
      <c r="AH74" s="88"/>
      <c r="AI74" s="88"/>
      <c r="AJ74" s="87"/>
      <c r="AK74" s="88"/>
      <c r="AL74" s="88"/>
      <c r="AM74" s="88"/>
    </row>
    <row r="75" spans="1:39" ht="22.5" x14ac:dyDescent="0.2">
      <c r="A75" s="474"/>
      <c r="B75" s="547"/>
      <c r="C75" s="481"/>
      <c r="D75" s="477"/>
      <c r="E75" s="490"/>
      <c r="F75" s="490"/>
      <c r="G75" s="490"/>
      <c r="H75" s="490"/>
      <c r="I75" s="490"/>
      <c r="J75" s="472"/>
      <c r="K75" s="490"/>
      <c r="L75" s="490"/>
      <c r="M75" s="490"/>
      <c r="N75" s="481"/>
      <c r="O75" s="475"/>
      <c r="P75" s="475"/>
      <c r="Q75" s="481"/>
      <c r="R75" s="481"/>
      <c r="S75" s="478"/>
      <c r="T75" s="478"/>
      <c r="U75" s="478"/>
      <c r="V75" s="85" t="s">
        <v>162</v>
      </c>
      <c r="W75" s="549">
        <v>117</v>
      </c>
      <c r="X75" s="85" t="s">
        <v>161</v>
      </c>
      <c r="Y75" s="549">
        <v>50</v>
      </c>
      <c r="Z75" s="86" t="s">
        <v>163</v>
      </c>
      <c r="AA75" s="549">
        <v>0</v>
      </c>
      <c r="AB75" s="550"/>
      <c r="AE75" s="87"/>
      <c r="AF75" s="87"/>
      <c r="AG75" s="88"/>
      <c r="AH75" s="88"/>
      <c r="AI75" s="88"/>
      <c r="AJ75" s="87"/>
      <c r="AK75" s="88"/>
      <c r="AL75" s="88"/>
      <c r="AM75" s="88"/>
    </row>
    <row r="76" spans="1:39" ht="22.5" x14ac:dyDescent="0.2">
      <c r="A76" s="474"/>
      <c r="B76" s="547"/>
      <c r="C76" s="481"/>
      <c r="D76" s="477"/>
      <c r="E76" s="490"/>
      <c r="F76" s="490"/>
      <c r="G76" s="490"/>
      <c r="H76" s="490"/>
      <c r="I76" s="490"/>
      <c r="J76" s="472"/>
      <c r="K76" s="490"/>
      <c r="L76" s="490"/>
      <c r="M76" s="490"/>
      <c r="N76" s="481"/>
      <c r="O76" s="475"/>
      <c r="P76" s="475"/>
      <c r="Q76" s="481"/>
      <c r="R76" s="481"/>
      <c r="S76" s="478"/>
      <c r="T76" s="478"/>
      <c r="U76" s="478"/>
      <c r="V76" s="85" t="s">
        <v>164</v>
      </c>
      <c r="W76" s="549">
        <v>4</v>
      </c>
      <c r="X76" s="85" t="s">
        <v>165</v>
      </c>
      <c r="Y76" s="549">
        <v>0</v>
      </c>
      <c r="Z76" s="85"/>
      <c r="AA76" s="552"/>
      <c r="AB76" s="550"/>
      <c r="AE76" s="87"/>
      <c r="AF76" s="87"/>
      <c r="AG76" s="88"/>
      <c r="AH76" s="88"/>
      <c r="AI76" s="88"/>
      <c r="AJ76" s="87"/>
      <c r="AK76" s="88"/>
      <c r="AL76" s="88"/>
      <c r="AM76" s="88"/>
    </row>
    <row r="77" spans="1:39" ht="13.5" customHeight="1" x14ac:dyDescent="0.2">
      <c r="A77" s="474"/>
      <c r="B77" s="547"/>
      <c r="C77" s="481" t="s">
        <v>175</v>
      </c>
      <c r="D77" s="214" t="s">
        <v>138</v>
      </c>
      <c r="E77" s="262">
        <v>2250</v>
      </c>
      <c r="F77" s="262">
        <v>2250</v>
      </c>
      <c r="G77" s="262"/>
      <c r="H77" s="262"/>
      <c r="I77" s="262"/>
      <c r="J77" s="264">
        <v>498</v>
      </c>
      <c r="K77" s="262"/>
      <c r="L77" s="262"/>
      <c r="M77" s="262"/>
      <c r="N77" s="481" t="s">
        <v>175</v>
      </c>
      <c r="O77" s="475"/>
      <c r="P77" s="475"/>
      <c r="Q77" s="481" t="s">
        <v>175</v>
      </c>
      <c r="R77" s="481" t="s">
        <v>175</v>
      </c>
      <c r="S77" s="478">
        <v>354</v>
      </c>
      <c r="T77" s="478">
        <v>144</v>
      </c>
      <c r="U77" s="478">
        <v>0</v>
      </c>
      <c r="V77" s="85" t="s">
        <v>139</v>
      </c>
      <c r="W77" s="549">
        <v>0</v>
      </c>
      <c r="X77" s="86" t="s">
        <v>140</v>
      </c>
      <c r="Y77" s="549">
        <v>0</v>
      </c>
      <c r="Z77" s="86" t="s">
        <v>141</v>
      </c>
      <c r="AA77" s="549">
        <v>0</v>
      </c>
      <c r="AB77" s="550">
        <f>S77+T77+U77</f>
        <v>498</v>
      </c>
      <c r="AE77" s="87"/>
      <c r="AF77" s="87"/>
      <c r="AG77" s="88"/>
      <c r="AH77" s="88"/>
      <c r="AI77" s="88"/>
      <c r="AJ77" s="87"/>
      <c r="AK77" s="88"/>
      <c r="AL77" s="88"/>
      <c r="AM77" s="88"/>
    </row>
    <row r="78" spans="1:39" ht="15" x14ac:dyDescent="0.2">
      <c r="A78" s="474"/>
      <c r="B78" s="547"/>
      <c r="C78" s="481"/>
      <c r="D78" s="214" t="s">
        <v>143</v>
      </c>
      <c r="E78" s="196">
        <v>75923900</v>
      </c>
      <c r="F78" s="196">
        <v>75923900</v>
      </c>
      <c r="G78" s="196"/>
      <c r="H78" s="196"/>
      <c r="I78" s="196"/>
      <c r="J78" s="548">
        <v>74427600</v>
      </c>
      <c r="K78" s="196"/>
      <c r="L78" s="196"/>
      <c r="M78" s="196"/>
      <c r="N78" s="481"/>
      <c r="O78" s="475"/>
      <c r="P78" s="475"/>
      <c r="Q78" s="481"/>
      <c r="R78" s="481"/>
      <c r="S78" s="478"/>
      <c r="T78" s="478"/>
      <c r="U78" s="478"/>
      <c r="V78" s="85" t="s">
        <v>144</v>
      </c>
      <c r="W78" s="549">
        <v>192</v>
      </c>
      <c r="X78" s="86" t="s">
        <v>145</v>
      </c>
      <c r="Y78" s="549">
        <v>192</v>
      </c>
      <c r="Z78" s="86" t="s">
        <v>146</v>
      </c>
      <c r="AA78" s="549">
        <v>0</v>
      </c>
      <c r="AB78" s="550"/>
      <c r="AE78" s="87"/>
      <c r="AF78" s="87"/>
      <c r="AG78" s="88"/>
      <c r="AH78" s="88"/>
      <c r="AI78" s="88"/>
      <c r="AJ78" s="87"/>
      <c r="AK78" s="88"/>
      <c r="AL78" s="88"/>
      <c r="AM78" s="88"/>
    </row>
    <row r="79" spans="1:39" ht="15" x14ac:dyDescent="0.2">
      <c r="A79" s="474"/>
      <c r="B79" s="547"/>
      <c r="C79" s="481"/>
      <c r="D79" s="200" t="s">
        <v>149</v>
      </c>
      <c r="E79" s="264"/>
      <c r="F79" s="264"/>
      <c r="G79" s="264"/>
      <c r="H79" s="264"/>
      <c r="I79" s="264"/>
      <c r="J79" s="264"/>
      <c r="K79" s="262"/>
      <c r="L79" s="264"/>
      <c r="M79" s="264"/>
      <c r="N79" s="481"/>
      <c r="O79" s="475"/>
      <c r="P79" s="475"/>
      <c r="Q79" s="481"/>
      <c r="R79" s="481"/>
      <c r="S79" s="478"/>
      <c r="T79" s="478"/>
      <c r="U79" s="478"/>
      <c r="V79" s="85" t="s">
        <v>150</v>
      </c>
      <c r="W79" s="549">
        <v>1</v>
      </c>
      <c r="X79" s="86" t="s">
        <v>151</v>
      </c>
      <c r="Y79" s="549">
        <v>0</v>
      </c>
      <c r="Z79" s="86" t="s">
        <v>152</v>
      </c>
      <c r="AA79" s="549">
        <v>0</v>
      </c>
      <c r="AB79" s="550"/>
      <c r="AE79" s="87"/>
      <c r="AF79" s="87"/>
      <c r="AG79" s="88"/>
      <c r="AH79" s="88"/>
      <c r="AI79" s="88"/>
      <c r="AJ79" s="87"/>
      <c r="AK79" s="88"/>
      <c r="AL79" s="88"/>
      <c r="AM79" s="88"/>
    </row>
    <row r="80" spans="1:39" ht="25.5" x14ac:dyDescent="0.2">
      <c r="A80" s="474"/>
      <c r="B80" s="547"/>
      <c r="C80" s="481"/>
      <c r="D80" s="200" t="s">
        <v>155</v>
      </c>
      <c r="E80" s="196">
        <v>2078043.35</v>
      </c>
      <c r="F80" s="196">
        <v>975933.35</v>
      </c>
      <c r="G80" s="196"/>
      <c r="H80" s="196"/>
      <c r="I80" s="196"/>
      <c r="J80" s="548">
        <v>568600</v>
      </c>
      <c r="K80" s="196"/>
      <c r="L80" s="196"/>
      <c r="M80" s="196"/>
      <c r="N80" s="481"/>
      <c r="O80" s="475"/>
      <c r="P80" s="475"/>
      <c r="Q80" s="481"/>
      <c r="R80" s="481"/>
      <c r="S80" s="478"/>
      <c r="T80" s="478"/>
      <c r="U80" s="478"/>
      <c r="V80" s="85" t="s">
        <v>156</v>
      </c>
      <c r="W80" s="549">
        <v>22</v>
      </c>
      <c r="X80" s="86" t="s">
        <v>157</v>
      </c>
      <c r="Y80" s="549">
        <v>4</v>
      </c>
      <c r="Z80" s="86" t="s">
        <v>158</v>
      </c>
      <c r="AA80" s="549">
        <v>498</v>
      </c>
      <c r="AB80" s="550"/>
      <c r="AE80" s="87"/>
      <c r="AF80" s="87"/>
      <c r="AG80" s="88"/>
      <c r="AH80" s="88"/>
      <c r="AI80" s="88"/>
      <c r="AJ80" s="87"/>
      <c r="AK80" s="88"/>
      <c r="AL80" s="88"/>
      <c r="AM80" s="88"/>
    </row>
    <row r="81" spans="1:39" ht="15" x14ac:dyDescent="0.2">
      <c r="A81" s="474"/>
      <c r="B81" s="547"/>
      <c r="C81" s="481"/>
      <c r="D81" s="477"/>
      <c r="E81" s="490"/>
      <c r="F81" s="490"/>
      <c r="G81" s="490"/>
      <c r="H81" s="490"/>
      <c r="I81" s="490"/>
      <c r="J81" s="472"/>
      <c r="K81" s="490"/>
      <c r="L81" s="490"/>
      <c r="M81" s="490"/>
      <c r="N81" s="481"/>
      <c r="O81" s="475"/>
      <c r="P81" s="475"/>
      <c r="Q81" s="481"/>
      <c r="R81" s="481"/>
      <c r="S81" s="478"/>
      <c r="T81" s="478"/>
      <c r="U81" s="478"/>
      <c r="V81" s="85" t="s">
        <v>159</v>
      </c>
      <c r="W81" s="549">
        <v>54</v>
      </c>
      <c r="X81" s="86" t="s">
        <v>160</v>
      </c>
      <c r="Y81" s="549">
        <v>302</v>
      </c>
      <c r="Z81" s="86" t="s">
        <v>161</v>
      </c>
      <c r="AA81" s="549">
        <v>0</v>
      </c>
      <c r="AB81" s="550"/>
      <c r="AE81" s="87"/>
      <c r="AF81" s="87"/>
      <c r="AG81" s="88"/>
      <c r="AH81" s="88"/>
      <c r="AI81" s="88"/>
      <c r="AJ81" s="87"/>
      <c r="AK81" s="88"/>
      <c r="AL81" s="88"/>
      <c r="AM81" s="88"/>
    </row>
    <row r="82" spans="1:39" ht="22.5" x14ac:dyDescent="0.2">
      <c r="A82" s="474"/>
      <c r="B82" s="547"/>
      <c r="C82" s="481"/>
      <c r="D82" s="477"/>
      <c r="E82" s="490"/>
      <c r="F82" s="490"/>
      <c r="G82" s="490"/>
      <c r="H82" s="490"/>
      <c r="I82" s="490"/>
      <c r="J82" s="472"/>
      <c r="K82" s="490"/>
      <c r="L82" s="490"/>
      <c r="M82" s="490"/>
      <c r="N82" s="481"/>
      <c r="O82" s="475"/>
      <c r="P82" s="475"/>
      <c r="Q82" s="481"/>
      <c r="R82" s="481"/>
      <c r="S82" s="478"/>
      <c r="T82" s="478"/>
      <c r="U82" s="478"/>
      <c r="V82" s="85" t="s">
        <v>162</v>
      </c>
      <c r="W82" s="549">
        <v>229</v>
      </c>
      <c r="X82" s="85" t="s">
        <v>161</v>
      </c>
      <c r="Y82" s="549">
        <v>0</v>
      </c>
      <c r="Z82" s="86" t="s">
        <v>163</v>
      </c>
      <c r="AA82" s="549">
        <v>0</v>
      </c>
      <c r="AB82" s="550"/>
      <c r="AE82" s="87"/>
      <c r="AF82" s="87"/>
      <c r="AG82" s="88"/>
      <c r="AH82" s="88"/>
      <c r="AI82" s="88"/>
      <c r="AJ82" s="87"/>
      <c r="AK82" s="88"/>
      <c r="AL82" s="88"/>
      <c r="AM82" s="88"/>
    </row>
    <row r="83" spans="1:39" ht="22.5" x14ac:dyDescent="0.2">
      <c r="A83" s="474"/>
      <c r="B83" s="547"/>
      <c r="C83" s="481"/>
      <c r="D83" s="477"/>
      <c r="E83" s="490"/>
      <c r="F83" s="490"/>
      <c r="G83" s="490"/>
      <c r="H83" s="490"/>
      <c r="I83" s="490"/>
      <c r="J83" s="472"/>
      <c r="K83" s="490"/>
      <c r="L83" s="490"/>
      <c r="M83" s="490"/>
      <c r="N83" s="481"/>
      <c r="O83" s="475"/>
      <c r="P83" s="475"/>
      <c r="Q83" s="481"/>
      <c r="R83" s="481"/>
      <c r="S83" s="478"/>
      <c r="T83" s="478"/>
      <c r="U83" s="478"/>
      <c r="V83" s="85" t="s">
        <v>164</v>
      </c>
      <c r="W83" s="549">
        <v>0</v>
      </c>
      <c r="X83" s="85" t="s">
        <v>165</v>
      </c>
      <c r="Y83" s="549">
        <v>0</v>
      </c>
      <c r="Z83" s="85"/>
      <c r="AA83" s="552"/>
      <c r="AB83" s="550"/>
      <c r="AE83" s="87"/>
      <c r="AF83" s="87"/>
      <c r="AG83" s="88"/>
      <c r="AH83" s="88"/>
      <c r="AI83" s="88"/>
      <c r="AJ83" s="87"/>
      <c r="AK83" s="88"/>
      <c r="AL83" s="88"/>
      <c r="AM83" s="88"/>
    </row>
    <row r="84" spans="1:39" ht="13.5" customHeight="1" x14ac:dyDescent="0.2">
      <c r="A84" s="474"/>
      <c r="B84" s="547"/>
      <c r="C84" s="481" t="s">
        <v>142</v>
      </c>
      <c r="D84" s="214" t="s">
        <v>138</v>
      </c>
      <c r="E84" s="262">
        <v>1875</v>
      </c>
      <c r="F84" s="262">
        <v>1875</v>
      </c>
      <c r="G84" s="262"/>
      <c r="H84" s="262"/>
      <c r="I84" s="262"/>
      <c r="J84" s="264">
        <v>725</v>
      </c>
      <c r="K84" s="262"/>
      <c r="L84" s="262"/>
      <c r="M84" s="262"/>
      <c r="N84" s="481" t="s">
        <v>142</v>
      </c>
      <c r="O84" s="475"/>
      <c r="P84" s="475"/>
      <c r="Q84" s="481" t="s">
        <v>142</v>
      </c>
      <c r="R84" s="481" t="s">
        <v>142</v>
      </c>
      <c r="S84" s="478">
        <v>414</v>
      </c>
      <c r="T84" s="478">
        <v>311</v>
      </c>
      <c r="U84" s="478">
        <v>0</v>
      </c>
      <c r="V84" s="85" t="s">
        <v>139</v>
      </c>
      <c r="W84" s="549">
        <v>0</v>
      </c>
      <c r="X84" s="86" t="s">
        <v>140</v>
      </c>
      <c r="Y84" s="549">
        <v>0</v>
      </c>
      <c r="Z84" s="86" t="s">
        <v>141</v>
      </c>
      <c r="AA84" s="549">
        <v>0</v>
      </c>
      <c r="AB84" s="550">
        <f>S84+T84+U84</f>
        <v>725</v>
      </c>
      <c r="AE84" s="87"/>
      <c r="AF84" s="87"/>
      <c r="AG84" s="88"/>
      <c r="AH84" s="88"/>
      <c r="AI84" s="88"/>
      <c r="AJ84" s="87"/>
      <c r="AK84" s="88"/>
      <c r="AL84" s="88"/>
      <c r="AM84" s="88"/>
    </row>
    <row r="85" spans="1:39" ht="15" x14ac:dyDescent="0.2">
      <c r="A85" s="474"/>
      <c r="B85" s="547"/>
      <c r="C85" s="481"/>
      <c r="D85" s="214" t="s">
        <v>143</v>
      </c>
      <c r="E85" s="196">
        <v>75923900</v>
      </c>
      <c r="F85" s="196">
        <v>75923900</v>
      </c>
      <c r="G85" s="196"/>
      <c r="H85" s="196"/>
      <c r="I85" s="196"/>
      <c r="J85" s="548">
        <v>74427600</v>
      </c>
      <c r="K85" s="196"/>
      <c r="L85" s="196"/>
      <c r="M85" s="196"/>
      <c r="N85" s="481"/>
      <c r="O85" s="475"/>
      <c r="P85" s="475"/>
      <c r="Q85" s="481"/>
      <c r="R85" s="481"/>
      <c r="S85" s="478"/>
      <c r="T85" s="478"/>
      <c r="U85" s="478"/>
      <c r="V85" s="85" t="s">
        <v>144</v>
      </c>
      <c r="W85" s="549">
        <v>158</v>
      </c>
      <c r="X85" s="86" t="s">
        <v>145</v>
      </c>
      <c r="Y85" s="549">
        <v>198</v>
      </c>
      <c r="Z85" s="86" t="s">
        <v>146</v>
      </c>
      <c r="AA85" s="549">
        <v>0</v>
      </c>
      <c r="AB85" s="550"/>
      <c r="AE85" s="87"/>
      <c r="AF85" s="87"/>
      <c r="AG85" s="88"/>
      <c r="AH85" s="88"/>
      <c r="AI85" s="88"/>
      <c r="AJ85" s="87"/>
      <c r="AK85" s="88"/>
      <c r="AL85" s="88"/>
      <c r="AM85" s="88"/>
    </row>
    <row r="86" spans="1:39" ht="15" x14ac:dyDescent="0.2">
      <c r="A86" s="474"/>
      <c r="B86" s="547"/>
      <c r="C86" s="481"/>
      <c r="D86" s="200" t="s">
        <v>149</v>
      </c>
      <c r="E86" s="264"/>
      <c r="F86" s="264"/>
      <c r="G86" s="264"/>
      <c r="H86" s="264"/>
      <c r="I86" s="264"/>
      <c r="J86" s="264"/>
      <c r="K86" s="262"/>
      <c r="L86" s="264"/>
      <c r="M86" s="264"/>
      <c r="N86" s="481"/>
      <c r="O86" s="475"/>
      <c r="P86" s="475"/>
      <c r="Q86" s="481"/>
      <c r="R86" s="481"/>
      <c r="S86" s="478"/>
      <c r="T86" s="478"/>
      <c r="U86" s="478"/>
      <c r="V86" s="85" t="s">
        <v>150</v>
      </c>
      <c r="W86" s="549">
        <v>122</v>
      </c>
      <c r="X86" s="86" t="s">
        <v>151</v>
      </c>
      <c r="Y86" s="549">
        <v>54</v>
      </c>
      <c r="Z86" s="86" t="s">
        <v>152</v>
      </c>
      <c r="AA86" s="549">
        <v>0</v>
      </c>
      <c r="AB86" s="550"/>
      <c r="AE86" s="87"/>
      <c r="AF86" s="87"/>
      <c r="AG86" s="88"/>
      <c r="AH86" s="88"/>
      <c r="AI86" s="88"/>
      <c r="AJ86" s="87"/>
      <c r="AK86" s="88"/>
      <c r="AL86" s="88"/>
      <c r="AM86" s="88"/>
    </row>
    <row r="87" spans="1:39" ht="25.5" x14ac:dyDescent="0.2">
      <c r="A87" s="474"/>
      <c r="B87" s="547"/>
      <c r="C87" s="481"/>
      <c r="D87" s="200" t="s">
        <v>155</v>
      </c>
      <c r="E87" s="196">
        <v>2078043.35</v>
      </c>
      <c r="F87" s="196">
        <v>975933.35</v>
      </c>
      <c r="G87" s="196"/>
      <c r="H87" s="196"/>
      <c r="I87" s="196"/>
      <c r="J87" s="548">
        <v>568600</v>
      </c>
      <c r="K87" s="196"/>
      <c r="L87" s="196"/>
      <c r="M87" s="196"/>
      <c r="N87" s="481"/>
      <c r="O87" s="475"/>
      <c r="P87" s="475"/>
      <c r="Q87" s="481"/>
      <c r="R87" s="481"/>
      <c r="S87" s="478"/>
      <c r="T87" s="478"/>
      <c r="U87" s="478"/>
      <c r="V87" s="85" t="s">
        <v>156</v>
      </c>
      <c r="W87" s="549">
        <v>2</v>
      </c>
      <c r="X87" s="86" t="s">
        <v>157</v>
      </c>
      <c r="Y87" s="549">
        <v>10</v>
      </c>
      <c r="Z87" s="86" t="s">
        <v>158</v>
      </c>
      <c r="AA87" s="549">
        <v>725</v>
      </c>
      <c r="AB87" s="550"/>
      <c r="AE87" s="87"/>
      <c r="AF87" s="87"/>
      <c r="AG87" s="88"/>
      <c r="AH87" s="88"/>
      <c r="AI87" s="88"/>
      <c r="AJ87" s="87"/>
      <c r="AK87" s="88"/>
      <c r="AL87" s="88"/>
      <c r="AM87" s="88"/>
    </row>
    <row r="88" spans="1:39" ht="15" x14ac:dyDescent="0.2">
      <c r="A88" s="474"/>
      <c r="B88" s="547"/>
      <c r="C88" s="481"/>
      <c r="D88" s="477"/>
      <c r="E88" s="490"/>
      <c r="F88" s="490"/>
      <c r="G88" s="490"/>
      <c r="H88" s="490"/>
      <c r="I88" s="490"/>
      <c r="J88" s="472"/>
      <c r="K88" s="490"/>
      <c r="L88" s="490"/>
      <c r="M88" s="490"/>
      <c r="N88" s="481"/>
      <c r="O88" s="475"/>
      <c r="P88" s="475"/>
      <c r="Q88" s="481"/>
      <c r="R88" s="481"/>
      <c r="S88" s="478"/>
      <c r="T88" s="478"/>
      <c r="U88" s="478"/>
      <c r="V88" s="85" t="s">
        <v>159</v>
      </c>
      <c r="W88" s="549">
        <v>53</v>
      </c>
      <c r="X88" s="86" t="s">
        <v>160</v>
      </c>
      <c r="Y88" s="549">
        <v>463</v>
      </c>
      <c r="Z88" s="86" t="s">
        <v>161</v>
      </c>
      <c r="AA88" s="549">
        <v>0</v>
      </c>
      <c r="AB88" s="550"/>
      <c r="AE88" s="87"/>
      <c r="AF88" s="87"/>
      <c r="AG88" s="88"/>
      <c r="AH88" s="88"/>
      <c r="AI88" s="88"/>
      <c r="AJ88" s="87"/>
      <c r="AK88" s="88"/>
      <c r="AL88" s="88"/>
      <c r="AM88" s="88"/>
    </row>
    <row r="89" spans="1:39" ht="22.5" x14ac:dyDescent="0.2">
      <c r="A89" s="474"/>
      <c r="B89" s="547"/>
      <c r="C89" s="481"/>
      <c r="D89" s="477"/>
      <c r="E89" s="490"/>
      <c r="F89" s="490"/>
      <c r="G89" s="490"/>
      <c r="H89" s="490"/>
      <c r="I89" s="490"/>
      <c r="J89" s="472"/>
      <c r="K89" s="490"/>
      <c r="L89" s="490"/>
      <c r="M89" s="490"/>
      <c r="N89" s="481"/>
      <c r="O89" s="475"/>
      <c r="P89" s="475"/>
      <c r="Q89" s="481"/>
      <c r="R89" s="481"/>
      <c r="S89" s="478"/>
      <c r="T89" s="478"/>
      <c r="U89" s="478"/>
      <c r="V89" s="85" t="s">
        <v>162</v>
      </c>
      <c r="W89" s="549">
        <v>390</v>
      </c>
      <c r="X89" s="85" t="s">
        <v>161</v>
      </c>
      <c r="Y89" s="549">
        <v>0</v>
      </c>
      <c r="Z89" s="86" t="s">
        <v>163</v>
      </c>
      <c r="AA89" s="549">
        <v>0</v>
      </c>
      <c r="AB89" s="550"/>
      <c r="AE89" s="87"/>
      <c r="AF89" s="87"/>
      <c r="AG89" s="88"/>
      <c r="AH89" s="88"/>
      <c r="AI89" s="88"/>
      <c r="AJ89" s="87"/>
      <c r="AK89" s="88"/>
      <c r="AL89" s="88"/>
      <c r="AM89" s="88"/>
    </row>
    <row r="90" spans="1:39" ht="22.5" x14ac:dyDescent="0.2">
      <c r="A90" s="474"/>
      <c r="B90" s="547"/>
      <c r="C90" s="481"/>
      <c r="D90" s="477"/>
      <c r="E90" s="490"/>
      <c r="F90" s="490"/>
      <c r="G90" s="490"/>
      <c r="H90" s="490"/>
      <c r="I90" s="490"/>
      <c r="J90" s="472"/>
      <c r="K90" s="490"/>
      <c r="L90" s="490"/>
      <c r="M90" s="490"/>
      <c r="N90" s="481"/>
      <c r="O90" s="475"/>
      <c r="P90" s="475"/>
      <c r="Q90" s="481"/>
      <c r="R90" s="481"/>
      <c r="S90" s="478"/>
      <c r="T90" s="478"/>
      <c r="U90" s="478"/>
      <c r="V90" s="85" t="s">
        <v>164</v>
      </c>
      <c r="W90" s="549">
        <v>0</v>
      </c>
      <c r="X90" s="85" t="s">
        <v>165</v>
      </c>
      <c r="Y90" s="549">
        <v>0</v>
      </c>
      <c r="Z90" s="85"/>
      <c r="AA90" s="552"/>
      <c r="AB90" s="550"/>
      <c r="AE90" s="87"/>
      <c r="AF90" s="87"/>
      <c r="AG90" s="88"/>
      <c r="AH90" s="88"/>
      <c r="AI90" s="88"/>
      <c r="AJ90" s="87"/>
      <c r="AK90" s="88"/>
      <c r="AL90" s="88"/>
      <c r="AM90" s="88"/>
    </row>
    <row r="91" spans="1:39" ht="13.5" customHeight="1" x14ac:dyDescent="0.2">
      <c r="A91" s="474"/>
      <c r="B91" s="547"/>
      <c r="C91" s="481" t="s">
        <v>147</v>
      </c>
      <c r="D91" s="214" t="s">
        <v>138</v>
      </c>
      <c r="E91" s="262">
        <v>1500</v>
      </c>
      <c r="F91" s="262">
        <v>1500</v>
      </c>
      <c r="G91" s="262"/>
      <c r="H91" s="262"/>
      <c r="I91" s="262"/>
      <c r="J91" s="264">
        <v>86</v>
      </c>
      <c r="K91" s="262"/>
      <c r="L91" s="262"/>
      <c r="M91" s="262"/>
      <c r="N91" s="481" t="s">
        <v>147</v>
      </c>
      <c r="O91" s="475"/>
      <c r="P91" s="475"/>
      <c r="Q91" s="481" t="s">
        <v>147</v>
      </c>
      <c r="R91" s="481" t="s">
        <v>147</v>
      </c>
      <c r="S91" s="478">
        <v>50</v>
      </c>
      <c r="T91" s="478">
        <v>36</v>
      </c>
      <c r="U91" s="478">
        <v>0</v>
      </c>
      <c r="V91" s="85" t="s">
        <v>139</v>
      </c>
      <c r="W91" s="549">
        <v>0</v>
      </c>
      <c r="X91" s="86" t="s">
        <v>140</v>
      </c>
      <c r="Y91" s="549">
        <v>0</v>
      </c>
      <c r="Z91" s="86" t="s">
        <v>141</v>
      </c>
      <c r="AA91" s="549">
        <v>0</v>
      </c>
      <c r="AB91" s="550">
        <f>S91+T91+U91</f>
        <v>86</v>
      </c>
      <c r="AE91" s="87"/>
      <c r="AF91" s="87"/>
      <c r="AG91" s="88"/>
      <c r="AH91" s="88"/>
      <c r="AI91" s="88"/>
      <c r="AJ91" s="87"/>
      <c r="AK91" s="88"/>
      <c r="AL91" s="88"/>
      <c r="AM91" s="88"/>
    </row>
    <row r="92" spans="1:39" ht="15" x14ac:dyDescent="0.2">
      <c r="A92" s="474"/>
      <c r="B92" s="547"/>
      <c r="C92" s="481"/>
      <c r="D92" s="214" t="s">
        <v>143</v>
      </c>
      <c r="E92" s="196">
        <v>75923900</v>
      </c>
      <c r="F92" s="196">
        <v>75923900</v>
      </c>
      <c r="G92" s="196"/>
      <c r="H92" s="196"/>
      <c r="I92" s="196"/>
      <c r="J92" s="548">
        <v>74427600</v>
      </c>
      <c r="K92" s="196"/>
      <c r="L92" s="196"/>
      <c r="M92" s="196"/>
      <c r="N92" s="481"/>
      <c r="O92" s="475"/>
      <c r="P92" s="475"/>
      <c r="Q92" s="481"/>
      <c r="R92" s="481"/>
      <c r="S92" s="478"/>
      <c r="T92" s="478"/>
      <c r="U92" s="478"/>
      <c r="V92" s="85" t="s">
        <v>144</v>
      </c>
      <c r="W92" s="549">
        <v>0</v>
      </c>
      <c r="X92" s="86" t="s">
        <v>145</v>
      </c>
      <c r="Y92" s="549">
        <v>0</v>
      </c>
      <c r="Z92" s="86" t="s">
        <v>146</v>
      </c>
      <c r="AA92" s="549">
        <v>0</v>
      </c>
      <c r="AB92" s="550"/>
      <c r="AE92" s="87"/>
      <c r="AF92" s="87"/>
      <c r="AG92" s="88"/>
      <c r="AH92" s="88"/>
      <c r="AI92" s="88"/>
      <c r="AJ92" s="87"/>
      <c r="AK92" s="88"/>
      <c r="AL92" s="88"/>
      <c r="AM92" s="88"/>
    </row>
    <row r="93" spans="1:39" ht="15" x14ac:dyDescent="0.2">
      <c r="A93" s="474"/>
      <c r="B93" s="547"/>
      <c r="C93" s="481"/>
      <c r="D93" s="200" t="s">
        <v>149</v>
      </c>
      <c r="E93" s="264"/>
      <c r="F93" s="264"/>
      <c r="G93" s="264"/>
      <c r="H93" s="264"/>
      <c r="I93" s="264"/>
      <c r="J93" s="264"/>
      <c r="K93" s="262"/>
      <c r="L93" s="264"/>
      <c r="M93" s="264"/>
      <c r="N93" s="481"/>
      <c r="O93" s="475"/>
      <c r="P93" s="475"/>
      <c r="Q93" s="481"/>
      <c r="R93" s="481"/>
      <c r="S93" s="478"/>
      <c r="T93" s="478"/>
      <c r="U93" s="478"/>
      <c r="V93" s="85" t="s">
        <v>150</v>
      </c>
      <c r="W93" s="549">
        <v>1</v>
      </c>
      <c r="X93" s="86" t="s">
        <v>151</v>
      </c>
      <c r="Y93" s="549">
        <v>0</v>
      </c>
      <c r="Z93" s="86" t="s">
        <v>152</v>
      </c>
      <c r="AA93" s="549">
        <v>0</v>
      </c>
      <c r="AB93" s="550"/>
      <c r="AE93" s="87"/>
      <c r="AF93" s="87"/>
      <c r="AG93" s="88"/>
      <c r="AH93" s="88"/>
      <c r="AI93" s="88"/>
      <c r="AJ93" s="87"/>
      <c r="AK93" s="88"/>
      <c r="AL93" s="88"/>
      <c r="AM93" s="88"/>
    </row>
    <row r="94" spans="1:39" ht="25.5" x14ac:dyDescent="0.2">
      <c r="A94" s="474"/>
      <c r="B94" s="547"/>
      <c r="C94" s="481"/>
      <c r="D94" s="200" t="s">
        <v>155</v>
      </c>
      <c r="E94" s="196">
        <v>2078043.35</v>
      </c>
      <c r="F94" s="196">
        <v>975933.35</v>
      </c>
      <c r="G94" s="196"/>
      <c r="H94" s="196"/>
      <c r="I94" s="196"/>
      <c r="J94" s="548">
        <v>568600</v>
      </c>
      <c r="K94" s="196"/>
      <c r="L94" s="196"/>
      <c r="M94" s="196"/>
      <c r="N94" s="481"/>
      <c r="O94" s="475"/>
      <c r="P94" s="475"/>
      <c r="Q94" s="481"/>
      <c r="R94" s="481"/>
      <c r="S94" s="478"/>
      <c r="T94" s="478"/>
      <c r="U94" s="478"/>
      <c r="V94" s="85" t="s">
        <v>156</v>
      </c>
      <c r="W94" s="549">
        <v>14</v>
      </c>
      <c r="X94" s="86" t="s">
        <v>157</v>
      </c>
      <c r="Y94" s="549">
        <v>0</v>
      </c>
      <c r="Z94" s="86" t="s">
        <v>158</v>
      </c>
      <c r="AA94" s="549">
        <v>86</v>
      </c>
      <c r="AB94" s="550"/>
      <c r="AE94" s="87"/>
      <c r="AF94" s="87"/>
      <c r="AG94" s="88"/>
      <c r="AH94" s="88"/>
      <c r="AI94" s="88"/>
      <c r="AJ94" s="87"/>
      <c r="AK94" s="88"/>
      <c r="AL94" s="88"/>
      <c r="AM94" s="88"/>
    </row>
    <row r="95" spans="1:39" ht="15" x14ac:dyDescent="0.2">
      <c r="A95" s="474"/>
      <c r="B95" s="547"/>
      <c r="C95" s="481"/>
      <c r="D95" s="477"/>
      <c r="E95" s="490"/>
      <c r="F95" s="490"/>
      <c r="G95" s="490"/>
      <c r="H95" s="490"/>
      <c r="I95" s="490"/>
      <c r="J95" s="472"/>
      <c r="K95" s="490"/>
      <c r="L95" s="490"/>
      <c r="M95" s="490"/>
      <c r="N95" s="481"/>
      <c r="O95" s="475"/>
      <c r="P95" s="475"/>
      <c r="Q95" s="481"/>
      <c r="R95" s="481"/>
      <c r="S95" s="478"/>
      <c r="T95" s="478"/>
      <c r="U95" s="478"/>
      <c r="V95" s="85" t="s">
        <v>159</v>
      </c>
      <c r="W95" s="549">
        <v>62</v>
      </c>
      <c r="X95" s="86" t="s">
        <v>160</v>
      </c>
      <c r="Y95" s="549">
        <v>86</v>
      </c>
      <c r="Z95" s="86" t="s">
        <v>161</v>
      </c>
      <c r="AA95" s="549">
        <v>0</v>
      </c>
      <c r="AB95" s="550"/>
      <c r="AE95" s="87"/>
      <c r="AF95" s="87"/>
      <c r="AG95" s="88"/>
      <c r="AH95" s="88"/>
      <c r="AI95" s="88"/>
      <c r="AJ95" s="87"/>
      <c r="AK95" s="88"/>
      <c r="AL95" s="88"/>
      <c r="AM95" s="88"/>
    </row>
    <row r="96" spans="1:39" ht="22.5" x14ac:dyDescent="0.2">
      <c r="A96" s="474"/>
      <c r="B96" s="547"/>
      <c r="C96" s="481"/>
      <c r="D96" s="477"/>
      <c r="E96" s="490"/>
      <c r="F96" s="490"/>
      <c r="G96" s="490"/>
      <c r="H96" s="490"/>
      <c r="I96" s="490"/>
      <c r="J96" s="472"/>
      <c r="K96" s="490"/>
      <c r="L96" s="490"/>
      <c r="M96" s="490"/>
      <c r="N96" s="481"/>
      <c r="O96" s="475"/>
      <c r="P96" s="475"/>
      <c r="Q96" s="481"/>
      <c r="R96" s="481"/>
      <c r="S96" s="478"/>
      <c r="T96" s="478"/>
      <c r="U96" s="478"/>
      <c r="V96" s="85" t="s">
        <v>162</v>
      </c>
      <c r="W96" s="549">
        <v>9</v>
      </c>
      <c r="X96" s="85" t="s">
        <v>161</v>
      </c>
      <c r="Y96" s="549">
        <v>0</v>
      </c>
      <c r="Z96" s="86" t="s">
        <v>163</v>
      </c>
      <c r="AA96" s="549">
        <v>0</v>
      </c>
      <c r="AB96" s="550"/>
      <c r="AE96" s="87"/>
      <c r="AF96" s="87"/>
      <c r="AG96" s="88"/>
      <c r="AH96" s="88"/>
      <c r="AI96" s="88"/>
      <c r="AJ96" s="87"/>
      <c r="AK96" s="88"/>
      <c r="AL96" s="88"/>
      <c r="AM96" s="88"/>
    </row>
    <row r="97" spans="1:39" ht="22.5" x14ac:dyDescent="0.2">
      <c r="A97" s="474"/>
      <c r="B97" s="547"/>
      <c r="C97" s="481"/>
      <c r="D97" s="477"/>
      <c r="E97" s="490"/>
      <c r="F97" s="490"/>
      <c r="G97" s="490"/>
      <c r="H97" s="490"/>
      <c r="I97" s="490"/>
      <c r="J97" s="472"/>
      <c r="K97" s="490"/>
      <c r="L97" s="490"/>
      <c r="M97" s="490"/>
      <c r="N97" s="481"/>
      <c r="O97" s="475"/>
      <c r="P97" s="475"/>
      <c r="Q97" s="481"/>
      <c r="R97" s="481"/>
      <c r="S97" s="478"/>
      <c r="T97" s="478"/>
      <c r="U97" s="478"/>
      <c r="V97" s="85" t="s">
        <v>164</v>
      </c>
      <c r="W97" s="555"/>
      <c r="X97" s="85" t="s">
        <v>165</v>
      </c>
      <c r="Y97" s="549">
        <v>0</v>
      </c>
      <c r="Z97" s="85"/>
      <c r="AA97" s="552"/>
      <c r="AB97" s="550"/>
      <c r="AE97" s="87"/>
      <c r="AF97" s="87"/>
      <c r="AG97" s="88"/>
      <c r="AH97" s="88"/>
      <c r="AI97" s="88"/>
      <c r="AJ97" s="87"/>
      <c r="AK97" s="88"/>
      <c r="AL97" s="88"/>
      <c r="AM97" s="88"/>
    </row>
    <row r="98" spans="1:39" ht="13.5" customHeight="1" x14ac:dyDescent="0.2">
      <c r="A98" s="474"/>
      <c r="B98" s="547"/>
      <c r="C98" s="481" t="s">
        <v>153</v>
      </c>
      <c r="D98" s="214" t="s">
        <v>138</v>
      </c>
      <c r="E98" s="262">
        <v>1500</v>
      </c>
      <c r="F98" s="262">
        <v>1500</v>
      </c>
      <c r="G98" s="262"/>
      <c r="H98" s="262"/>
      <c r="I98" s="262"/>
      <c r="J98" s="264">
        <v>244</v>
      </c>
      <c r="K98" s="262"/>
      <c r="L98" s="262"/>
      <c r="M98" s="262"/>
      <c r="N98" s="481" t="s">
        <v>153</v>
      </c>
      <c r="O98" s="475"/>
      <c r="P98" s="475"/>
      <c r="Q98" s="481" t="s">
        <v>153</v>
      </c>
      <c r="R98" s="481" t="s">
        <v>153</v>
      </c>
      <c r="S98" s="478">
        <v>144</v>
      </c>
      <c r="T98" s="478">
        <v>100</v>
      </c>
      <c r="U98" s="478">
        <v>0</v>
      </c>
      <c r="V98" s="85" t="s">
        <v>139</v>
      </c>
      <c r="W98" s="549">
        <v>0</v>
      </c>
      <c r="X98" s="86" t="s">
        <v>140</v>
      </c>
      <c r="Y98" s="549">
        <v>0</v>
      </c>
      <c r="Z98" s="86" t="s">
        <v>141</v>
      </c>
      <c r="AA98" s="549">
        <v>44</v>
      </c>
      <c r="AB98" s="550">
        <f>S98+T98+U98</f>
        <v>244</v>
      </c>
      <c r="AE98" s="87"/>
      <c r="AF98" s="87"/>
      <c r="AG98" s="88"/>
      <c r="AH98" s="88"/>
      <c r="AI98" s="88"/>
      <c r="AJ98" s="87"/>
      <c r="AK98" s="88"/>
      <c r="AL98" s="88"/>
      <c r="AM98" s="88"/>
    </row>
    <row r="99" spans="1:39" ht="15" x14ac:dyDescent="0.2">
      <c r="A99" s="474"/>
      <c r="B99" s="547"/>
      <c r="C99" s="481"/>
      <c r="D99" s="214" t="s">
        <v>143</v>
      </c>
      <c r="E99" s="196">
        <v>75923900</v>
      </c>
      <c r="F99" s="196">
        <v>75923900</v>
      </c>
      <c r="G99" s="196"/>
      <c r="H99" s="196"/>
      <c r="I99" s="196"/>
      <c r="J99" s="548">
        <v>74427600</v>
      </c>
      <c r="K99" s="196"/>
      <c r="L99" s="196"/>
      <c r="M99" s="196"/>
      <c r="N99" s="481"/>
      <c r="O99" s="475"/>
      <c r="P99" s="475"/>
      <c r="Q99" s="481"/>
      <c r="R99" s="481"/>
      <c r="S99" s="478"/>
      <c r="T99" s="478"/>
      <c r="U99" s="478"/>
      <c r="V99" s="85" t="s">
        <v>144</v>
      </c>
      <c r="W99" s="549">
        <v>0</v>
      </c>
      <c r="X99" s="86" t="s">
        <v>145</v>
      </c>
      <c r="Y99" s="549">
        <v>0</v>
      </c>
      <c r="Z99" s="86" t="s">
        <v>146</v>
      </c>
      <c r="AA99" s="549">
        <v>0</v>
      </c>
      <c r="AB99" s="550"/>
      <c r="AE99" s="87"/>
      <c r="AF99" s="87"/>
      <c r="AG99" s="88"/>
      <c r="AH99" s="88"/>
      <c r="AI99" s="88"/>
      <c r="AJ99" s="87"/>
      <c r="AK99" s="88"/>
      <c r="AL99" s="88"/>
      <c r="AM99" s="88"/>
    </row>
    <row r="100" spans="1:39" ht="15" x14ac:dyDescent="0.2">
      <c r="A100" s="474"/>
      <c r="B100" s="547"/>
      <c r="C100" s="481"/>
      <c r="D100" s="200" t="s">
        <v>149</v>
      </c>
      <c r="E100" s="264"/>
      <c r="F100" s="264"/>
      <c r="G100" s="264"/>
      <c r="H100" s="264"/>
      <c r="I100" s="264"/>
      <c r="J100" s="264"/>
      <c r="K100" s="262"/>
      <c r="L100" s="264"/>
      <c r="M100" s="264"/>
      <c r="N100" s="481"/>
      <c r="O100" s="475"/>
      <c r="P100" s="475"/>
      <c r="Q100" s="481"/>
      <c r="R100" s="481"/>
      <c r="S100" s="478"/>
      <c r="T100" s="478"/>
      <c r="U100" s="478"/>
      <c r="V100" s="85" t="s">
        <v>150</v>
      </c>
      <c r="W100" s="549">
        <v>0</v>
      </c>
      <c r="X100" s="86" t="s">
        <v>151</v>
      </c>
      <c r="Y100" s="549">
        <v>0</v>
      </c>
      <c r="Z100" s="86" t="s">
        <v>152</v>
      </c>
      <c r="AA100" s="549">
        <v>0</v>
      </c>
      <c r="AB100" s="550"/>
      <c r="AE100" s="87"/>
      <c r="AF100" s="87"/>
      <c r="AG100" s="88"/>
      <c r="AH100" s="88"/>
      <c r="AI100" s="88"/>
      <c r="AJ100" s="87"/>
      <c r="AK100" s="88"/>
      <c r="AL100" s="88"/>
      <c r="AM100" s="88"/>
    </row>
    <row r="101" spans="1:39" ht="25.5" x14ac:dyDescent="0.2">
      <c r="A101" s="474"/>
      <c r="B101" s="547"/>
      <c r="C101" s="481"/>
      <c r="D101" s="200" t="s">
        <v>155</v>
      </c>
      <c r="E101" s="196">
        <v>2078043.35</v>
      </c>
      <c r="F101" s="196">
        <v>975933.35</v>
      </c>
      <c r="G101" s="196"/>
      <c r="H101" s="196"/>
      <c r="I101" s="196"/>
      <c r="J101" s="548">
        <v>568600</v>
      </c>
      <c r="K101" s="196"/>
      <c r="L101" s="196"/>
      <c r="M101" s="196"/>
      <c r="N101" s="481"/>
      <c r="O101" s="475"/>
      <c r="P101" s="475"/>
      <c r="Q101" s="481"/>
      <c r="R101" s="481"/>
      <c r="S101" s="478"/>
      <c r="T101" s="478"/>
      <c r="U101" s="478"/>
      <c r="V101" s="85" t="s">
        <v>156</v>
      </c>
      <c r="W101" s="549">
        <v>5</v>
      </c>
      <c r="X101" s="86" t="s">
        <v>157</v>
      </c>
      <c r="Y101" s="549">
        <v>5</v>
      </c>
      <c r="Z101" s="86" t="s">
        <v>158</v>
      </c>
      <c r="AA101" s="549">
        <v>200</v>
      </c>
      <c r="AB101" s="550"/>
      <c r="AE101" s="87"/>
      <c r="AF101" s="87"/>
      <c r="AG101" s="88"/>
      <c r="AH101" s="88"/>
      <c r="AI101" s="88"/>
      <c r="AJ101" s="87"/>
      <c r="AK101" s="88"/>
      <c r="AL101" s="88"/>
      <c r="AM101" s="88"/>
    </row>
    <row r="102" spans="1:39" ht="15" x14ac:dyDescent="0.2">
      <c r="A102" s="474"/>
      <c r="B102" s="547"/>
      <c r="C102" s="481"/>
      <c r="D102" s="477"/>
      <c r="E102" s="490"/>
      <c r="F102" s="490"/>
      <c r="G102" s="490"/>
      <c r="H102" s="490"/>
      <c r="I102" s="490"/>
      <c r="J102" s="472"/>
      <c r="K102" s="490"/>
      <c r="L102" s="490"/>
      <c r="M102" s="490"/>
      <c r="N102" s="481"/>
      <c r="O102" s="475"/>
      <c r="P102" s="475"/>
      <c r="Q102" s="481"/>
      <c r="R102" s="481"/>
      <c r="S102" s="478"/>
      <c r="T102" s="478"/>
      <c r="U102" s="478"/>
      <c r="V102" s="85" t="s">
        <v>159</v>
      </c>
      <c r="W102" s="549">
        <v>206</v>
      </c>
      <c r="X102" s="86" t="s">
        <v>160</v>
      </c>
      <c r="Y102" s="549">
        <v>234</v>
      </c>
      <c r="Z102" s="86" t="s">
        <v>161</v>
      </c>
      <c r="AA102" s="549">
        <v>0</v>
      </c>
      <c r="AB102" s="550"/>
      <c r="AE102" s="87"/>
      <c r="AF102" s="87"/>
      <c r="AG102" s="88"/>
      <c r="AH102" s="88"/>
      <c r="AI102" s="88"/>
      <c r="AJ102" s="87"/>
      <c r="AK102" s="88"/>
      <c r="AL102" s="88"/>
      <c r="AM102" s="88"/>
    </row>
    <row r="103" spans="1:39" ht="22.5" x14ac:dyDescent="0.2">
      <c r="A103" s="474"/>
      <c r="B103" s="547"/>
      <c r="C103" s="481"/>
      <c r="D103" s="477"/>
      <c r="E103" s="490"/>
      <c r="F103" s="490"/>
      <c r="G103" s="490"/>
      <c r="H103" s="490"/>
      <c r="I103" s="490"/>
      <c r="J103" s="472"/>
      <c r="K103" s="490"/>
      <c r="L103" s="490"/>
      <c r="M103" s="490"/>
      <c r="N103" s="481"/>
      <c r="O103" s="475"/>
      <c r="P103" s="475"/>
      <c r="Q103" s="481"/>
      <c r="R103" s="481"/>
      <c r="S103" s="478"/>
      <c r="T103" s="478"/>
      <c r="U103" s="478"/>
      <c r="V103" s="85" t="s">
        <v>162</v>
      </c>
      <c r="W103" s="549">
        <v>33</v>
      </c>
      <c r="X103" s="85" t="s">
        <v>161</v>
      </c>
      <c r="Y103" s="549">
        <v>5</v>
      </c>
      <c r="Z103" s="86" t="s">
        <v>163</v>
      </c>
      <c r="AA103" s="549">
        <v>0</v>
      </c>
      <c r="AB103" s="550"/>
      <c r="AE103" s="87"/>
      <c r="AF103" s="87"/>
      <c r="AG103" s="88"/>
      <c r="AH103" s="88"/>
      <c r="AI103" s="88"/>
      <c r="AJ103" s="87"/>
      <c r="AK103" s="88"/>
      <c r="AL103" s="88"/>
      <c r="AM103" s="88"/>
    </row>
    <row r="104" spans="1:39" ht="22.5" x14ac:dyDescent="0.2">
      <c r="A104" s="474"/>
      <c r="B104" s="547"/>
      <c r="C104" s="481"/>
      <c r="D104" s="477"/>
      <c r="E104" s="490"/>
      <c r="F104" s="490"/>
      <c r="G104" s="490"/>
      <c r="H104" s="490"/>
      <c r="I104" s="490"/>
      <c r="J104" s="472"/>
      <c r="K104" s="490"/>
      <c r="L104" s="490"/>
      <c r="M104" s="490"/>
      <c r="N104" s="481"/>
      <c r="O104" s="475"/>
      <c r="P104" s="475"/>
      <c r="Q104" s="481"/>
      <c r="R104" s="481"/>
      <c r="S104" s="478"/>
      <c r="T104" s="478"/>
      <c r="U104" s="478"/>
      <c r="V104" s="85" t="s">
        <v>164</v>
      </c>
      <c r="W104" s="549">
        <v>0</v>
      </c>
      <c r="X104" s="85" t="s">
        <v>165</v>
      </c>
      <c r="Y104" s="549">
        <v>0</v>
      </c>
      <c r="Z104" s="85"/>
      <c r="AA104" s="552"/>
      <c r="AB104" s="550"/>
      <c r="AE104" s="87"/>
      <c r="AF104" s="87"/>
      <c r="AG104" s="88"/>
      <c r="AH104" s="88"/>
      <c r="AI104" s="88"/>
      <c r="AJ104" s="87"/>
      <c r="AK104" s="88"/>
      <c r="AL104" s="88"/>
      <c r="AM104" s="88"/>
    </row>
    <row r="105" spans="1:39" ht="13.5" customHeight="1" x14ac:dyDescent="0.2">
      <c r="A105" s="474"/>
      <c r="B105" s="547"/>
      <c r="C105" s="481" t="s">
        <v>176</v>
      </c>
      <c r="D105" s="214" t="s">
        <v>138</v>
      </c>
      <c r="E105" s="262">
        <v>1500</v>
      </c>
      <c r="F105" s="262">
        <v>1500</v>
      </c>
      <c r="G105" s="262"/>
      <c r="H105" s="262"/>
      <c r="I105" s="262"/>
      <c r="J105" s="264">
        <v>415</v>
      </c>
      <c r="K105" s="262"/>
      <c r="L105" s="262"/>
      <c r="M105" s="262"/>
      <c r="N105" s="481" t="s">
        <v>176</v>
      </c>
      <c r="O105" s="475"/>
      <c r="P105" s="475"/>
      <c r="Q105" s="481" t="s">
        <v>176</v>
      </c>
      <c r="R105" s="481" t="s">
        <v>176</v>
      </c>
      <c r="S105" s="478">
        <v>217</v>
      </c>
      <c r="T105" s="478">
        <v>198</v>
      </c>
      <c r="U105" s="478">
        <v>0</v>
      </c>
      <c r="V105" s="85" t="s">
        <v>139</v>
      </c>
      <c r="W105" s="549">
        <v>0</v>
      </c>
      <c r="X105" s="86" t="s">
        <v>140</v>
      </c>
      <c r="Y105" s="549">
        <v>0</v>
      </c>
      <c r="Z105" s="86" t="s">
        <v>141</v>
      </c>
      <c r="AA105" s="549">
        <v>0</v>
      </c>
      <c r="AB105" s="550">
        <f>S105+T105+U105</f>
        <v>415</v>
      </c>
      <c r="AE105" s="87"/>
      <c r="AF105" s="87"/>
      <c r="AG105" s="88"/>
      <c r="AH105" s="88"/>
      <c r="AI105" s="88"/>
      <c r="AJ105" s="87"/>
      <c r="AK105" s="88"/>
      <c r="AL105" s="88"/>
      <c r="AM105" s="88"/>
    </row>
    <row r="106" spans="1:39" ht="15" x14ac:dyDescent="0.2">
      <c r="A106" s="474"/>
      <c r="B106" s="547"/>
      <c r="C106" s="481"/>
      <c r="D106" s="214" t="s">
        <v>143</v>
      </c>
      <c r="E106" s="196">
        <v>75923900</v>
      </c>
      <c r="F106" s="196">
        <v>75923900</v>
      </c>
      <c r="G106" s="196"/>
      <c r="H106" s="196"/>
      <c r="I106" s="196"/>
      <c r="J106" s="548">
        <v>74427600</v>
      </c>
      <c r="K106" s="196"/>
      <c r="L106" s="196"/>
      <c r="M106" s="196"/>
      <c r="N106" s="481"/>
      <c r="O106" s="475"/>
      <c r="P106" s="475"/>
      <c r="Q106" s="481"/>
      <c r="R106" s="481"/>
      <c r="S106" s="478"/>
      <c r="T106" s="478"/>
      <c r="U106" s="478"/>
      <c r="V106" s="85" t="s">
        <v>144</v>
      </c>
      <c r="W106" s="549">
        <v>180</v>
      </c>
      <c r="X106" s="86" t="s">
        <v>145</v>
      </c>
      <c r="Y106" s="549">
        <v>180</v>
      </c>
      <c r="Z106" s="86" t="s">
        <v>146</v>
      </c>
      <c r="AA106" s="549">
        <v>0</v>
      </c>
      <c r="AB106" s="550"/>
      <c r="AE106" s="87"/>
      <c r="AF106" s="87"/>
      <c r="AG106" s="88"/>
      <c r="AH106" s="88"/>
      <c r="AI106" s="88"/>
      <c r="AJ106" s="87"/>
      <c r="AK106" s="88"/>
      <c r="AL106" s="88"/>
      <c r="AM106" s="88"/>
    </row>
    <row r="107" spans="1:39" ht="15" x14ac:dyDescent="0.2">
      <c r="A107" s="474"/>
      <c r="B107" s="547"/>
      <c r="C107" s="481"/>
      <c r="D107" s="200" t="s">
        <v>149</v>
      </c>
      <c r="E107" s="264"/>
      <c r="F107" s="264"/>
      <c r="G107" s="264"/>
      <c r="H107" s="264"/>
      <c r="I107" s="264"/>
      <c r="J107" s="264"/>
      <c r="K107" s="262"/>
      <c r="L107" s="264"/>
      <c r="M107" s="264"/>
      <c r="N107" s="481"/>
      <c r="O107" s="475"/>
      <c r="P107" s="475"/>
      <c r="Q107" s="481"/>
      <c r="R107" s="481"/>
      <c r="S107" s="478"/>
      <c r="T107" s="478"/>
      <c r="U107" s="478"/>
      <c r="V107" s="85" t="s">
        <v>150</v>
      </c>
      <c r="W107" s="549">
        <v>8</v>
      </c>
      <c r="X107" s="86" t="s">
        <v>151</v>
      </c>
      <c r="Y107" s="549">
        <v>0</v>
      </c>
      <c r="Z107" s="86" t="s">
        <v>152</v>
      </c>
      <c r="AA107" s="549">
        <v>0</v>
      </c>
      <c r="AB107" s="550"/>
      <c r="AE107" s="87"/>
      <c r="AF107" s="87"/>
      <c r="AG107" s="88"/>
      <c r="AH107" s="88"/>
      <c r="AI107" s="88"/>
      <c r="AJ107" s="87"/>
      <c r="AK107" s="88"/>
      <c r="AL107" s="88"/>
      <c r="AM107" s="88"/>
    </row>
    <row r="108" spans="1:39" ht="25.5" x14ac:dyDescent="0.2">
      <c r="A108" s="474"/>
      <c r="B108" s="547"/>
      <c r="C108" s="481"/>
      <c r="D108" s="200" t="s">
        <v>155</v>
      </c>
      <c r="E108" s="196">
        <v>2078043.35</v>
      </c>
      <c r="F108" s="196">
        <v>975933.35</v>
      </c>
      <c r="G108" s="196"/>
      <c r="H108" s="196"/>
      <c r="I108" s="196"/>
      <c r="J108" s="548">
        <v>568600</v>
      </c>
      <c r="K108" s="196"/>
      <c r="L108" s="196"/>
      <c r="M108" s="196"/>
      <c r="N108" s="481"/>
      <c r="O108" s="475"/>
      <c r="P108" s="475"/>
      <c r="Q108" s="481"/>
      <c r="R108" s="481"/>
      <c r="S108" s="478"/>
      <c r="T108" s="478"/>
      <c r="U108" s="478"/>
      <c r="V108" s="85" t="s">
        <v>156</v>
      </c>
      <c r="W108" s="549">
        <v>37</v>
      </c>
      <c r="X108" s="86" t="s">
        <v>157</v>
      </c>
      <c r="Y108" s="549">
        <v>55</v>
      </c>
      <c r="Z108" s="86" t="s">
        <v>158</v>
      </c>
      <c r="AA108" s="549">
        <v>415</v>
      </c>
      <c r="AB108" s="550"/>
      <c r="AE108" s="87"/>
      <c r="AF108" s="87"/>
      <c r="AG108" s="88"/>
      <c r="AH108" s="88"/>
      <c r="AI108" s="88"/>
      <c r="AJ108" s="87"/>
      <c r="AK108" s="88"/>
      <c r="AL108" s="88"/>
      <c r="AM108" s="88"/>
    </row>
    <row r="109" spans="1:39" ht="15" x14ac:dyDescent="0.2">
      <c r="A109" s="474"/>
      <c r="B109" s="547"/>
      <c r="C109" s="481"/>
      <c r="D109" s="477"/>
      <c r="E109" s="490"/>
      <c r="F109" s="490"/>
      <c r="G109" s="490"/>
      <c r="H109" s="490"/>
      <c r="I109" s="490"/>
      <c r="J109" s="472"/>
      <c r="K109" s="490"/>
      <c r="L109" s="490"/>
      <c r="M109" s="490"/>
      <c r="N109" s="481"/>
      <c r="O109" s="475"/>
      <c r="P109" s="475"/>
      <c r="Q109" s="481"/>
      <c r="R109" s="481"/>
      <c r="S109" s="478"/>
      <c r="T109" s="478"/>
      <c r="U109" s="478"/>
      <c r="V109" s="85" t="s">
        <v>159</v>
      </c>
      <c r="W109" s="549">
        <v>121</v>
      </c>
      <c r="X109" s="86" t="s">
        <v>160</v>
      </c>
      <c r="Y109" s="549">
        <v>180</v>
      </c>
      <c r="Z109" s="86" t="s">
        <v>161</v>
      </c>
      <c r="AA109" s="549">
        <v>0</v>
      </c>
      <c r="AB109" s="550"/>
      <c r="AE109" s="87"/>
      <c r="AF109" s="87"/>
      <c r="AG109" s="88"/>
      <c r="AH109" s="88"/>
      <c r="AI109" s="88"/>
      <c r="AJ109" s="87"/>
      <c r="AK109" s="88"/>
      <c r="AL109" s="88"/>
      <c r="AM109" s="88"/>
    </row>
    <row r="110" spans="1:39" ht="22.5" x14ac:dyDescent="0.2">
      <c r="A110" s="474"/>
      <c r="B110" s="547"/>
      <c r="C110" s="481"/>
      <c r="D110" s="477"/>
      <c r="E110" s="490"/>
      <c r="F110" s="490"/>
      <c r="G110" s="490"/>
      <c r="H110" s="490"/>
      <c r="I110" s="490"/>
      <c r="J110" s="472"/>
      <c r="K110" s="490"/>
      <c r="L110" s="490"/>
      <c r="M110" s="490"/>
      <c r="N110" s="481"/>
      <c r="O110" s="475"/>
      <c r="P110" s="475"/>
      <c r="Q110" s="481"/>
      <c r="R110" s="481"/>
      <c r="S110" s="478"/>
      <c r="T110" s="478"/>
      <c r="U110" s="478"/>
      <c r="V110" s="85" t="s">
        <v>162</v>
      </c>
      <c r="W110" s="549">
        <v>69</v>
      </c>
      <c r="X110" s="85" t="s">
        <v>161</v>
      </c>
      <c r="Y110" s="549">
        <v>0</v>
      </c>
      <c r="Z110" s="86" t="s">
        <v>163</v>
      </c>
      <c r="AA110" s="549">
        <v>0</v>
      </c>
      <c r="AB110" s="550"/>
      <c r="AE110" s="87"/>
      <c r="AF110" s="87"/>
      <c r="AG110" s="88"/>
      <c r="AH110" s="88"/>
      <c r="AI110" s="88"/>
      <c r="AJ110" s="87"/>
      <c r="AK110" s="88"/>
      <c r="AL110" s="88"/>
      <c r="AM110" s="88"/>
    </row>
    <row r="111" spans="1:39" ht="22.5" x14ac:dyDescent="0.2">
      <c r="A111" s="474"/>
      <c r="B111" s="547"/>
      <c r="C111" s="481"/>
      <c r="D111" s="477"/>
      <c r="E111" s="490"/>
      <c r="F111" s="490"/>
      <c r="G111" s="490"/>
      <c r="H111" s="490"/>
      <c r="I111" s="490"/>
      <c r="J111" s="472"/>
      <c r="K111" s="490"/>
      <c r="L111" s="490"/>
      <c r="M111" s="490"/>
      <c r="N111" s="481"/>
      <c r="O111" s="475"/>
      <c r="P111" s="475"/>
      <c r="Q111" s="481"/>
      <c r="R111" s="481"/>
      <c r="S111" s="478"/>
      <c r="T111" s="478"/>
      <c r="U111" s="478"/>
      <c r="V111" s="85" t="s">
        <v>164</v>
      </c>
      <c r="W111" s="549">
        <v>0</v>
      </c>
      <c r="X111" s="85" t="s">
        <v>165</v>
      </c>
      <c r="Y111" s="549">
        <v>0</v>
      </c>
      <c r="Z111" s="85"/>
      <c r="AA111" s="552"/>
      <c r="AB111" s="550"/>
      <c r="AE111" s="87"/>
      <c r="AF111" s="87"/>
      <c r="AG111" s="88"/>
      <c r="AH111" s="88"/>
      <c r="AI111" s="88"/>
      <c r="AJ111" s="87"/>
      <c r="AK111" s="88"/>
      <c r="AL111" s="88"/>
      <c r="AM111" s="88"/>
    </row>
    <row r="112" spans="1:39" ht="13.5" customHeight="1" x14ac:dyDescent="0.2">
      <c r="A112" s="474"/>
      <c r="B112" s="547"/>
      <c r="C112" s="481" t="s">
        <v>177</v>
      </c>
      <c r="D112" s="214" t="s">
        <v>138</v>
      </c>
      <c r="E112" s="262">
        <v>1875</v>
      </c>
      <c r="F112" s="262">
        <v>1875</v>
      </c>
      <c r="G112" s="262"/>
      <c r="H112" s="262"/>
      <c r="I112" s="262"/>
      <c r="J112" s="264">
        <v>249</v>
      </c>
      <c r="K112" s="262"/>
      <c r="L112" s="262"/>
      <c r="M112" s="262"/>
      <c r="N112" s="481" t="s">
        <v>177</v>
      </c>
      <c r="O112" s="475"/>
      <c r="P112" s="475"/>
      <c r="Q112" s="481" t="s">
        <v>177</v>
      </c>
      <c r="R112" s="481" t="s">
        <v>177</v>
      </c>
      <c r="S112" s="478">
        <v>142</v>
      </c>
      <c r="T112" s="478">
        <v>107</v>
      </c>
      <c r="U112" s="478">
        <v>0</v>
      </c>
      <c r="V112" s="85" t="s">
        <v>139</v>
      </c>
      <c r="W112" s="549">
        <v>0</v>
      </c>
      <c r="X112" s="86" t="s">
        <v>140</v>
      </c>
      <c r="Y112" s="549">
        <v>0</v>
      </c>
      <c r="Z112" s="86" t="s">
        <v>141</v>
      </c>
      <c r="AA112" s="549">
        <v>0</v>
      </c>
      <c r="AB112" s="550">
        <f>S112+T112+U112</f>
        <v>249</v>
      </c>
      <c r="AE112" s="87"/>
      <c r="AF112" s="87"/>
      <c r="AG112" s="88"/>
      <c r="AH112" s="88"/>
      <c r="AI112" s="88"/>
      <c r="AJ112" s="87"/>
      <c r="AK112" s="88"/>
      <c r="AL112" s="88"/>
      <c r="AM112" s="88"/>
    </row>
    <row r="113" spans="1:39" ht="15" x14ac:dyDescent="0.2">
      <c r="A113" s="474"/>
      <c r="B113" s="547"/>
      <c r="C113" s="481"/>
      <c r="D113" s="214" t="s">
        <v>143</v>
      </c>
      <c r="E113" s="196">
        <v>75923900</v>
      </c>
      <c r="F113" s="196">
        <v>75923900</v>
      </c>
      <c r="G113" s="196"/>
      <c r="H113" s="196"/>
      <c r="I113" s="196"/>
      <c r="J113" s="548">
        <v>74427600</v>
      </c>
      <c r="K113" s="196"/>
      <c r="L113" s="196"/>
      <c r="M113" s="196"/>
      <c r="N113" s="481"/>
      <c r="O113" s="475"/>
      <c r="P113" s="475"/>
      <c r="Q113" s="481"/>
      <c r="R113" s="481"/>
      <c r="S113" s="478"/>
      <c r="T113" s="478"/>
      <c r="U113" s="478"/>
      <c r="V113" s="85" t="s">
        <v>144</v>
      </c>
      <c r="W113" s="549">
        <v>217</v>
      </c>
      <c r="X113" s="86" t="s">
        <v>145</v>
      </c>
      <c r="Y113" s="549">
        <v>217</v>
      </c>
      <c r="Z113" s="86" t="s">
        <v>146</v>
      </c>
      <c r="AA113" s="549">
        <v>0</v>
      </c>
      <c r="AB113" s="550"/>
      <c r="AE113" s="87"/>
      <c r="AF113" s="87"/>
      <c r="AG113" s="88"/>
      <c r="AH113" s="88"/>
      <c r="AI113" s="88"/>
      <c r="AJ113" s="87"/>
      <c r="AK113" s="88"/>
      <c r="AL113" s="88"/>
      <c r="AM113" s="88"/>
    </row>
    <row r="114" spans="1:39" ht="15" x14ac:dyDescent="0.2">
      <c r="A114" s="474"/>
      <c r="B114" s="547"/>
      <c r="C114" s="481"/>
      <c r="D114" s="200" t="s">
        <v>149</v>
      </c>
      <c r="E114" s="264"/>
      <c r="F114" s="264"/>
      <c r="G114" s="264"/>
      <c r="H114" s="264"/>
      <c r="I114" s="264"/>
      <c r="J114" s="264"/>
      <c r="K114" s="262"/>
      <c r="L114" s="264"/>
      <c r="M114" s="264"/>
      <c r="N114" s="481"/>
      <c r="O114" s="475"/>
      <c r="P114" s="475"/>
      <c r="Q114" s="481"/>
      <c r="R114" s="481"/>
      <c r="S114" s="478"/>
      <c r="T114" s="478"/>
      <c r="U114" s="478"/>
      <c r="V114" s="85" t="s">
        <v>150</v>
      </c>
      <c r="W114" s="549">
        <v>3</v>
      </c>
      <c r="X114" s="86" t="s">
        <v>151</v>
      </c>
      <c r="Y114" s="549">
        <v>0</v>
      </c>
      <c r="Z114" s="86" t="s">
        <v>152</v>
      </c>
      <c r="AA114" s="549">
        <v>0</v>
      </c>
      <c r="AB114" s="550"/>
      <c r="AE114" s="87"/>
      <c r="AF114" s="87"/>
      <c r="AG114" s="88"/>
      <c r="AH114" s="88"/>
      <c r="AI114" s="88"/>
      <c r="AJ114" s="87"/>
      <c r="AK114" s="88"/>
      <c r="AL114" s="88"/>
      <c r="AM114" s="88"/>
    </row>
    <row r="115" spans="1:39" ht="25.5" x14ac:dyDescent="0.2">
      <c r="A115" s="474"/>
      <c r="B115" s="547"/>
      <c r="C115" s="481"/>
      <c r="D115" s="200" t="s">
        <v>155</v>
      </c>
      <c r="E115" s="196">
        <v>2078043.35</v>
      </c>
      <c r="F115" s="196">
        <v>975933.35</v>
      </c>
      <c r="G115" s="196"/>
      <c r="H115" s="196"/>
      <c r="I115" s="196"/>
      <c r="J115" s="548">
        <v>568600</v>
      </c>
      <c r="K115" s="196"/>
      <c r="L115" s="196"/>
      <c r="M115" s="196"/>
      <c r="N115" s="481"/>
      <c r="O115" s="475"/>
      <c r="P115" s="475"/>
      <c r="Q115" s="481"/>
      <c r="R115" s="481"/>
      <c r="S115" s="478"/>
      <c r="T115" s="478"/>
      <c r="U115" s="478"/>
      <c r="V115" s="85" t="s">
        <v>156</v>
      </c>
      <c r="W115" s="549">
        <v>11</v>
      </c>
      <c r="X115" s="86" t="s">
        <v>157</v>
      </c>
      <c r="Y115" s="549">
        <v>0</v>
      </c>
      <c r="Z115" s="86" t="s">
        <v>158</v>
      </c>
      <c r="AA115" s="549">
        <v>249</v>
      </c>
      <c r="AB115" s="550"/>
      <c r="AE115" s="87"/>
      <c r="AF115" s="87"/>
      <c r="AG115" s="88"/>
      <c r="AH115" s="88"/>
      <c r="AI115" s="88"/>
      <c r="AJ115" s="87"/>
      <c r="AK115" s="88"/>
      <c r="AL115" s="88"/>
      <c r="AM115" s="88"/>
    </row>
    <row r="116" spans="1:39" ht="15" x14ac:dyDescent="0.2">
      <c r="A116" s="474"/>
      <c r="B116" s="547"/>
      <c r="C116" s="481"/>
      <c r="D116" s="477"/>
      <c r="E116" s="490"/>
      <c r="F116" s="490"/>
      <c r="G116" s="490"/>
      <c r="H116" s="490"/>
      <c r="I116" s="490"/>
      <c r="J116" s="472"/>
      <c r="K116" s="490"/>
      <c r="L116" s="490"/>
      <c r="M116" s="490"/>
      <c r="N116" s="481"/>
      <c r="O116" s="475"/>
      <c r="P116" s="475"/>
      <c r="Q116" s="481"/>
      <c r="R116" s="481"/>
      <c r="S116" s="478"/>
      <c r="T116" s="478"/>
      <c r="U116" s="478"/>
      <c r="V116" s="85" t="s">
        <v>159</v>
      </c>
      <c r="W116" s="549">
        <v>16</v>
      </c>
      <c r="X116" s="86" t="s">
        <v>160</v>
      </c>
      <c r="Y116" s="549">
        <v>32</v>
      </c>
      <c r="Z116" s="86" t="s">
        <v>161</v>
      </c>
      <c r="AA116" s="549">
        <v>0</v>
      </c>
      <c r="AB116" s="550"/>
      <c r="AE116" s="87"/>
      <c r="AF116" s="87"/>
      <c r="AG116" s="88"/>
      <c r="AH116" s="88"/>
      <c r="AI116" s="88"/>
      <c r="AJ116" s="87"/>
      <c r="AK116" s="88"/>
      <c r="AL116" s="88"/>
      <c r="AM116" s="88"/>
    </row>
    <row r="117" spans="1:39" ht="22.5" x14ac:dyDescent="0.2">
      <c r="A117" s="474"/>
      <c r="B117" s="547"/>
      <c r="C117" s="481"/>
      <c r="D117" s="477"/>
      <c r="E117" s="490"/>
      <c r="F117" s="490"/>
      <c r="G117" s="490"/>
      <c r="H117" s="490"/>
      <c r="I117" s="490"/>
      <c r="J117" s="472"/>
      <c r="K117" s="490"/>
      <c r="L117" s="490"/>
      <c r="M117" s="490"/>
      <c r="N117" s="481"/>
      <c r="O117" s="475"/>
      <c r="P117" s="475"/>
      <c r="Q117" s="481"/>
      <c r="R117" s="481"/>
      <c r="S117" s="478"/>
      <c r="T117" s="478"/>
      <c r="U117" s="478"/>
      <c r="V117" s="85" t="s">
        <v>162</v>
      </c>
      <c r="W117" s="549">
        <v>2</v>
      </c>
      <c r="X117" s="85" t="s">
        <v>161</v>
      </c>
      <c r="Y117" s="549">
        <v>0</v>
      </c>
      <c r="Z117" s="86" t="s">
        <v>163</v>
      </c>
      <c r="AA117" s="549">
        <v>0</v>
      </c>
      <c r="AB117" s="550"/>
      <c r="AE117" s="87"/>
      <c r="AF117" s="87"/>
      <c r="AG117" s="88"/>
      <c r="AH117" s="88"/>
      <c r="AI117" s="88"/>
      <c r="AJ117" s="87"/>
      <c r="AK117" s="88"/>
      <c r="AL117" s="88"/>
      <c r="AM117" s="88"/>
    </row>
    <row r="118" spans="1:39" ht="22.5" x14ac:dyDescent="0.2">
      <c r="A118" s="474"/>
      <c r="B118" s="547"/>
      <c r="C118" s="481"/>
      <c r="D118" s="477"/>
      <c r="E118" s="490"/>
      <c r="F118" s="490"/>
      <c r="G118" s="490"/>
      <c r="H118" s="490"/>
      <c r="I118" s="490"/>
      <c r="J118" s="472"/>
      <c r="K118" s="490"/>
      <c r="L118" s="490"/>
      <c r="M118" s="490"/>
      <c r="N118" s="481"/>
      <c r="O118" s="475"/>
      <c r="P118" s="475"/>
      <c r="Q118" s="481"/>
      <c r="R118" s="481"/>
      <c r="S118" s="478"/>
      <c r="T118" s="478"/>
      <c r="U118" s="478"/>
      <c r="V118" s="85" t="s">
        <v>164</v>
      </c>
      <c r="W118" s="549">
        <v>0</v>
      </c>
      <c r="X118" s="85" t="s">
        <v>165</v>
      </c>
      <c r="Y118" s="549">
        <v>0</v>
      </c>
      <c r="Z118" s="85"/>
      <c r="AA118" s="552"/>
      <c r="AB118" s="550"/>
      <c r="AE118" s="87"/>
      <c r="AF118" s="87"/>
      <c r="AG118" s="88"/>
      <c r="AH118" s="88"/>
      <c r="AI118" s="88"/>
      <c r="AJ118" s="87"/>
      <c r="AK118" s="88"/>
      <c r="AL118" s="88"/>
      <c r="AM118" s="88"/>
    </row>
    <row r="119" spans="1:39" ht="13.5" customHeight="1" x14ac:dyDescent="0.2">
      <c r="A119" s="474"/>
      <c r="B119" s="547"/>
      <c r="C119" s="481" t="s">
        <v>178</v>
      </c>
      <c r="D119" s="214" t="s">
        <v>138</v>
      </c>
      <c r="E119" s="262">
        <v>1125</v>
      </c>
      <c r="F119" s="262">
        <v>1125</v>
      </c>
      <c r="G119" s="262"/>
      <c r="H119" s="262"/>
      <c r="I119" s="262"/>
      <c r="J119" s="264">
        <v>358</v>
      </c>
      <c r="K119" s="262"/>
      <c r="L119" s="262"/>
      <c r="M119" s="262"/>
      <c r="N119" s="481" t="s">
        <v>178</v>
      </c>
      <c r="O119" s="475"/>
      <c r="P119" s="475"/>
      <c r="Q119" s="481" t="s">
        <v>178</v>
      </c>
      <c r="R119" s="481" t="s">
        <v>178</v>
      </c>
      <c r="S119" s="478">
        <v>119</v>
      </c>
      <c r="T119" s="478">
        <v>239</v>
      </c>
      <c r="U119" s="478">
        <v>0</v>
      </c>
      <c r="V119" s="85" t="s">
        <v>139</v>
      </c>
      <c r="W119" s="549">
        <v>0</v>
      </c>
      <c r="X119" s="86" t="s">
        <v>140</v>
      </c>
      <c r="Y119" s="549">
        <v>0</v>
      </c>
      <c r="Z119" s="86" t="s">
        <v>141</v>
      </c>
      <c r="AA119" s="549">
        <v>0</v>
      </c>
      <c r="AB119" s="550">
        <f>S119+T119+U119</f>
        <v>358</v>
      </c>
      <c r="AE119" s="87"/>
      <c r="AF119" s="87"/>
      <c r="AG119" s="88"/>
      <c r="AH119" s="88"/>
      <c r="AI119" s="88"/>
      <c r="AJ119" s="87"/>
      <c r="AK119" s="88"/>
      <c r="AL119" s="88"/>
      <c r="AM119" s="88"/>
    </row>
    <row r="120" spans="1:39" ht="15" x14ac:dyDescent="0.2">
      <c r="A120" s="474"/>
      <c r="B120" s="547"/>
      <c r="C120" s="481"/>
      <c r="D120" s="214" t="s">
        <v>143</v>
      </c>
      <c r="E120" s="196">
        <v>75923900</v>
      </c>
      <c r="F120" s="196">
        <v>75923900</v>
      </c>
      <c r="G120" s="196"/>
      <c r="H120" s="196"/>
      <c r="I120" s="196"/>
      <c r="J120" s="548">
        <v>74427600</v>
      </c>
      <c r="K120" s="196"/>
      <c r="L120" s="196"/>
      <c r="M120" s="196"/>
      <c r="N120" s="481"/>
      <c r="O120" s="475"/>
      <c r="P120" s="475"/>
      <c r="Q120" s="481"/>
      <c r="R120" s="481"/>
      <c r="S120" s="478"/>
      <c r="T120" s="478"/>
      <c r="U120" s="478"/>
      <c r="V120" s="85" t="s">
        <v>144</v>
      </c>
      <c r="W120" s="549">
        <v>122</v>
      </c>
      <c r="X120" s="86" t="s">
        <v>145</v>
      </c>
      <c r="Y120" s="549">
        <v>122</v>
      </c>
      <c r="Z120" s="86" t="s">
        <v>146</v>
      </c>
      <c r="AA120" s="549">
        <v>0</v>
      </c>
      <c r="AB120" s="550"/>
      <c r="AE120" s="87"/>
      <c r="AF120" s="87"/>
      <c r="AG120" s="88"/>
      <c r="AH120" s="88"/>
      <c r="AI120" s="88"/>
      <c r="AJ120" s="87"/>
      <c r="AK120" s="88"/>
      <c r="AL120" s="88"/>
      <c r="AM120" s="88"/>
    </row>
    <row r="121" spans="1:39" ht="15" x14ac:dyDescent="0.2">
      <c r="A121" s="474"/>
      <c r="B121" s="547"/>
      <c r="C121" s="481"/>
      <c r="D121" s="200" t="s">
        <v>149</v>
      </c>
      <c r="E121" s="264"/>
      <c r="F121" s="264"/>
      <c r="G121" s="264"/>
      <c r="H121" s="264"/>
      <c r="I121" s="264"/>
      <c r="J121" s="264"/>
      <c r="K121" s="262"/>
      <c r="L121" s="264"/>
      <c r="M121" s="264"/>
      <c r="N121" s="481"/>
      <c r="O121" s="475"/>
      <c r="P121" s="475"/>
      <c r="Q121" s="481"/>
      <c r="R121" s="481"/>
      <c r="S121" s="478"/>
      <c r="T121" s="478"/>
      <c r="U121" s="478"/>
      <c r="V121" s="85" t="s">
        <v>150</v>
      </c>
      <c r="W121" s="549">
        <v>1</v>
      </c>
      <c r="X121" s="86" t="s">
        <v>151</v>
      </c>
      <c r="Y121" s="549">
        <v>0</v>
      </c>
      <c r="Z121" s="86" t="s">
        <v>152</v>
      </c>
      <c r="AA121" s="549">
        <v>0</v>
      </c>
      <c r="AB121" s="550"/>
      <c r="AE121" s="87"/>
      <c r="AF121" s="87"/>
      <c r="AG121" s="88"/>
      <c r="AH121" s="88"/>
      <c r="AI121" s="88"/>
      <c r="AJ121" s="87"/>
      <c r="AK121" s="88"/>
      <c r="AL121" s="88"/>
      <c r="AM121" s="88"/>
    </row>
    <row r="122" spans="1:39" ht="25.5" x14ac:dyDescent="0.2">
      <c r="A122" s="474"/>
      <c r="B122" s="547"/>
      <c r="C122" s="481"/>
      <c r="D122" s="200" t="s">
        <v>155</v>
      </c>
      <c r="E122" s="196">
        <v>2078043.35</v>
      </c>
      <c r="F122" s="196">
        <v>975933.35</v>
      </c>
      <c r="G122" s="196"/>
      <c r="H122" s="196"/>
      <c r="I122" s="196"/>
      <c r="J122" s="548">
        <v>568600</v>
      </c>
      <c r="K122" s="196"/>
      <c r="L122" s="196"/>
      <c r="M122" s="196"/>
      <c r="N122" s="481"/>
      <c r="O122" s="475"/>
      <c r="P122" s="475"/>
      <c r="Q122" s="481"/>
      <c r="R122" s="481"/>
      <c r="S122" s="478"/>
      <c r="T122" s="478"/>
      <c r="U122" s="478"/>
      <c r="V122" s="85" t="s">
        <v>156</v>
      </c>
      <c r="W122" s="549">
        <v>81</v>
      </c>
      <c r="X122" s="86" t="s">
        <v>157</v>
      </c>
      <c r="Y122" s="549">
        <v>112</v>
      </c>
      <c r="Z122" s="86" t="s">
        <v>158</v>
      </c>
      <c r="AA122" s="549">
        <v>358</v>
      </c>
      <c r="AB122" s="550"/>
      <c r="AE122" s="87"/>
      <c r="AF122" s="87"/>
      <c r="AG122" s="88"/>
      <c r="AH122" s="88"/>
      <c r="AI122" s="88"/>
      <c r="AJ122" s="87"/>
      <c r="AK122" s="88"/>
      <c r="AL122" s="88"/>
      <c r="AM122" s="88"/>
    </row>
    <row r="123" spans="1:39" ht="15" x14ac:dyDescent="0.2">
      <c r="A123" s="474"/>
      <c r="B123" s="547"/>
      <c r="C123" s="481"/>
      <c r="D123" s="477"/>
      <c r="E123" s="490"/>
      <c r="F123" s="490"/>
      <c r="G123" s="490"/>
      <c r="H123" s="490"/>
      <c r="I123" s="490"/>
      <c r="J123" s="472"/>
      <c r="K123" s="490"/>
      <c r="L123" s="490"/>
      <c r="M123" s="490"/>
      <c r="N123" s="481"/>
      <c r="O123" s="475"/>
      <c r="P123" s="475"/>
      <c r="Q123" s="481"/>
      <c r="R123" s="481"/>
      <c r="S123" s="478"/>
      <c r="T123" s="478"/>
      <c r="U123" s="478"/>
      <c r="V123" s="85" t="s">
        <v>159</v>
      </c>
      <c r="W123" s="549">
        <v>142</v>
      </c>
      <c r="X123" s="86" t="s">
        <v>160</v>
      </c>
      <c r="Y123" s="549">
        <v>108</v>
      </c>
      <c r="Z123" s="86" t="s">
        <v>161</v>
      </c>
      <c r="AA123" s="549">
        <v>0</v>
      </c>
      <c r="AB123" s="550"/>
      <c r="AE123" s="87"/>
      <c r="AF123" s="87"/>
      <c r="AG123" s="88"/>
      <c r="AH123" s="88"/>
      <c r="AI123" s="88"/>
      <c r="AJ123" s="87"/>
      <c r="AK123" s="88"/>
      <c r="AL123" s="88"/>
      <c r="AM123" s="88"/>
    </row>
    <row r="124" spans="1:39" ht="22.5" x14ac:dyDescent="0.2">
      <c r="A124" s="474"/>
      <c r="B124" s="547"/>
      <c r="C124" s="481"/>
      <c r="D124" s="477"/>
      <c r="E124" s="490"/>
      <c r="F124" s="490"/>
      <c r="G124" s="490"/>
      <c r="H124" s="490"/>
      <c r="I124" s="490"/>
      <c r="J124" s="472"/>
      <c r="K124" s="490"/>
      <c r="L124" s="490"/>
      <c r="M124" s="490"/>
      <c r="N124" s="481"/>
      <c r="O124" s="475"/>
      <c r="P124" s="475"/>
      <c r="Q124" s="481"/>
      <c r="R124" s="481"/>
      <c r="S124" s="478"/>
      <c r="T124" s="478"/>
      <c r="U124" s="478"/>
      <c r="V124" s="85" t="s">
        <v>162</v>
      </c>
      <c r="W124" s="549">
        <v>12</v>
      </c>
      <c r="X124" s="85" t="s">
        <v>161</v>
      </c>
      <c r="Y124" s="549">
        <v>16</v>
      </c>
      <c r="Z124" s="86" t="s">
        <v>163</v>
      </c>
      <c r="AA124" s="549">
        <v>0</v>
      </c>
      <c r="AB124" s="550"/>
      <c r="AE124" s="87"/>
      <c r="AF124" s="87"/>
      <c r="AG124" s="88"/>
      <c r="AH124" s="88"/>
      <c r="AI124" s="88"/>
      <c r="AJ124" s="87"/>
      <c r="AK124" s="88"/>
      <c r="AL124" s="88"/>
      <c r="AM124" s="88"/>
    </row>
    <row r="125" spans="1:39" ht="22.5" x14ac:dyDescent="0.2">
      <c r="A125" s="474"/>
      <c r="B125" s="547"/>
      <c r="C125" s="481"/>
      <c r="D125" s="477"/>
      <c r="E125" s="490"/>
      <c r="F125" s="490"/>
      <c r="G125" s="490"/>
      <c r="H125" s="490"/>
      <c r="I125" s="490"/>
      <c r="J125" s="472"/>
      <c r="K125" s="490"/>
      <c r="L125" s="490"/>
      <c r="M125" s="490"/>
      <c r="N125" s="481"/>
      <c r="O125" s="475"/>
      <c r="P125" s="475"/>
      <c r="Q125" s="481"/>
      <c r="R125" s="481"/>
      <c r="S125" s="478"/>
      <c r="T125" s="478"/>
      <c r="U125" s="478"/>
      <c r="V125" s="85" t="s">
        <v>164</v>
      </c>
      <c r="W125" s="549">
        <v>0</v>
      </c>
      <c r="X125" s="85" t="s">
        <v>165</v>
      </c>
      <c r="Y125" s="549">
        <v>0</v>
      </c>
      <c r="Z125" s="85"/>
      <c r="AA125" s="552"/>
      <c r="AB125" s="550"/>
      <c r="AE125" s="87"/>
      <c r="AF125" s="87"/>
      <c r="AG125" s="88"/>
      <c r="AH125" s="88"/>
      <c r="AI125" s="88"/>
      <c r="AJ125" s="87"/>
      <c r="AK125" s="88"/>
      <c r="AL125" s="88"/>
      <c r="AM125" s="88"/>
    </row>
    <row r="126" spans="1:39" ht="13.5" customHeight="1" x14ac:dyDescent="0.2">
      <c r="A126" s="474"/>
      <c r="B126" s="547"/>
      <c r="C126" s="481" t="s">
        <v>179</v>
      </c>
      <c r="D126" s="214" t="s">
        <v>138</v>
      </c>
      <c r="E126" s="262">
        <v>1875</v>
      </c>
      <c r="F126" s="262">
        <v>1875</v>
      </c>
      <c r="G126" s="262"/>
      <c r="H126" s="262"/>
      <c r="I126" s="262"/>
      <c r="J126" s="264">
        <v>20</v>
      </c>
      <c r="K126" s="262"/>
      <c r="L126" s="262"/>
      <c r="M126" s="262"/>
      <c r="N126" s="481" t="s">
        <v>179</v>
      </c>
      <c r="O126" s="475"/>
      <c r="P126" s="475"/>
      <c r="Q126" s="481" t="s">
        <v>179</v>
      </c>
      <c r="R126" s="481" t="s">
        <v>179</v>
      </c>
      <c r="S126" s="478">
        <v>16</v>
      </c>
      <c r="T126" s="478">
        <v>4</v>
      </c>
      <c r="U126" s="478">
        <v>0</v>
      </c>
      <c r="V126" s="85" t="s">
        <v>139</v>
      </c>
      <c r="W126" s="549">
        <v>0</v>
      </c>
      <c r="X126" s="86" t="s">
        <v>140</v>
      </c>
      <c r="Y126" s="549">
        <v>0</v>
      </c>
      <c r="Z126" s="86" t="s">
        <v>141</v>
      </c>
      <c r="AA126" s="549">
        <v>0</v>
      </c>
      <c r="AB126" s="550">
        <f>S126+T126+U126</f>
        <v>20</v>
      </c>
      <c r="AE126" s="87"/>
      <c r="AF126" s="87"/>
      <c r="AG126" s="88"/>
      <c r="AH126" s="88"/>
      <c r="AI126" s="88"/>
      <c r="AJ126" s="87"/>
      <c r="AK126" s="88"/>
      <c r="AL126" s="88"/>
      <c r="AM126" s="88"/>
    </row>
    <row r="127" spans="1:39" ht="15" x14ac:dyDescent="0.2">
      <c r="A127" s="474"/>
      <c r="B127" s="547"/>
      <c r="C127" s="481"/>
      <c r="D127" s="214" t="s">
        <v>143</v>
      </c>
      <c r="E127" s="196">
        <v>75923900</v>
      </c>
      <c r="F127" s="196">
        <v>75923900</v>
      </c>
      <c r="G127" s="196"/>
      <c r="H127" s="196"/>
      <c r="I127" s="196"/>
      <c r="J127" s="548">
        <v>74427600</v>
      </c>
      <c r="K127" s="196"/>
      <c r="L127" s="196"/>
      <c r="M127" s="196"/>
      <c r="N127" s="481"/>
      <c r="O127" s="475"/>
      <c r="P127" s="475"/>
      <c r="Q127" s="481"/>
      <c r="R127" s="481"/>
      <c r="S127" s="478"/>
      <c r="T127" s="478"/>
      <c r="U127" s="478"/>
      <c r="V127" s="85" t="s">
        <v>144</v>
      </c>
      <c r="W127" s="549">
        <v>0</v>
      </c>
      <c r="X127" s="86" t="s">
        <v>145</v>
      </c>
      <c r="Y127" s="549">
        <v>0</v>
      </c>
      <c r="Z127" s="86" t="s">
        <v>146</v>
      </c>
      <c r="AA127" s="549">
        <v>0</v>
      </c>
      <c r="AB127" s="550"/>
      <c r="AE127" s="87"/>
      <c r="AF127" s="87"/>
      <c r="AG127" s="88"/>
      <c r="AH127" s="88"/>
      <c r="AI127" s="88"/>
      <c r="AJ127" s="87"/>
      <c r="AK127" s="88"/>
      <c r="AL127" s="88"/>
      <c r="AM127" s="88"/>
    </row>
    <row r="128" spans="1:39" ht="15" x14ac:dyDescent="0.2">
      <c r="A128" s="474"/>
      <c r="B128" s="547"/>
      <c r="C128" s="481"/>
      <c r="D128" s="200" t="s">
        <v>149</v>
      </c>
      <c r="E128" s="264"/>
      <c r="F128" s="264"/>
      <c r="G128" s="264"/>
      <c r="H128" s="264"/>
      <c r="I128" s="264"/>
      <c r="J128" s="264"/>
      <c r="K128" s="262"/>
      <c r="L128" s="264"/>
      <c r="M128" s="264"/>
      <c r="N128" s="481"/>
      <c r="O128" s="475"/>
      <c r="P128" s="475"/>
      <c r="Q128" s="481"/>
      <c r="R128" s="481"/>
      <c r="S128" s="478"/>
      <c r="T128" s="478"/>
      <c r="U128" s="478"/>
      <c r="V128" s="85" t="s">
        <v>150</v>
      </c>
      <c r="W128" s="549">
        <v>0</v>
      </c>
      <c r="X128" s="86" t="s">
        <v>151</v>
      </c>
      <c r="Y128" s="549">
        <v>0</v>
      </c>
      <c r="Z128" s="86" t="s">
        <v>152</v>
      </c>
      <c r="AA128" s="549">
        <v>0</v>
      </c>
      <c r="AB128" s="550"/>
      <c r="AE128" s="87"/>
      <c r="AF128" s="87"/>
      <c r="AG128" s="88"/>
      <c r="AH128" s="88"/>
      <c r="AI128" s="88"/>
      <c r="AJ128" s="87"/>
      <c r="AK128" s="88"/>
      <c r="AL128" s="88"/>
      <c r="AM128" s="88"/>
    </row>
    <row r="129" spans="1:39" ht="25.5" x14ac:dyDescent="0.2">
      <c r="A129" s="474"/>
      <c r="B129" s="547"/>
      <c r="C129" s="481"/>
      <c r="D129" s="200" t="s">
        <v>155</v>
      </c>
      <c r="E129" s="196">
        <v>2078043.35</v>
      </c>
      <c r="F129" s="196">
        <v>975933.35</v>
      </c>
      <c r="G129" s="196"/>
      <c r="H129" s="196"/>
      <c r="I129" s="196"/>
      <c r="J129" s="548">
        <v>568600</v>
      </c>
      <c r="K129" s="196"/>
      <c r="L129" s="196"/>
      <c r="M129" s="196"/>
      <c r="N129" s="481"/>
      <c r="O129" s="475"/>
      <c r="P129" s="475"/>
      <c r="Q129" s="481"/>
      <c r="R129" s="481"/>
      <c r="S129" s="478"/>
      <c r="T129" s="478"/>
      <c r="U129" s="478"/>
      <c r="V129" s="85" t="s">
        <v>156</v>
      </c>
      <c r="W129" s="549">
        <v>0</v>
      </c>
      <c r="X129" s="86" t="s">
        <v>157</v>
      </c>
      <c r="Y129" s="549">
        <v>11</v>
      </c>
      <c r="Z129" s="86" t="s">
        <v>158</v>
      </c>
      <c r="AA129" s="549">
        <v>20</v>
      </c>
      <c r="AB129" s="550"/>
      <c r="AE129" s="87"/>
      <c r="AF129" s="87"/>
      <c r="AG129" s="88"/>
      <c r="AH129" s="88"/>
      <c r="AI129" s="88"/>
      <c r="AJ129" s="87"/>
      <c r="AK129" s="88"/>
      <c r="AL129" s="88"/>
      <c r="AM129" s="88"/>
    </row>
    <row r="130" spans="1:39" ht="15" x14ac:dyDescent="0.2">
      <c r="A130" s="474"/>
      <c r="B130" s="547"/>
      <c r="C130" s="481"/>
      <c r="D130" s="477"/>
      <c r="E130" s="490"/>
      <c r="F130" s="490"/>
      <c r="G130" s="490"/>
      <c r="H130" s="490"/>
      <c r="I130" s="490"/>
      <c r="J130" s="472"/>
      <c r="K130" s="490"/>
      <c r="L130" s="490"/>
      <c r="M130" s="490"/>
      <c r="N130" s="481"/>
      <c r="O130" s="475"/>
      <c r="P130" s="475"/>
      <c r="Q130" s="481"/>
      <c r="R130" s="481"/>
      <c r="S130" s="478"/>
      <c r="T130" s="478"/>
      <c r="U130" s="478"/>
      <c r="V130" s="85" t="s">
        <v>159</v>
      </c>
      <c r="W130" s="549">
        <v>17</v>
      </c>
      <c r="X130" s="86" t="s">
        <v>160</v>
      </c>
      <c r="Y130" s="549">
        <v>9</v>
      </c>
      <c r="Z130" s="86" t="s">
        <v>161</v>
      </c>
      <c r="AA130" s="549">
        <v>0</v>
      </c>
      <c r="AB130" s="550"/>
      <c r="AE130" s="87"/>
      <c r="AF130" s="87"/>
      <c r="AG130" s="88"/>
      <c r="AH130" s="88"/>
      <c r="AI130" s="88"/>
      <c r="AJ130" s="87"/>
      <c r="AK130" s="88"/>
      <c r="AL130" s="88"/>
      <c r="AM130" s="88"/>
    </row>
    <row r="131" spans="1:39" ht="22.5" x14ac:dyDescent="0.2">
      <c r="A131" s="474"/>
      <c r="B131" s="547"/>
      <c r="C131" s="481"/>
      <c r="D131" s="477"/>
      <c r="E131" s="490"/>
      <c r="F131" s="490"/>
      <c r="G131" s="490"/>
      <c r="H131" s="490"/>
      <c r="I131" s="490"/>
      <c r="J131" s="472"/>
      <c r="K131" s="490"/>
      <c r="L131" s="490"/>
      <c r="M131" s="490"/>
      <c r="N131" s="481"/>
      <c r="O131" s="475"/>
      <c r="P131" s="475"/>
      <c r="Q131" s="481"/>
      <c r="R131" s="481"/>
      <c r="S131" s="478"/>
      <c r="T131" s="478"/>
      <c r="U131" s="478"/>
      <c r="V131" s="85" t="s">
        <v>162</v>
      </c>
      <c r="W131" s="549">
        <v>1</v>
      </c>
      <c r="X131" s="85" t="s">
        <v>161</v>
      </c>
      <c r="Y131" s="549">
        <v>0</v>
      </c>
      <c r="Z131" s="86" t="s">
        <v>163</v>
      </c>
      <c r="AA131" s="549">
        <v>0</v>
      </c>
      <c r="AB131" s="550"/>
      <c r="AE131" s="87"/>
      <c r="AF131" s="87"/>
      <c r="AG131" s="88"/>
      <c r="AH131" s="88"/>
      <c r="AI131" s="88"/>
      <c r="AJ131" s="87"/>
      <c r="AK131" s="88"/>
      <c r="AL131" s="88"/>
      <c r="AM131" s="88"/>
    </row>
    <row r="132" spans="1:39" ht="22.5" x14ac:dyDescent="0.2">
      <c r="A132" s="474"/>
      <c r="B132" s="547"/>
      <c r="C132" s="481"/>
      <c r="D132" s="477"/>
      <c r="E132" s="490"/>
      <c r="F132" s="490"/>
      <c r="G132" s="490"/>
      <c r="H132" s="490"/>
      <c r="I132" s="490"/>
      <c r="J132" s="472"/>
      <c r="K132" s="490"/>
      <c r="L132" s="490"/>
      <c r="M132" s="490"/>
      <c r="N132" s="481"/>
      <c r="O132" s="475"/>
      <c r="P132" s="475"/>
      <c r="Q132" s="481"/>
      <c r="R132" s="481"/>
      <c r="S132" s="478"/>
      <c r="T132" s="478"/>
      <c r="U132" s="478"/>
      <c r="V132" s="85" t="s">
        <v>164</v>
      </c>
      <c r="W132" s="549">
        <v>2</v>
      </c>
      <c r="X132" s="85" t="s">
        <v>165</v>
      </c>
      <c r="Y132" s="549">
        <v>0</v>
      </c>
      <c r="Z132" s="85"/>
      <c r="AA132" s="552"/>
      <c r="AB132" s="550"/>
      <c r="AE132" s="87"/>
      <c r="AF132" s="87"/>
      <c r="AG132" s="88"/>
      <c r="AH132" s="88"/>
      <c r="AI132" s="88"/>
      <c r="AJ132" s="87"/>
      <c r="AK132" s="88"/>
      <c r="AL132" s="88"/>
      <c r="AM132" s="88"/>
    </row>
    <row r="133" spans="1:39" ht="13.5" customHeight="1" x14ac:dyDescent="0.2">
      <c r="A133" s="474"/>
      <c r="B133" s="547"/>
      <c r="C133" s="481" t="s">
        <v>180</v>
      </c>
      <c r="D133" s="214" t="s">
        <v>138</v>
      </c>
      <c r="E133" s="262">
        <v>2250</v>
      </c>
      <c r="F133" s="262">
        <v>2250</v>
      </c>
      <c r="G133" s="262"/>
      <c r="H133" s="262"/>
      <c r="I133" s="262"/>
      <c r="J133" s="264">
        <v>272</v>
      </c>
      <c r="K133" s="262"/>
      <c r="L133" s="262"/>
      <c r="M133" s="262"/>
      <c r="N133" s="481" t="s">
        <v>180</v>
      </c>
      <c r="O133" s="475"/>
      <c r="P133" s="475"/>
      <c r="Q133" s="481" t="s">
        <v>180</v>
      </c>
      <c r="R133" s="481" t="s">
        <v>180</v>
      </c>
      <c r="S133" s="478">
        <v>142</v>
      </c>
      <c r="T133" s="478">
        <v>130</v>
      </c>
      <c r="U133" s="478">
        <v>0</v>
      </c>
      <c r="V133" s="85" t="s">
        <v>139</v>
      </c>
      <c r="W133" s="549">
        <v>0</v>
      </c>
      <c r="X133" s="86" t="s">
        <v>140</v>
      </c>
      <c r="Y133" s="549">
        <v>0</v>
      </c>
      <c r="Z133" s="86" t="s">
        <v>141</v>
      </c>
      <c r="AA133" s="549">
        <v>2</v>
      </c>
      <c r="AB133" s="550">
        <f>S133+T133+U133</f>
        <v>272</v>
      </c>
      <c r="AE133" s="87"/>
      <c r="AF133" s="87"/>
      <c r="AG133" s="88"/>
      <c r="AH133" s="88"/>
      <c r="AI133" s="88"/>
      <c r="AJ133" s="87"/>
      <c r="AK133" s="88"/>
      <c r="AL133" s="88"/>
      <c r="AM133" s="88"/>
    </row>
    <row r="134" spans="1:39" ht="15" x14ac:dyDescent="0.2">
      <c r="A134" s="474"/>
      <c r="B134" s="547"/>
      <c r="C134" s="481"/>
      <c r="D134" s="214" t="s">
        <v>143</v>
      </c>
      <c r="E134" s="196">
        <v>75923900</v>
      </c>
      <c r="F134" s="196">
        <v>75923900</v>
      </c>
      <c r="G134" s="196"/>
      <c r="H134" s="196"/>
      <c r="I134" s="196"/>
      <c r="J134" s="548">
        <v>74427600</v>
      </c>
      <c r="K134" s="196"/>
      <c r="L134" s="196"/>
      <c r="M134" s="196"/>
      <c r="N134" s="481"/>
      <c r="O134" s="475"/>
      <c r="P134" s="475"/>
      <c r="Q134" s="481"/>
      <c r="R134" s="481"/>
      <c r="S134" s="478"/>
      <c r="T134" s="478"/>
      <c r="U134" s="478"/>
      <c r="V134" s="85" t="s">
        <v>144</v>
      </c>
      <c r="W134" s="549">
        <v>25</v>
      </c>
      <c r="X134" s="86" t="s">
        <v>145</v>
      </c>
      <c r="Y134" s="549">
        <v>25</v>
      </c>
      <c r="Z134" s="86" t="s">
        <v>146</v>
      </c>
      <c r="AA134" s="549">
        <v>1</v>
      </c>
      <c r="AB134" s="550"/>
      <c r="AE134" s="87"/>
      <c r="AF134" s="87"/>
      <c r="AG134" s="88"/>
      <c r="AH134" s="88"/>
      <c r="AI134" s="88"/>
      <c r="AJ134" s="87"/>
      <c r="AK134" s="88"/>
      <c r="AL134" s="88"/>
      <c r="AM134" s="88"/>
    </row>
    <row r="135" spans="1:39" ht="15" x14ac:dyDescent="0.2">
      <c r="A135" s="474"/>
      <c r="B135" s="547"/>
      <c r="C135" s="481"/>
      <c r="D135" s="200" t="s">
        <v>149</v>
      </c>
      <c r="E135" s="264"/>
      <c r="F135" s="264"/>
      <c r="G135" s="264"/>
      <c r="H135" s="264"/>
      <c r="I135" s="264"/>
      <c r="J135" s="264"/>
      <c r="K135" s="262"/>
      <c r="L135" s="264"/>
      <c r="M135" s="264"/>
      <c r="N135" s="481"/>
      <c r="O135" s="475"/>
      <c r="P135" s="475"/>
      <c r="Q135" s="481"/>
      <c r="R135" s="481"/>
      <c r="S135" s="478"/>
      <c r="T135" s="478"/>
      <c r="U135" s="478"/>
      <c r="V135" s="85" t="s">
        <v>150</v>
      </c>
      <c r="W135" s="549">
        <v>3</v>
      </c>
      <c r="X135" s="86" t="s">
        <v>151</v>
      </c>
      <c r="Y135" s="549">
        <v>18</v>
      </c>
      <c r="Z135" s="86" t="s">
        <v>152</v>
      </c>
      <c r="AA135" s="549">
        <v>0</v>
      </c>
      <c r="AB135" s="550"/>
      <c r="AE135" s="87"/>
      <c r="AF135" s="87"/>
      <c r="AG135" s="88"/>
      <c r="AH135" s="88"/>
      <c r="AI135" s="88"/>
      <c r="AJ135" s="87"/>
      <c r="AK135" s="88"/>
      <c r="AL135" s="88"/>
      <c r="AM135" s="88"/>
    </row>
    <row r="136" spans="1:39" ht="25.5" x14ac:dyDescent="0.2">
      <c r="A136" s="474"/>
      <c r="B136" s="547"/>
      <c r="C136" s="481"/>
      <c r="D136" s="200" t="s">
        <v>155</v>
      </c>
      <c r="E136" s="196">
        <v>2078043.35</v>
      </c>
      <c r="F136" s="196">
        <v>975933.35</v>
      </c>
      <c r="G136" s="196"/>
      <c r="H136" s="196"/>
      <c r="I136" s="196"/>
      <c r="J136" s="548">
        <v>568600</v>
      </c>
      <c r="K136" s="196"/>
      <c r="L136" s="196"/>
      <c r="M136" s="196"/>
      <c r="N136" s="481"/>
      <c r="O136" s="475"/>
      <c r="P136" s="475"/>
      <c r="Q136" s="481"/>
      <c r="R136" s="481"/>
      <c r="S136" s="478"/>
      <c r="T136" s="478"/>
      <c r="U136" s="478"/>
      <c r="V136" s="85" t="s">
        <v>156</v>
      </c>
      <c r="W136" s="549">
        <v>56</v>
      </c>
      <c r="X136" s="86" t="s">
        <v>157</v>
      </c>
      <c r="Y136" s="549">
        <v>48</v>
      </c>
      <c r="Z136" s="86" t="s">
        <v>158</v>
      </c>
      <c r="AA136" s="549">
        <v>269</v>
      </c>
      <c r="AB136" s="550"/>
      <c r="AE136" s="87"/>
      <c r="AF136" s="87"/>
      <c r="AG136" s="88"/>
      <c r="AH136" s="88"/>
      <c r="AI136" s="88"/>
      <c r="AJ136" s="87"/>
      <c r="AK136" s="88"/>
      <c r="AL136" s="88"/>
      <c r="AM136" s="88"/>
    </row>
    <row r="137" spans="1:39" ht="15" x14ac:dyDescent="0.2">
      <c r="A137" s="474"/>
      <c r="B137" s="547"/>
      <c r="C137" s="481"/>
      <c r="D137" s="477"/>
      <c r="E137" s="490"/>
      <c r="F137" s="490"/>
      <c r="G137" s="490"/>
      <c r="H137" s="490"/>
      <c r="I137" s="490"/>
      <c r="J137" s="472"/>
      <c r="K137" s="490"/>
      <c r="L137" s="490"/>
      <c r="M137" s="490"/>
      <c r="N137" s="481"/>
      <c r="O137" s="475"/>
      <c r="P137" s="475"/>
      <c r="Q137" s="481"/>
      <c r="R137" s="481"/>
      <c r="S137" s="478"/>
      <c r="T137" s="478"/>
      <c r="U137" s="478"/>
      <c r="V137" s="85" t="s">
        <v>159</v>
      </c>
      <c r="W137" s="549">
        <v>152</v>
      </c>
      <c r="X137" s="86" t="s">
        <v>160</v>
      </c>
      <c r="Y137" s="549">
        <v>181</v>
      </c>
      <c r="Z137" s="86" t="s">
        <v>161</v>
      </c>
      <c r="AA137" s="549">
        <v>0</v>
      </c>
      <c r="AB137" s="550"/>
      <c r="AE137" s="87"/>
      <c r="AF137" s="87"/>
      <c r="AG137" s="88"/>
      <c r="AH137" s="88"/>
      <c r="AI137" s="88"/>
      <c r="AJ137" s="87"/>
      <c r="AK137" s="88"/>
      <c r="AL137" s="88"/>
      <c r="AM137" s="88"/>
    </row>
    <row r="138" spans="1:39" ht="22.5" x14ac:dyDescent="0.2">
      <c r="A138" s="474"/>
      <c r="B138" s="547"/>
      <c r="C138" s="481"/>
      <c r="D138" s="477"/>
      <c r="E138" s="490"/>
      <c r="F138" s="490"/>
      <c r="G138" s="490"/>
      <c r="H138" s="490"/>
      <c r="I138" s="490"/>
      <c r="J138" s="472"/>
      <c r="K138" s="490"/>
      <c r="L138" s="490"/>
      <c r="M138" s="490"/>
      <c r="N138" s="481"/>
      <c r="O138" s="475"/>
      <c r="P138" s="475"/>
      <c r="Q138" s="481"/>
      <c r="R138" s="481"/>
      <c r="S138" s="478"/>
      <c r="T138" s="478"/>
      <c r="U138" s="478"/>
      <c r="V138" s="85" t="s">
        <v>162</v>
      </c>
      <c r="W138" s="549">
        <v>36</v>
      </c>
      <c r="X138" s="85" t="s">
        <v>161</v>
      </c>
      <c r="Y138" s="549">
        <v>0</v>
      </c>
      <c r="Z138" s="86" t="s">
        <v>163</v>
      </c>
      <c r="AA138" s="549">
        <v>0</v>
      </c>
      <c r="AB138" s="550"/>
      <c r="AE138" s="87"/>
      <c r="AF138" s="87"/>
      <c r="AG138" s="88"/>
      <c r="AH138" s="88"/>
      <c r="AI138" s="88"/>
      <c r="AJ138" s="87"/>
      <c r="AK138" s="88"/>
      <c r="AL138" s="88"/>
      <c r="AM138" s="88"/>
    </row>
    <row r="139" spans="1:39" ht="22.5" x14ac:dyDescent="0.2">
      <c r="A139" s="474"/>
      <c r="B139" s="547"/>
      <c r="C139" s="481"/>
      <c r="D139" s="477"/>
      <c r="E139" s="490"/>
      <c r="F139" s="490"/>
      <c r="G139" s="490"/>
      <c r="H139" s="490"/>
      <c r="I139" s="490"/>
      <c r="J139" s="472"/>
      <c r="K139" s="490"/>
      <c r="L139" s="490"/>
      <c r="M139" s="490"/>
      <c r="N139" s="481"/>
      <c r="O139" s="475"/>
      <c r="P139" s="475"/>
      <c r="Q139" s="481"/>
      <c r="R139" s="481"/>
      <c r="S139" s="478"/>
      <c r="T139" s="478"/>
      <c r="U139" s="478"/>
      <c r="V139" s="85" t="s">
        <v>164</v>
      </c>
      <c r="W139" s="549">
        <v>0</v>
      </c>
      <c r="X139" s="85" t="s">
        <v>165</v>
      </c>
      <c r="Y139" s="549">
        <v>0</v>
      </c>
      <c r="Z139" s="85"/>
      <c r="AA139" s="552"/>
      <c r="AB139" s="550"/>
      <c r="AE139" s="87"/>
      <c r="AF139" s="87"/>
      <c r="AG139" s="88"/>
      <c r="AH139" s="88"/>
      <c r="AI139" s="88"/>
      <c r="AJ139" s="87"/>
      <c r="AK139" s="88"/>
      <c r="AL139" s="88"/>
      <c r="AM139" s="88"/>
    </row>
    <row r="140" spans="1:39" ht="13.5" customHeight="1" x14ac:dyDescent="0.2">
      <c r="A140" s="474"/>
      <c r="B140" s="547"/>
      <c r="C140" s="481" t="s">
        <v>181</v>
      </c>
      <c r="D140" s="214" t="s">
        <v>138</v>
      </c>
      <c r="E140" s="262">
        <v>375</v>
      </c>
      <c r="F140" s="262">
        <v>375</v>
      </c>
      <c r="G140" s="262"/>
      <c r="H140" s="262"/>
      <c r="I140" s="262"/>
      <c r="J140" s="264">
        <v>1</v>
      </c>
      <c r="K140" s="262"/>
      <c r="L140" s="262"/>
      <c r="M140" s="262"/>
      <c r="N140" s="481" t="s">
        <v>181</v>
      </c>
      <c r="O140" s="475"/>
      <c r="P140" s="475"/>
      <c r="Q140" s="481" t="s">
        <v>181</v>
      </c>
      <c r="R140" s="481" t="s">
        <v>181</v>
      </c>
      <c r="S140" s="478">
        <v>0</v>
      </c>
      <c r="T140" s="478">
        <v>1</v>
      </c>
      <c r="U140" s="478">
        <v>0</v>
      </c>
      <c r="V140" s="85" t="s">
        <v>139</v>
      </c>
      <c r="W140" s="549">
        <v>0</v>
      </c>
      <c r="X140" s="86" t="s">
        <v>140</v>
      </c>
      <c r="Y140" s="549">
        <v>0</v>
      </c>
      <c r="Z140" s="86" t="s">
        <v>141</v>
      </c>
      <c r="AA140" s="549">
        <v>0</v>
      </c>
      <c r="AB140" s="550">
        <f>S140+T140+U140</f>
        <v>1</v>
      </c>
      <c r="AE140" s="87"/>
      <c r="AF140" s="87"/>
      <c r="AG140" s="88"/>
      <c r="AH140" s="88"/>
      <c r="AI140" s="88"/>
      <c r="AJ140" s="87"/>
      <c r="AK140" s="88"/>
      <c r="AL140" s="88"/>
      <c r="AM140" s="88"/>
    </row>
    <row r="141" spans="1:39" ht="15" x14ac:dyDescent="0.2">
      <c r="A141" s="474"/>
      <c r="B141" s="547"/>
      <c r="C141" s="481"/>
      <c r="D141" s="214" t="s">
        <v>143</v>
      </c>
      <c r="E141" s="196">
        <v>75923900</v>
      </c>
      <c r="F141" s="196">
        <v>75923900</v>
      </c>
      <c r="G141" s="196"/>
      <c r="H141" s="196"/>
      <c r="I141" s="196"/>
      <c r="J141" s="548">
        <v>74427600</v>
      </c>
      <c r="K141" s="196"/>
      <c r="L141" s="196"/>
      <c r="M141" s="196"/>
      <c r="N141" s="481"/>
      <c r="O141" s="475"/>
      <c r="P141" s="475"/>
      <c r="Q141" s="481"/>
      <c r="R141" s="481"/>
      <c r="S141" s="478"/>
      <c r="T141" s="478"/>
      <c r="U141" s="478"/>
      <c r="V141" s="85" t="s">
        <v>144</v>
      </c>
      <c r="W141" s="549">
        <v>0</v>
      </c>
      <c r="X141" s="86" t="s">
        <v>145</v>
      </c>
      <c r="Y141" s="549">
        <v>0</v>
      </c>
      <c r="Z141" s="86" t="s">
        <v>146</v>
      </c>
      <c r="AA141" s="549">
        <v>0</v>
      </c>
      <c r="AB141" s="550"/>
      <c r="AE141" s="87"/>
      <c r="AF141" s="87"/>
      <c r="AG141" s="88"/>
      <c r="AH141" s="88"/>
      <c r="AI141" s="88"/>
      <c r="AJ141" s="87"/>
      <c r="AK141" s="88"/>
      <c r="AL141" s="88"/>
      <c r="AM141" s="88"/>
    </row>
    <row r="142" spans="1:39" ht="15" x14ac:dyDescent="0.2">
      <c r="A142" s="474"/>
      <c r="B142" s="547"/>
      <c r="C142" s="481"/>
      <c r="D142" s="200" t="s">
        <v>149</v>
      </c>
      <c r="E142" s="264"/>
      <c r="F142" s="264"/>
      <c r="G142" s="264"/>
      <c r="H142" s="264"/>
      <c r="I142" s="264"/>
      <c r="J142" s="264"/>
      <c r="K142" s="262"/>
      <c r="L142" s="264"/>
      <c r="M142" s="264"/>
      <c r="N142" s="481"/>
      <c r="O142" s="475"/>
      <c r="P142" s="475"/>
      <c r="Q142" s="481"/>
      <c r="R142" s="481"/>
      <c r="S142" s="478"/>
      <c r="T142" s="478"/>
      <c r="U142" s="478"/>
      <c r="V142" s="85" t="s">
        <v>150</v>
      </c>
      <c r="W142" s="549">
        <v>0</v>
      </c>
      <c r="X142" s="86" t="s">
        <v>151</v>
      </c>
      <c r="Y142" s="549">
        <v>0</v>
      </c>
      <c r="Z142" s="86" t="s">
        <v>152</v>
      </c>
      <c r="AA142" s="549">
        <v>0</v>
      </c>
      <c r="AB142" s="550"/>
      <c r="AE142" s="87"/>
      <c r="AF142" s="87"/>
      <c r="AG142" s="88"/>
      <c r="AH142" s="88"/>
      <c r="AI142" s="88"/>
      <c r="AJ142" s="87"/>
      <c r="AK142" s="88"/>
      <c r="AL142" s="88"/>
      <c r="AM142" s="88"/>
    </row>
    <row r="143" spans="1:39" ht="25.5" x14ac:dyDescent="0.2">
      <c r="A143" s="474"/>
      <c r="B143" s="547"/>
      <c r="C143" s="481"/>
      <c r="D143" s="200" t="s">
        <v>155</v>
      </c>
      <c r="E143" s="196">
        <v>2078043.35</v>
      </c>
      <c r="F143" s="196">
        <v>975933.35</v>
      </c>
      <c r="G143" s="196"/>
      <c r="H143" s="196"/>
      <c r="I143" s="196"/>
      <c r="J143" s="548">
        <v>568600</v>
      </c>
      <c r="K143" s="196"/>
      <c r="L143" s="196"/>
      <c r="M143" s="196"/>
      <c r="N143" s="481"/>
      <c r="O143" s="475"/>
      <c r="P143" s="475"/>
      <c r="Q143" s="481"/>
      <c r="R143" s="481"/>
      <c r="S143" s="478"/>
      <c r="T143" s="478"/>
      <c r="U143" s="478"/>
      <c r="V143" s="85" t="s">
        <v>156</v>
      </c>
      <c r="W143" s="549">
        <v>1</v>
      </c>
      <c r="X143" s="86" t="s">
        <v>157</v>
      </c>
      <c r="Y143" s="549">
        <v>0</v>
      </c>
      <c r="Z143" s="86" t="s">
        <v>158</v>
      </c>
      <c r="AA143" s="549">
        <v>1</v>
      </c>
      <c r="AB143" s="550"/>
      <c r="AE143" s="87"/>
      <c r="AF143" s="87"/>
      <c r="AG143" s="88"/>
      <c r="AH143" s="88"/>
      <c r="AI143" s="88"/>
      <c r="AJ143" s="87"/>
      <c r="AK143" s="88"/>
      <c r="AL143" s="88"/>
      <c r="AM143" s="88"/>
    </row>
    <row r="144" spans="1:39" ht="15" x14ac:dyDescent="0.2">
      <c r="A144" s="474"/>
      <c r="B144" s="547"/>
      <c r="C144" s="481"/>
      <c r="D144" s="477"/>
      <c r="E144" s="490"/>
      <c r="F144" s="490"/>
      <c r="G144" s="490"/>
      <c r="H144" s="490"/>
      <c r="I144" s="490"/>
      <c r="J144" s="490"/>
      <c r="K144" s="490"/>
      <c r="L144" s="490"/>
      <c r="M144" s="490"/>
      <c r="N144" s="481"/>
      <c r="O144" s="475"/>
      <c r="P144" s="475"/>
      <c r="Q144" s="481"/>
      <c r="R144" s="481"/>
      <c r="S144" s="478"/>
      <c r="T144" s="478"/>
      <c r="U144" s="478"/>
      <c r="V144" s="85" t="s">
        <v>159</v>
      </c>
      <c r="W144" s="549">
        <v>0</v>
      </c>
      <c r="X144" s="86" t="s">
        <v>160</v>
      </c>
      <c r="Y144" s="549">
        <v>0</v>
      </c>
      <c r="Z144" s="86" t="s">
        <v>161</v>
      </c>
      <c r="AA144" s="549">
        <v>0</v>
      </c>
      <c r="AB144" s="550"/>
      <c r="AE144" s="87"/>
      <c r="AF144" s="87"/>
      <c r="AG144" s="88"/>
      <c r="AH144" s="88"/>
      <c r="AI144" s="88"/>
      <c r="AJ144" s="87"/>
      <c r="AK144" s="88"/>
      <c r="AL144" s="88"/>
      <c r="AM144" s="88"/>
    </row>
    <row r="145" spans="1:86" ht="22.5" x14ac:dyDescent="0.2">
      <c r="A145" s="474"/>
      <c r="B145" s="547"/>
      <c r="C145" s="481"/>
      <c r="D145" s="477"/>
      <c r="E145" s="490"/>
      <c r="F145" s="490"/>
      <c r="G145" s="490"/>
      <c r="H145" s="490"/>
      <c r="I145" s="490"/>
      <c r="J145" s="490"/>
      <c r="K145" s="490"/>
      <c r="L145" s="490"/>
      <c r="M145" s="490"/>
      <c r="N145" s="481"/>
      <c r="O145" s="475"/>
      <c r="P145" s="475"/>
      <c r="Q145" s="481"/>
      <c r="R145" s="481"/>
      <c r="S145" s="478"/>
      <c r="T145" s="478"/>
      <c r="U145" s="478"/>
      <c r="V145" s="85" t="s">
        <v>162</v>
      </c>
      <c r="W145" s="549">
        <v>0</v>
      </c>
      <c r="X145" s="85" t="s">
        <v>161</v>
      </c>
      <c r="Y145" s="549">
        <v>1</v>
      </c>
      <c r="Z145" s="86" t="s">
        <v>163</v>
      </c>
      <c r="AA145" s="549">
        <v>0</v>
      </c>
      <c r="AB145" s="550"/>
      <c r="AE145" s="87"/>
      <c r="AF145" s="87"/>
      <c r="AG145" s="88"/>
      <c r="AH145" s="88"/>
      <c r="AI145" s="88"/>
      <c r="AJ145" s="87"/>
      <c r="AK145" s="88"/>
      <c r="AL145" s="88"/>
      <c r="AM145" s="88"/>
    </row>
    <row r="146" spans="1:86" ht="22.5" x14ac:dyDescent="0.2">
      <c r="A146" s="474"/>
      <c r="B146" s="547"/>
      <c r="C146" s="481"/>
      <c r="D146" s="477"/>
      <c r="E146" s="490"/>
      <c r="F146" s="490"/>
      <c r="G146" s="490"/>
      <c r="H146" s="490"/>
      <c r="I146" s="490"/>
      <c r="J146" s="490"/>
      <c r="K146" s="490"/>
      <c r="L146" s="490"/>
      <c r="M146" s="490"/>
      <c r="N146" s="481"/>
      <c r="O146" s="475"/>
      <c r="P146" s="475"/>
      <c r="Q146" s="481"/>
      <c r="R146" s="481"/>
      <c r="S146" s="478"/>
      <c r="T146" s="478"/>
      <c r="U146" s="478"/>
      <c r="V146" s="85" t="s">
        <v>164</v>
      </c>
      <c r="W146" s="549">
        <v>0</v>
      </c>
      <c r="X146" s="85" t="s">
        <v>165</v>
      </c>
      <c r="Y146" s="549">
        <v>0</v>
      </c>
      <c r="Z146" s="85"/>
      <c r="AA146" s="552"/>
      <c r="AB146" s="550"/>
      <c r="AE146" s="87"/>
      <c r="AF146" s="87"/>
      <c r="AG146" s="88"/>
      <c r="AH146" s="88"/>
      <c r="AI146" s="88"/>
      <c r="AJ146" s="87"/>
      <c r="AK146" s="88"/>
      <c r="AL146" s="88"/>
      <c r="AM146" s="88"/>
    </row>
    <row r="147" spans="1:86" s="95" customFormat="1" ht="33.75" customHeight="1" x14ac:dyDescent="0.2">
      <c r="A147" s="474"/>
      <c r="B147" s="547"/>
      <c r="C147" s="556" t="s">
        <v>182</v>
      </c>
      <c r="D147" s="200" t="s">
        <v>183</v>
      </c>
      <c r="E147" s="158">
        <f>E7+E14+E21+E28+E35+E42+E49+E56+E63+E70+E77+E84+E91+E98+E105+E112+E119+E126+E133+E140</f>
        <v>37500</v>
      </c>
      <c r="F147" s="158">
        <f>F7+F14+F21+F28+F35+F42+F49+F56+F63+F70+F77+F84+F91+F98+F105+F112+F119+F126+F133+F140</f>
        <v>37500</v>
      </c>
      <c r="G147" s="158"/>
      <c r="H147" s="158"/>
      <c r="I147" s="158"/>
      <c r="J147" s="158">
        <f>J7+J14+J21+J28+J35+J42+J49+J56+J63+J70+J77+J84+J91+J98+J105+J112+J119+J126+J133+J140</f>
        <v>6396</v>
      </c>
      <c r="K147" s="158"/>
      <c r="L147" s="158"/>
      <c r="M147" s="158"/>
      <c r="N147" s="557"/>
      <c r="O147" s="558"/>
      <c r="P147" s="558"/>
      <c r="Q147" s="558"/>
      <c r="R147" s="558"/>
      <c r="S147" s="559">
        <f>SUM(S7:S146)</f>
        <v>3475</v>
      </c>
      <c r="T147" s="559">
        <f>SUM(T7:T146)</f>
        <v>2919</v>
      </c>
      <c r="U147" s="559">
        <f>SUM(U7:U146)</f>
        <v>2</v>
      </c>
      <c r="V147" s="479"/>
      <c r="W147" s="560"/>
      <c r="X147" s="479"/>
      <c r="Y147" s="560"/>
      <c r="Z147" s="479"/>
      <c r="AA147" s="560"/>
      <c r="AB147" s="561">
        <f>SUM(AB7:AC146)</f>
        <v>6396</v>
      </c>
      <c r="AC147" s="470"/>
      <c r="AD147" s="73"/>
      <c r="AE147" s="92">
        <v>15</v>
      </c>
      <c r="AF147" s="92" t="s">
        <v>176</v>
      </c>
      <c r="AG147" s="93"/>
      <c r="AH147" s="93"/>
      <c r="AI147" s="93"/>
      <c r="AJ147" s="92" t="s">
        <v>184</v>
      </c>
      <c r="AK147" s="93"/>
      <c r="AL147" s="93"/>
      <c r="AM147" s="93"/>
      <c r="AN147" s="94"/>
      <c r="AO147" s="94"/>
      <c r="AP147" s="94"/>
      <c r="AQ147" s="91"/>
      <c r="AR147" s="91"/>
      <c r="AS147" s="91"/>
      <c r="AT147" s="91"/>
      <c r="AU147" s="91"/>
      <c r="AV147" s="91"/>
      <c r="AW147" s="91"/>
      <c r="AX147" s="91"/>
      <c r="AY147" s="91"/>
      <c r="AZ147" s="91"/>
      <c r="BA147" s="91"/>
      <c r="BB147" s="91"/>
      <c r="BC147" s="91"/>
      <c r="BD147" s="91"/>
      <c r="BE147" s="91"/>
      <c r="BF147" s="91"/>
      <c r="BG147" s="91"/>
      <c r="BH147" s="91"/>
      <c r="BI147" s="91"/>
      <c r="BJ147" s="91"/>
      <c r="BK147" s="91"/>
      <c r="BL147" s="91"/>
      <c r="BM147" s="91"/>
      <c r="BN147" s="91"/>
      <c r="BO147" s="91"/>
      <c r="BP147" s="91"/>
      <c r="BQ147" s="91"/>
      <c r="BR147" s="91"/>
      <c r="BS147" s="91"/>
      <c r="BT147" s="91"/>
      <c r="BU147" s="91"/>
      <c r="BV147" s="91"/>
      <c r="BW147" s="91"/>
      <c r="BX147" s="91"/>
      <c r="BY147" s="91"/>
      <c r="BZ147" s="91"/>
      <c r="CA147" s="91"/>
      <c r="CB147" s="91"/>
      <c r="CC147" s="91"/>
      <c r="CD147" s="91"/>
      <c r="CE147" s="91"/>
      <c r="CF147" s="91"/>
      <c r="CG147" s="91"/>
      <c r="CH147" s="91"/>
    </row>
    <row r="148" spans="1:86" s="95" customFormat="1" ht="25.5" x14ac:dyDescent="0.2">
      <c r="A148" s="474"/>
      <c r="B148" s="547"/>
      <c r="C148" s="556"/>
      <c r="D148" s="200" t="s">
        <v>185</v>
      </c>
      <c r="E148" s="562">
        <f>+E141+E134+E127+E120+E113+E106+E99+E92+E85+E78+E71+E64+E57+E50+E43+E36+E29+E22+E15+E8</f>
        <v>1518478000</v>
      </c>
      <c r="F148" s="563">
        <f>+F141+F134+F127+F120+F113+F106+F99+F92+F85+F78+F71+F64+F57+F50+F43+F36+F29+F22+F15+F8</f>
        <v>1518478000</v>
      </c>
      <c r="G148" s="562"/>
      <c r="H148" s="562"/>
      <c r="I148" s="562"/>
      <c r="J148" s="563">
        <f>+J141+J134+J127+J120+J113+J106+J99+J92+J85+J78+J71+J64+J57+J50+J43+J36+J29+J22+J15+J8</f>
        <v>1488552000</v>
      </c>
      <c r="K148" s="562"/>
      <c r="L148" s="563"/>
      <c r="M148" s="562"/>
      <c r="N148" s="557"/>
      <c r="O148" s="558"/>
      <c r="P148" s="558"/>
      <c r="Q148" s="558"/>
      <c r="R148" s="558"/>
      <c r="S148" s="559"/>
      <c r="T148" s="559"/>
      <c r="U148" s="559"/>
      <c r="V148" s="479"/>
      <c r="W148" s="560"/>
      <c r="X148" s="479"/>
      <c r="Y148" s="560"/>
      <c r="Z148" s="479"/>
      <c r="AA148" s="560"/>
      <c r="AB148" s="564"/>
      <c r="AC148" s="470"/>
      <c r="AD148" s="73"/>
      <c r="AE148" s="92">
        <v>16</v>
      </c>
      <c r="AF148" s="92" t="s">
        <v>177</v>
      </c>
      <c r="AG148" s="93"/>
      <c r="AH148" s="93"/>
      <c r="AI148" s="93"/>
      <c r="AJ148" s="92" t="s">
        <v>186</v>
      </c>
      <c r="AK148" s="93"/>
      <c r="AL148" s="93"/>
      <c r="AM148" s="93"/>
      <c r="AN148" s="94"/>
      <c r="AO148" s="94"/>
      <c r="AP148" s="94"/>
      <c r="AQ148" s="91"/>
      <c r="AR148" s="91"/>
      <c r="AS148" s="91"/>
      <c r="AT148" s="91"/>
      <c r="AU148" s="91"/>
      <c r="AV148" s="91"/>
      <c r="AW148" s="91"/>
      <c r="AX148" s="91"/>
      <c r="AY148" s="91"/>
      <c r="AZ148" s="91"/>
      <c r="BA148" s="91"/>
      <c r="BB148" s="91"/>
      <c r="BC148" s="91"/>
      <c r="BD148" s="91"/>
      <c r="BE148" s="91"/>
      <c r="BF148" s="91"/>
      <c r="BG148" s="91"/>
      <c r="BH148" s="91"/>
      <c r="BI148" s="91"/>
      <c r="BJ148" s="91"/>
      <c r="BK148" s="91"/>
      <c r="BL148" s="91"/>
      <c r="BM148" s="91"/>
      <c r="BN148" s="91"/>
      <c r="BO148" s="91"/>
      <c r="BP148" s="91"/>
      <c r="BQ148" s="91"/>
      <c r="BR148" s="91"/>
      <c r="BS148" s="91"/>
      <c r="BT148" s="91"/>
      <c r="BU148" s="91"/>
      <c r="BV148" s="91"/>
      <c r="BW148" s="91"/>
      <c r="BX148" s="91"/>
      <c r="BY148" s="91"/>
      <c r="BZ148" s="91"/>
      <c r="CA148" s="91"/>
      <c r="CB148" s="91"/>
      <c r="CC148" s="91"/>
      <c r="CD148" s="91"/>
      <c r="CE148" s="91"/>
      <c r="CF148" s="91"/>
      <c r="CG148" s="91"/>
      <c r="CH148" s="91"/>
    </row>
    <row r="149" spans="1:86" s="95" customFormat="1" x14ac:dyDescent="0.2">
      <c r="A149" s="474"/>
      <c r="B149" s="547"/>
      <c r="C149" s="556"/>
      <c r="D149" s="200" t="s">
        <v>187</v>
      </c>
      <c r="E149" s="158">
        <f>E143+E136+E129+E122+E115+E108+E101+E87+E80+E73+E66+E59+E52+E45+E38+E31+E24+E17+E10+E94</f>
        <v>41560867.000000015</v>
      </c>
      <c r="F149" s="158">
        <f>F143+F136+F129+F122+F115+F108+F101+F87+F80+F73+F66+F59+F52+F45+F38+F31+F24+F17+F10+F94</f>
        <v>41560867.000000007</v>
      </c>
      <c r="G149" s="158"/>
      <c r="H149" s="158"/>
      <c r="I149" s="158"/>
      <c r="J149" s="158">
        <f>J143+J136+J129+J122+J115+J108+J101+J87+J80+J73+J66+J59+J52+J45+J38+J31+J24+J17+J10+J94</f>
        <v>33414200</v>
      </c>
      <c r="K149" s="562"/>
      <c r="L149" s="563"/>
      <c r="M149" s="565"/>
      <c r="N149" s="557"/>
      <c r="O149" s="558"/>
      <c r="P149" s="558"/>
      <c r="Q149" s="558"/>
      <c r="R149" s="558"/>
      <c r="S149" s="559"/>
      <c r="T149" s="559"/>
      <c r="U149" s="559"/>
      <c r="V149" s="479"/>
      <c r="W149" s="560"/>
      <c r="X149" s="479"/>
      <c r="Y149" s="560"/>
      <c r="Z149" s="479"/>
      <c r="AA149" s="560"/>
      <c r="AB149" s="564"/>
      <c r="AC149" s="470"/>
      <c r="AD149" s="73"/>
      <c r="AE149" s="92"/>
      <c r="AF149" s="92"/>
      <c r="AG149" s="93"/>
      <c r="AH149" s="93"/>
      <c r="AI149" s="93"/>
      <c r="AJ149" s="92"/>
      <c r="AK149" s="93"/>
      <c r="AL149" s="93"/>
      <c r="AM149" s="93"/>
      <c r="AN149" s="94"/>
      <c r="AO149" s="94"/>
      <c r="AP149" s="94"/>
      <c r="AQ149" s="91"/>
      <c r="AR149" s="91"/>
      <c r="AS149" s="91"/>
      <c r="AT149" s="91"/>
      <c r="AU149" s="91"/>
      <c r="AV149" s="91"/>
      <c r="AW149" s="91"/>
      <c r="AX149" s="91"/>
      <c r="AY149" s="91"/>
      <c r="AZ149" s="91"/>
      <c r="BA149" s="91"/>
      <c r="BB149" s="91"/>
      <c r="BC149" s="91"/>
      <c r="BD149" s="91"/>
      <c r="BE149" s="91"/>
      <c r="BF149" s="91"/>
      <c r="BG149" s="91"/>
      <c r="BH149" s="91"/>
      <c r="BI149" s="91"/>
      <c r="BJ149" s="91"/>
      <c r="BK149" s="91"/>
      <c r="BL149" s="91"/>
      <c r="BM149" s="91"/>
      <c r="BN149" s="91"/>
      <c r="BO149" s="91"/>
      <c r="BP149" s="91"/>
      <c r="BQ149" s="91"/>
      <c r="BR149" s="91"/>
      <c r="BS149" s="91"/>
      <c r="BT149" s="91"/>
      <c r="BU149" s="91"/>
      <c r="BV149" s="91"/>
      <c r="BW149" s="91"/>
      <c r="BX149" s="91"/>
      <c r="BY149" s="91"/>
      <c r="BZ149" s="91"/>
      <c r="CA149" s="91"/>
      <c r="CB149" s="91"/>
      <c r="CC149" s="91"/>
      <c r="CD149" s="91"/>
      <c r="CE149" s="91"/>
      <c r="CF149" s="91"/>
      <c r="CG149" s="91"/>
      <c r="CH149" s="91"/>
    </row>
    <row r="150" spans="1:86" s="95" customFormat="1" ht="25.5" x14ac:dyDescent="0.2">
      <c r="A150" s="474"/>
      <c r="B150" s="547"/>
      <c r="C150" s="556"/>
      <c r="D150" s="200" t="s">
        <v>212</v>
      </c>
      <c r="E150" s="158">
        <f>+E148+E149</f>
        <v>1560038867</v>
      </c>
      <c r="F150" s="158">
        <f>+F148+F149</f>
        <v>1560038867</v>
      </c>
      <c r="G150" s="158"/>
      <c r="H150" s="158"/>
      <c r="I150" s="158"/>
      <c r="J150" s="158">
        <f>+J149+J148</f>
        <v>1521966200</v>
      </c>
      <c r="K150" s="566"/>
      <c r="L150" s="158"/>
      <c r="M150" s="567"/>
      <c r="N150" s="557"/>
      <c r="O150" s="558"/>
      <c r="P150" s="558"/>
      <c r="Q150" s="558"/>
      <c r="R150" s="558"/>
      <c r="S150" s="559"/>
      <c r="T150" s="559"/>
      <c r="U150" s="559"/>
      <c r="V150" s="479"/>
      <c r="W150" s="560"/>
      <c r="X150" s="479"/>
      <c r="Y150" s="560"/>
      <c r="Z150" s="479"/>
      <c r="AA150" s="560"/>
      <c r="AB150" s="564"/>
      <c r="AC150" s="470"/>
      <c r="AD150" s="73"/>
      <c r="AE150" s="92"/>
      <c r="AF150" s="92"/>
      <c r="AG150" s="93"/>
      <c r="AH150" s="93"/>
      <c r="AI150" s="93"/>
      <c r="AJ150" s="92"/>
      <c r="AK150" s="93"/>
      <c r="AL150" s="93"/>
      <c r="AM150" s="93"/>
      <c r="AN150" s="94"/>
      <c r="AO150" s="94"/>
      <c r="AP150" s="94"/>
      <c r="AQ150" s="91"/>
      <c r="AR150" s="91"/>
      <c r="AS150" s="91"/>
      <c r="AT150" s="91"/>
      <c r="AU150" s="91"/>
      <c r="AV150" s="91"/>
      <c r="AW150" s="91"/>
      <c r="AX150" s="91"/>
      <c r="AY150" s="91"/>
      <c r="AZ150" s="91"/>
      <c r="BA150" s="91"/>
      <c r="BB150" s="91"/>
      <c r="BC150" s="91"/>
      <c r="BD150" s="91"/>
      <c r="BE150" s="91"/>
      <c r="BF150" s="91"/>
      <c r="BG150" s="91"/>
      <c r="BH150" s="91"/>
      <c r="BI150" s="91"/>
      <c r="BJ150" s="91"/>
      <c r="BK150" s="91"/>
      <c r="BL150" s="91"/>
      <c r="BM150" s="91"/>
      <c r="BN150" s="91"/>
      <c r="BO150" s="91"/>
      <c r="BP150" s="91"/>
      <c r="BQ150" s="91"/>
      <c r="BR150" s="91"/>
      <c r="BS150" s="91"/>
      <c r="BT150" s="91"/>
      <c r="BU150" s="91"/>
      <c r="BV150" s="91"/>
      <c r="BW150" s="91"/>
      <c r="BX150" s="91"/>
      <c r="BY150" s="91"/>
      <c r="BZ150" s="91"/>
      <c r="CA150" s="91"/>
      <c r="CB150" s="91"/>
      <c r="CC150" s="91"/>
      <c r="CD150" s="91"/>
      <c r="CE150" s="91"/>
      <c r="CF150" s="91"/>
      <c r="CG150" s="91"/>
      <c r="CH150" s="91"/>
    </row>
    <row r="151" spans="1:86" s="101" customFormat="1" ht="25.5" customHeight="1" x14ac:dyDescent="0.2">
      <c r="A151" s="474"/>
      <c r="B151" s="474" t="s">
        <v>92</v>
      </c>
      <c r="C151" s="472" t="s">
        <v>137</v>
      </c>
      <c r="D151" s="200" t="s">
        <v>138</v>
      </c>
      <c r="E151" s="568">
        <v>11852</v>
      </c>
      <c r="F151" s="568">
        <v>10910</v>
      </c>
      <c r="G151" s="568"/>
      <c r="H151" s="568"/>
      <c r="I151" s="568"/>
      <c r="J151" s="569">
        <v>271</v>
      </c>
      <c r="K151" s="569"/>
      <c r="L151" s="264"/>
      <c r="M151" s="202"/>
      <c r="N151" s="472" t="s">
        <v>137</v>
      </c>
      <c r="O151" s="570"/>
      <c r="P151" s="570"/>
      <c r="Q151" s="472" t="s">
        <v>137</v>
      </c>
      <c r="R151" s="472" t="s">
        <v>137</v>
      </c>
      <c r="S151" s="478">
        <v>156</v>
      </c>
      <c r="T151" s="478">
        <v>115</v>
      </c>
      <c r="U151" s="478">
        <v>0</v>
      </c>
      <c r="V151" s="85" t="s">
        <v>139</v>
      </c>
      <c r="W151" s="571">
        <v>0</v>
      </c>
      <c r="X151" s="86" t="s">
        <v>140</v>
      </c>
      <c r="Y151" s="571">
        <v>0</v>
      </c>
      <c r="Z151" s="86" t="s">
        <v>141</v>
      </c>
      <c r="AA151" s="571">
        <v>0</v>
      </c>
      <c r="AB151" s="572">
        <f>S151+T151+U151</f>
        <v>271</v>
      </c>
      <c r="AC151" s="96"/>
      <c r="AD151" s="96"/>
      <c r="AE151" s="97"/>
      <c r="AF151" s="97"/>
      <c r="AG151" s="98"/>
      <c r="AH151" s="98"/>
      <c r="AI151" s="98"/>
      <c r="AJ151" s="97"/>
      <c r="AK151" s="98"/>
      <c r="AL151" s="98"/>
      <c r="AM151" s="98"/>
      <c r="AN151" s="99"/>
      <c r="AO151" s="99"/>
      <c r="AP151" s="99"/>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100"/>
      <c r="CB151" s="100"/>
      <c r="CC151" s="100"/>
      <c r="CD151" s="100"/>
      <c r="CE151" s="100"/>
      <c r="CF151" s="100"/>
      <c r="CG151" s="100"/>
      <c r="CH151" s="100"/>
    </row>
    <row r="152" spans="1:86" s="101" customFormat="1" ht="25.5" customHeight="1" x14ac:dyDescent="0.2">
      <c r="A152" s="474"/>
      <c r="B152" s="474"/>
      <c r="C152" s="472"/>
      <c r="D152" s="200" t="s">
        <v>143</v>
      </c>
      <c r="E152" s="196">
        <v>81615100</v>
      </c>
      <c r="F152" s="196">
        <v>88516700</v>
      </c>
      <c r="G152" s="196"/>
      <c r="H152" s="196"/>
      <c r="I152" s="196"/>
      <c r="J152" s="548">
        <v>77615100</v>
      </c>
      <c r="K152" s="196"/>
      <c r="L152" s="196"/>
      <c r="M152" s="196"/>
      <c r="N152" s="472"/>
      <c r="O152" s="570"/>
      <c r="P152" s="570"/>
      <c r="Q152" s="472"/>
      <c r="R152" s="472"/>
      <c r="S152" s="478"/>
      <c r="T152" s="478"/>
      <c r="U152" s="478"/>
      <c r="V152" s="85" t="s">
        <v>144</v>
      </c>
      <c r="W152" s="571">
        <v>183</v>
      </c>
      <c r="X152" s="86" t="s">
        <v>145</v>
      </c>
      <c r="Y152" s="571">
        <v>219</v>
      </c>
      <c r="Z152" s="86" t="s">
        <v>146</v>
      </c>
      <c r="AA152" s="571">
        <v>0</v>
      </c>
      <c r="AB152" s="572"/>
      <c r="AC152" s="96"/>
      <c r="AD152" s="96"/>
      <c r="AE152" s="97"/>
      <c r="AF152" s="97"/>
      <c r="AG152" s="98"/>
      <c r="AH152" s="98"/>
      <c r="AI152" s="98"/>
      <c r="AJ152" s="97"/>
      <c r="AK152" s="98"/>
      <c r="AL152" s="98"/>
      <c r="AM152" s="98"/>
      <c r="AN152" s="99"/>
      <c r="AO152" s="99"/>
      <c r="AP152" s="99"/>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100"/>
      <c r="CB152" s="100"/>
      <c r="CC152" s="100"/>
      <c r="CD152" s="100"/>
      <c r="CE152" s="100"/>
      <c r="CF152" s="100"/>
      <c r="CG152" s="100"/>
      <c r="CH152" s="100"/>
    </row>
    <row r="153" spans="1:86" s="101" customFormat="1" ht="25.5" customHeight="1" x14ac:dyDescent="0.2">
      <c r="A153" s="474"/>
      <c r="B153" s="474"/>
      <c r="C153" s="472"/>
      <c r="D153" s="200" t="s">
        <v>149</v>
      </c>
      <c r="E153" s="266"/>
      <c r="F153" s="266"/>
      <c r="G153" s="266"/>
      <c r="H153" s="266"/>
      <c r="I153" s="266"/>
      <c r="J153" s="213"/>
      <c r="K153" s="207"/>
      <c r="L153" s="264"/>
      <c r="M153" s="202"/>
      <c r="N153" s="472"/>
      <c r="O153" s="570"/>
      <c r="P153" s="570"/>
      <c r="Q153" s="472"/>
      <c r="R153" s="472"/>
      <c r="S153" s="478"/>
      <c r="T153" s="478"/>
      <c r="U153" s="478"/>
      <c r="V153" s="85" t="s">
        <v>150</v>
      </c>
      <c r="W153" s="571">
        <v>1</v>
      </c>
      <c r="X153" s="86" t="s">
        <v>151</v>
      </c>
      <c r="Y153" s="571">
        <v>9</v>
      </c>
      <c r="Z153" s="86" t="s">
        <v>152</v>
      </c>
      <c r="AA153" s="571">
        <v>0</v>
      </c>
      <c r="AB153" s="572"/>
      <c r="AC153" s="96"/>
      <c r="AD153" s="96"/>
      <c r="AE153" s="97"/>
      <c r="AF153" s="97"/>
      <c r="AG153" s="98"/>
      <c r="AH153" s="98"/>
      <c r="AI153" s="98"/>
      <c r="AJ153" s="97"/>
      <c r="AK153" s="98"/>
      <c r="AL153" s="98"/>
      <c r="AM153" s="98"/>
      <c r="AN153" s="99"/>
      <c r="AO153" s="99"/>
      <c r="AP153" s="99"/>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100"/>
      <c r="CB153" s="100"/>
      <c r="CC153" s="100"/>
      <c r="CD153" s="100"/>
      <c r="CE153" s="100"/>
      <c r="CF153" s="100"/>
      <c r="CG153" s="100"/>
      <c r="CH153" s="100"/>
    </row>
    <row r="154" spans="1:86" s="101" customFormat="1" ht="25.5" customHeight="1" x14ac:dyDescent="0.2">
      <c r="A154" s="474"/>
      <c r="B154" s="474"/>
      <c r="C154" s="472"/>
      <c r="D154" s="200" t="s">
        <v>155</v>
      </c>
      <c r="E154" s="196">
        <v>11461933.4</v>
      </c>
      <c r="F154" s="196">
        <v>6875726.7000000002</v>
      </c>
      <c r="G154" s="196"/>
      <c r="H154" s="196"/>
      <c r="I154" s="196"/>
      <c r="J154" s="548">
        <v>3139413.35</v>
      </c>
      <c r="K154" s="196"/>
      <c r="L154" s="196"/>
      <c r="M154" s="196"/>
      <c r="N154" s="472"/>
      <c r="O154" s="570"/>
      <c r="P154" s="570"/>
      <c r="Q154" s="472"/>
      <c r="R154" s="472"/>
      <c r="S154" s="478"/>
      <c r="T154" s="478"/>
      <c r="U154" s="478"/>
      <c r="V154" s="85" t="s">
        <v>156</v>
      </c>
      <c r="W154" s="571">
        <v>53</v>
      </c>
      <c r="X154" s="86" t="s">
        <v>157</v>
      </c>
      <c r="Y154" s="571">
        <v>0</v>
      </c>
      <c r="Z154" s="86" t="s">
        <v>158</v>
      </c>
      <c r="AA154" s="571">
        <v>268</v>
      </c>
      <c r="AB154" s="572"/>
      <c r="AC154" s="96"/>
      <c r="AD154" s="96"/>
      <c r="AE154" s="97"/>
      <c r="AF154" s="97"/>
      <c r="AG154" s="98"/>
      <c r="AH154" s="98"/>
      <c r="AI154" s="98"/>
      <c r="AJ154" s="97"/>
      <c r="AK154" s="98"/>
      <c r="AL154" s="98"/>
      <c r="AM154" s="98"/>
      <c r="AN154" s="99"/>
      <c r="AO154" s="99"/>
      <c r="AP154" s="99"/>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100"/>
      <c r="CB154" s="100"/>
      <c r="CC154" s="100"/>
      <c r="CD154" s="100"/>
      <c r="CE154" s="100"/>
      <c r="CF154" s="100"/>
      <c r="CG154" s="100"/>
      <c r="CH154" s="100"/>
    </row>
    <row r="155" spans="1:86" s="101" customFormat="1" ht="25.5" customHeight="1" x14ac:dyDescent="0.2">
      <c r="A155" s="474"/>
      <c r="B155" s="474"/>
      <c r="C155" s="472"/>
      <c r="D155" s="477"/>
      <c r="E155" s="467"/>
      <c r="F155" s="467"/>
      <c r="G155" s="467"/>
      <c r="H155" s="467"/>
      <c r="I155" s="467"/>
      <c r="J155" s="467"/>
      <c r="K155" s="467"/>
      <c r="L155" s="467"/>
      <c r="M155" s="467"/>
      <c r="N155" s="472"/>
      <c r="O155" s="570"/>
      <c r="P155" s="570"/>
      <c r="Q155" s="472"/>
      <c r="R155" s="472"/>
      <c r="S155" s="478"/>
      <c r="T155" s="478"/>
      <c r="U155" s="478"/>
      <c r="V155" s="85" t="s">
        <v>159</v>
      </c>
      <c r="W155" s="571">
        <v>19</v>
      </c>
      <c r="X155" s="86" t="s">
        <v>160</v>
      </c>
      <c r="Y155" s="571">
        <v>43</v>
      </c>
      <c r="Z155" s="86" t="s">
        <v>161</v>
      </c>
      <c r="AA155" s="571">
        <v>3</v>
      </c>
      <c r="AB155" s="572"/>
      <c r="AC155" s="96"/>
      <c r="AD155" s="96"/>
      <c r="AE155" s="97"/>
      <c r="AF155" s="97"/>
      <c r="AG155" s="98"/>
      <c r="AH155" s="98"/>
      <c r="AI155" s="98"/>
      <c r="AJ155" s="97"/>
      <c r="AK155" s="98"/>
      <c r="AL155" s="98"/>
      <c r="AM155" s="98"/>
      <c r="AN155" s="99"/>
      <c r="AO155" s="99"/>
      <c r="AP155" s="99"/>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100"/>
      <c r="CB155" s="100"/>
      <c r="CC155" s="100"/>
      <c r="CD155" s="100"/>
      <c r="CE155" s="100"/>
      <c r="CF155" s="100"/>
      <c r="CG155" s="100"/>
      <c r="CH155" s="100"/>
    </row>
    <row r="156" spans="1:86" s="101" customFormat="1" ht="25.5" customHeight="1" x14ac:dyDescent="0.2">
      <c r="A156" s="474"/>
      <c r="B156" s="474"/>
      <c r="C156" s="472"/>
      <c r="D156" s="477"/>
      <c r="E156" s="467"/>
      <c r="F156" s="467"/>
      <c r="G156" s="467"/>
      <c r="H156" s="467"/>
      <c r="I156" s="467"/>
      <c r="J156" s="467"/>
      <c r="K156" s="467"/>
      <c r="L156" s="467"/>
      <c r="M156" s="467"/>
      <c r="N156" s="472"/>
      <c r="O156" s="570"/>
      <c r="P156" s="570"/>
      <c r="Q156" s="472"/>
      <c r="R156" s="472"/>
      <c r="S156" s="478"/>
      <c r="T156" s="478"/>
      <c r="U156" s="478"/>
      <c r="V156" s="85" t="s">
        <v>162</v>
      </c>
      <c r="W156" s="571">
        <v>13</v>
      </c>
      <c r="X156" s="85" t="s">
        <v>161</v>
      </c>
      <c r="Y156" s="571">
        <v>0</v>
      </c>
      <c r="Z156" s="86" t="s">
        <v>163</v>
      </c>
      <c r="AA156" s="571">
        <v>0</v>
      </c>
      <c r="AB156" s="572"/>
      <c r="AC156" s="96"/>
      <c r="AD156" s="96"/>
      <c r="AE156" s="97"/>
      <c r="AF156" s="97"/>
      <c r="AG156" s="98"/>
      <c r="AH156" s="98"/>
      <c r="AI156" s="98"/>
      <c r="AJ156" s="97"/>
      <c r="AK156" s="98"/>
      <c r="AL156" s="98"/>
      <c r="AM156" s="98"/>
      <c r="AN156" s="99"/>
      <c r="AO156" s="99"/>
      <c r="AP156" s="99"/>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100"/>
      <c r="CB156" s="100"/>
      <c r="CC156" s="100"/>
      <c r="CD156" s="100"/>
      <c r="CE156" s="100"/>
      <c r="CF156" s="100"/>
      <c r="CG156" s="100"/>
      <c r="CH156" s="100"/>
    </row>
    <row r="157" spans="1:86" s="101" customFormat="1" ht="25.5" customHeight="1" x14ac:dyDescent="0.2">
      <c r="A157" s="474"/>
      <c r="B157" s="474"/>
      <c r="C157" s="472"/>
      <c r="D157" s="477"/>
      <c r="E157" s="467"/>
      <c r="F157" s="467"/>
      <c r="G157" s="467"/>
      <c r="H157" s="467"/>
      <c r="I157" s="467"/>
      <c r="J157" s="467"/>
      <c r="K157" s="467"/>
      <c r="L157" s="467"/>
      <c r="M157" s="467"/>
      <c r="N157" s="472"/>
      <c r="O157" s="570"/>
      <c r="P157" s="570"/>
      <c r="Q157" s="472"/>
      <c r="R157" s="472"/>
      <c r="S157" s="478"/>
      <c r="T157" s="478"/>
      <c r="U157" s="478"/>
      <c r="V157" s="85" t="s">
        <v>164</v>
      </c>
      <c r="W157" s="571">
        <v>2</v>
      </c>
      <c r="X157" s="85" t="s">
        <v>165</v>
      </c>
      <c r="Y157" s="552"/>
      <c r="Z157" s="85"/>
      <c r="AA157" s="573"/>
      <c r="AB157" s="572"/>
      <c r="AC157" s="96"/>
      <c r="AD157" s="96"/>
      <c r="AE157" s="97"/>
      <c r="AF157" s="97"/>
      <c r="AG157" s="98"/>
      <c r="AH157" s="98"/>
      <c r="AI157" s="98"/>
      <c r="AJ157" s="97"/>
      <c r="AK157" s="98"/>
      <c r="AL157" s="98"/>
      <c r="AM157" s="98"/>
      <c r="AN157" s="99"/>
      <c r="AO157" s="99"/>
      <c r="AP157" s="99"/>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100"/>
      <c r="CB157" s="100"/>
      <c r="CC157" s="100"/>
      <c r="CD157" s="100"/>
      <c r="CE157" s="100"/>
      <c r="CF157" s="100"/>
      <c r="CG157" s="100"/>
      <c r="CH157" s="100"/>
    </row>
    <row r="158" spans="1:86" s="101" customFormat="1" ht="12.75" customHeight="1" x14ac:dyDescent="0.2">
      <c r="A158" s="474"/>
      <c r="B158" s="474"/>
      <c r="C158" s="472" t="s">
        <v>166</v>
      </c>
      <c r="D158" s="200" t="s">
        <v>138</v>
      </c>
      <c r="E158" s="568">
        <v>3307</v>
      </c>
      <c r="F158" s="568">
        <v>3307</v>
      </c>
      <c r="G158" s="568"/>
      <c r="H158" s="568"/>
      <c r="I158" s="568"/>
      <c r="J158" s="569">
        <v>1503</v>
      </c>
      <c r="K158" s="569"/>
      <c r="L158" s="264"/>
      <c r="M158" s="264"/>
      <c r="N158" s="474" t="s">
        <v>166</v>
      </c>
      <c r="O158" s="475"/>
      <c r="P158" s="478"/>
      <c r="Q158" s="474" t="s">
        <v>166</v>
      </c>
      <c r="R158" s="474" t="s">
        <v>166</v>
      </c>
      <c r="S158" s="478">
        <v>958</v>
      </c>
      <c r="T158" s="478">
        <v>545</v>
      </c>
      <c r="U158" s="478">
        <v>0</v>
      </c>
      <c r="V158" s="85" t="s">
        <v>139</v>
      </c>
      <c r="W158" s="571">
        <v>0</v>
      </c>
      <c r="X158" s="86" t="s">
        <v>140</v>
      </c>
      <c r="Y158" s="571">
        <v>0</v>
      </c>
      <c r="Z158" s="86" t="s">
        <v>141</v>
      </c>
      <c r="AA158" s="571">
        <v>0</v>
      </c>
      <c r="AB158" s="572">
        <f>S158+T158+U158</f>
        <v>1503</v>
      </c>
      <c r="AC158" s="96"/>
      <c r="AD158" s="96"/>
      <c r="AE158" s="97"/>
      <c r="AF158" s="97"/>
      <c r="AG158" s="98"/>
      <c r="AH158" s="98"/>
      <c r="AI158" s="98"/>
      <c r="AJ158" s="97"/>
      <c r="AK158" s="98"/>
      <c r="AL158" s="98"/>
      <c r="AM158" s="98"/>
      <c r="AN158" s="99"/>
      <c r="AO158" s="99"/>
      <c r="AP158" s="99"/>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100"/>
      <c r="CB158" s="100"/>
      <c r="CC158" s="100"/>
      <c r="CD158" s="100"/>
      <c r="CE158" s="100"/>
      <c r="CF158" s="100"/>
      <c r="CG158" s="100"/>
      <c r="CH158" s="100"/>
    </row>
    <row r="159" spans="1:86" s="101" customFormat="1" x14ac:dyDescent="0.2">
      <c r="A159" s="474"/>
      <c r="B159" s="474"/>
      <c r="C159" s="472"/>
      <c r="D159" s="200" t="s">
        <v>143</v>
      </c>
      <c r="E159" s="196">
        <v>81615100</v>
      </c>
      <c r="F159" s="196">
        <v>88516700</v>
      </c>
      <c r="G159" s="196"/>
      <c r="H159" s="196"/>
      <c r="I159" s="196"/>
      <c r="J159" s="548">
        <v>77615100</v>
      </c>
      <c r="K159" s="196"/>
      <c r="L159" s="196"/>
      <c r="M159" s="196"/>
      <c r="N159" s="474"/>
      <c r="O159" s="475"/>
      <c r="P159" s="478"/>
      <c r="Q159" s="474"/>
      <c r="R159" s="474"/>
      <c r="S159" s="478"/>
      <c r="T159" s="478"/>
      <c r="U159" s="478"/>
      <c r="V159" s="85" t="s">
        <v>144</v>
      </c>
      <c r="W159" s="571">
        <v>1</v>
      </c>
      <c r="X159" s="86" t="s">
        <v>145</v>
      </c>
      <c r="Y159" s="571">
        <v>0</v>
      </c>
      <c r="Z159" s="86" t="s">
        <v>146</v>
      </c>
      <c r="AA159" s="571">
        <v>1</v>
      </c>
      <c r="AB159" s="572"/>
      <c r="AC159" s="96"/>
      <c r="AD159" s="96"/>
      <c r="AE159" s="97"/>
      <c r="AF159" s="97"/>
      <c r="AG159" s="98"/>
      <c r="AH159" s="98"/>
      <c r="AI159" s="98"/>
      <c r="AJ159" s="97"/>
      <c r="AK159" s="98"/>
      <c r="AL159" s="98"/>
      <c r="AM159" s="98"/>
      <c r="AN159" s="99"/>
      <c r="AO159" s="99"/>
      <c r="AP159" s="99"/>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100"/>
      <c r="CB159" s="100"/>
      <c r="CC159" s="100"/>
      <c r="CD159" s="100"/>
      <c r="CE159" s="100"/>
      <c r="CF159" s="100"/>
      <c r="CG159" s="100"/>
      <c r="CH159" s="100"/>
    </row>
    <row r="160" spans="1:86" s="101" customFormat="1" x14ac:dyDescent="0.2">
      <c r="A160" s="474"/>
      <c r="B160" s="474"/>
      <c r="C160" s="472"/>
      <c r="D160" s="200" t="s">
        <v>149</v>
      </c>
      <c r="E160" s="266"/>
      <c r="F160" s="266"/>
      <c r="G160" s="266"/>
      <c r="H160" s="266"/>
      <c r="I160" s="266"/>
      <c r="J160" s="213"/>
      <c r="K160" s="213"/>
      <c r="L160" s="264"/>
      <c r="M160" s="264"/>
      <c r="N160" s="474"/>
      <c r="O160" s="475"/>
      <c r="P160" s="478"/>
      <c r="Q160" s="474"/>
      <c r="R160" s="474"/>
      <c r="S160" s="478"/>
      <c r="T160" s="478"/>
      <c r="U160" s="478"/>
      <c r="V160" s="85" t="s">
        <v>150</v>
      </c>
      <c r="W160" s="571">
        <v>162</v>
      </c>
      <c r="X160" s="86" t="s">
        <v>151</v>
      </c>
      <c r="Y160" s="571">
        <v>768</v>
      </c>
      <c r="Z160" s="86" t="s">
        <v>152</v>
      </c>
      <c r="AA160" s="571">
        <v>2</v>
      </c>
      <c r="AB160" s="572"/>
      <c r="AC160" s="96"/>
      <c r="AD160" s="96"/>
      <c r="AE160" s="97"/>
      <c r="AF160" s="97"/>
      <c r="AG160" s="98"/>
      <c r="AH160" s="98"/>
      <c r="AI160" s="98"/>
      <c r="AJ160" s="97"/>
      <c r="AK160" s="98"/>
      <c r="AL160" s="98"/>
      <c r="AM160" s="98"/>
      <c r="AN160" s="99"/>
      <c r="AO160" s="99"/>
      <c r="AP160" s="99"/>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100"/>
      <c r="CB160" s="100"/>
      <c r="CC160" s="100"/>
      <c r="CD160" s="100"/>
      <c r="CE160" s="100"/>
      <c r="CF160" s="100"/>
      <c r="CG160" s="100"/>
      <c r="CH160" s="100"/>
    </row>
    <row r="161" spans="1:86" s="101" customFormat="1" ht="25.5" x14ac:dyDescent="0.2">
      <c r="A161" s="474"/>
      <c r="B161" s="474"/>
      <c r="C161" s="472"/>
      <c r="D161" s="200" t="s">
        <v>155</v>
      </c>
      <c r="E161" s="196">
        <v>11461933.4</v>
      </c>
      <c r="F161" s="196">
        <v>6875726.7000000002</v>
      </c>
      <c r="G161" s="196"/>
      <c r="H161" s="196"/>
      <c r="I161" s="196"/>
      <c r="J161" s="548">
        <v>3139413.35</v>
      </c>
      <c r="K161" s="196"/>
      <c r="L161" s="196"/>
      <c r="M161" s="196"/>
      <c r="N161" s="474"/>
      <c r="O161" s="475"/>
      <c r="P161" s="478"/>
      <c r="Q161" s="474"/>
      <c r="R161" s="474"/>
      <c r="S161" s="478"/>
      <c r="T161" s="478"/>
      <c r="U161" s="478"/>
      <c r="V161" s="85" t="s">
        <v>156</v>
      </c>
      <c r="W161" s="571">
        <v>741</v>
      </c>
      <c r="X161" s="86" t="s">
        <v>157</v>
      </c>
      <c r="Y161" s="571">
        <v>347</v>
      </c>
      <c r="Z161" s="86" t="s">
        <v>158</v>
      </c>
      <c r="AA161" s="571">
        <v>1500</v>
      </c>
      <c r="AB161" s="572"/>
      <c r="AC161" s="96"/>
      <c r="AD161" s="96"/>
      <c r="AE161" s="97"/>
      <c r="AF161" s="97"/>
      <c r="AG161" s="98"/>
      <c r="AH161" s="98"/>
      <c r="AI161" s="98"/>
      <c r="AJ161" s="97"/>
      <c r="AK161" s="98"/>
      <c r="AL161" s="98"/>
      <c r="AM161" s="98"/>
      <c r="AN161" s="99"/>
      <c r="AO161" s="99"/>
      <c r="AP161" s="99"/>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100"/>
      <c r="CB161" s="100"/>
      <c r="CC161" s="100"/>
      <c r="CD161" s="100"/>
      <c r="CE161" s="100"/>
      <c r="CF161" s="100"/>
      <c r="CG161" s="100"/>
      <c r="CH161" s="100"/>
    </row>
    <row r="162" spans="1:86" s="101" customFormat="1" x14ac:dyDescent="0.2">
      <c r="A162" s="474"/>
      <c r="B162" s="474"/>
      <c r="C162" s="472"/>
      <c r="D162" s="477"/>
      <c r="E162" s="467"/>
      <c r="F162" s="467"/>
      <c r="G162" s="467"/>
      <c r="H162" s="467"/>
      <c r="I162" s="467"/>
      <c r="J162" s="467"/>
      <c r="K162" s="467"/>
      <c r="L162" s="467"/>
      <c r="M162" s="467"/>
      <c r="N162" s="474"/>
      <c r="O162" s="475"/>
      <c r="P162" s="478"/>
      <c r="Q162" s="474"/>
      <c r="R162" s="474"/>
      <c r="S162" s="478"/>
      <c r="T162" s="478"/>
      <c r="U162" s="478"/>
      <c r="V162" s="85" t="s">
        <v>159</v>
      </c>
      <c r="W162" s="571">
        <v>551</v>
      </c>
      <c r="X162" s="86" t="s">
        <v>160</v>
      </c>
      <c r="Y162" s="571">
        <v>388</v>
      </c>
      <c r="Z162" s="86" t="s">
        <v>161</v>
      </c>
      <c r="AA162" s="571">
        <v>0</v>
      </c>
      <c r="AB162" s="572"/>
      <c r="AC162" s="96"/>
      <c r="AD162" s="96"/>
      <c r="AE162" s="97"/>
      <c r="AF162" s="97"/>
      <c r="AG162" s="98"/>
      <c r="AH162" s="98"/>
      <c r="AI162" s="98"/>
      <c r="AJ162" s="97"/>
      <c r="AK162" s="98"/>
      <c r="AL162" s="98"/>
      <c r="AM162" s="98"/>
      <c r="AN162" s="99"/>
      <c r="AO162" s="99"/>
      <c r="AP162" s="99"/>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100"/>
      <c r="CB162" s="100"/>
      <c r="CC162" s="100"/>
      <c r="CD162" s="100"/>
      <c r="CE162" s="100"/>
      <c r="CF162" s="100"/>
      <c r="CG162" s="100"/>
      <c r="CH162" s="100"/>
    </row>
    <row r="163" spans="1:86" s="101" customFormat="1" ht="22.5" x14ac:dyDescent="0.2">
      <c r="A163" s="474"/>
      <c r="B163" s="474"/>
      <c r="C163" s="472"/>
      <c r="D163" s="477"/>
      <c r="E163" s="467"/>
      <c r="F163" s="467"/>
      <c r="G163" s="467"/>
      <c r="H163" s="467"/>
      <c r="I163" s="467"/>
      <c r="J163" s="467"/>
      <c r="K163" s="467"/>
      <c r="L163" s="467"/>
      <c r="M163" s="467"/>
      <c r="N163" s="474"/>
      <c r="O163" s="475"/>
      <c r="P163" s="478"/>
      <c r="Q163" s="474"/>
      <c r="R163" s="474"/>
      <c r="S163" s="478"/>
      <c r="T163" s="478"/>
      <c r="U163" s="478"/>
      <c r="V163" s="85" t="s">
        <v>162</v>
      </c>
      <c r="W163" s="571">
        <v>48</v>
      </c>
      <c r="X163" s="85" t="s">
        <v>161</v>
      </c>
      <c r="Y163" s="571">
        <v>0</v>
      </c>
      <c r="Z163" s="86" t="s">
        <v>163</v>
      </c>
      <c r="AA163" s="571">
        <v>0</v>
      </c>
      <c r="AB163" s="572"/>
      <c r="AC163" s="96"/>
      <c r="AD163" s="96"/>
      <c r="AE163" s="97"/>
      <c r="AF163" s="97"/>
      <c r="AG163" s="98"/>
      <c r="AH163" s="98"/>
      <c r="AI163" s="98"/>
      <c r="AJ163" s="97"/>
      <c r="AK163" s="98"/>
      <c r="AL163" s="98"/>
      <c r="AM163" s="98"/>
      <c r="AN163" s="99"/>
      <c r="AO163" s="99"/>
      <c r="AP163" s="99"/>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100"/>
      <c r="CB163" s="100"/>
      <c r="CC163" s="100"/>
      <c r="CD163" s="100"/>
      <c r="CE163" s="100"/>
      <c r="CF163" s="100"/>
      <c r="CG163" s="100"/>
      <c r="CH163" s="100"/>
    </row>
    <row r="164" spans="1:86" s="101" customFormat="1" ht="22.5" x14ac:dyDescent="0.2">
      <c r="A164" s="474"/>
      <c r="B164" s="474"/>
      <c r="C164" s="472"/>
      <c r="D164" s="477"/>
      <c r="E164" s="467"/>
      <c r="F164" s="467"/>
      <c r="G164" s="467"/>
      <c r="H164" s="467"/>
      <c r="I164" s="467"/>
      <c r="J164" s="467"/>
      <c r="K164" s="467"/>
      <c r="L164" s="467"/>
      <c r="M164" s="467"/>
      <c r="N164" s="474"/>
      <c r="O164" s="475"/>
      <c r="P164" s="478"/>
      <c r="Q164" s="474"/>
      <c r="R164" s="474"/>
      <c r="S164" s="478"/>
      <c r="T164" s="478"/>
      <c r="U164" s="478"/>
      <c r="V164" s="85" t="s">
        <v>164</v>
      </c>
      <c r="W164" s="571">
        <v>0</v>
      </c>
      <c r="X164" s="85" t="s">
        <v>165</v>
      </c>
      <c r="Y164" s="571">
        <v>0</v>
      </c>
      <c r="Z164" s="85"/>
      <c r="AA164" s="573"/>
      <c r="AB164" s="572"/>
      <c r="AC164" s="96"/>
      <c r="AD164" s="96"/>
      <c r="AE164" s="97"/>
      <c r="AF164" s="97"/>
      <c r="AG164" s="98"/>
      <c r="AH164" s="98"/>
      <c r="AI164" s="98"/>
      <c r="AJ164" s="97"/>
      <c r="AK164" s="98"/>
      <c r="AL164" s="98"/>
      <c r="AM164" s="98"/>
      <c r="AN164" s="99"/>
      <c r="AO164" s="99"/>
      <c r="AP164" s="99"/>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100"/>
      <c r="CB164" s="100"/>
      <c r="CC164" s="100"/>
      <c r="CD164" s="100"/>
      <c r="CE164" s="100"/>
      <c r="CF164" s="100"/>
      <c r="CG164" s="100"/>
      <c r="CH164" s="100"/>
    </row>
    <row r="165" spans="1:86" s="101" customFormat="1" ht="12.75" customHeight="1" x14ac:dyDescent="0.2">
      <c r="A165" s="474"/>
      <c r="B165" s="474"/>
      <c r="C165" s="472" t="s">
        <v>167</v>
      </c>
      <c r="D165" s="200" t="s">
        <v>138</v>
      </c>
      <c r="E165" s="568">
        <v>2640</v>
      </c>
      <c r="F165" s="568">
        <v>3640</v>
      </c>
      <c r="G165" s="568"/>
      <c r="H165" s="568"/>
      <c r="I165" s="568"/>
      <c r="J165" s="569">
        <v>1811</v>
      </c>
      <c r="K165" s="569"/>
      <c r="L165" s="264"/>
      <c r="M165" s="264"/>
      <c r="N165" s="474" t="s">
        <v>167</v>
      </c>
      <c r="O165" s="475"/>
      <c r="P165" s="473"/>
      <c r="Q165" s="474" t="s">
        <v>167</v>
      </c>
      <c r="R165" s="474" t="s">
        <v>167</v>
      </c>
      <c r="S165" s="478">
        <v>1008</v>
      </c>
      <c r="T165" s="478">
        <v>800</v>
      </c>
      <c r="U165" s="478">
        <v>3</v>
      </c>
      <c r="V165" s="85" t="s">
        <v>139</v>
      </c>
      <c r="W165" s="571">
        <v>21</v>
      </c>
      <c r="X165" s="86" t="s">
        <v>140</v>
      </c>
      <c r="Y165" s="571">
        <v>58</v>
      </c>
      <c r="Z165" s="86" t="s">
        <v>141</v>
      </c>
      <c r="AA165" s="571">
        <v>19</v>
      </c>
      <c r="AB165" s="572">
        <f>S165+T165+U165</f>
        <v>1811</v>
      </c>
      <c r="AC165" s="96"/>
      <c r="AD165" s="96"/>
      <c r="AE165" s="97"/>
      <c r="AF165" s="97"/>
      <c r="AG165" s="98"/>
      <c r="AH165" s="98"/>
      <c r="AI165" s="98"/>
      <c r="AJ165" s="97"/>
      <c r="AK165" s="98"/>
      <c r="AL165" s="98"/>
      <c r="AM165" s="98"/>
      <c r="AN165" s="99"/>
      <c r="AO165" s="99"/>
      <c r="AP165" s="99"/>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100"/>
      <c r="CB165" s="100"/>
      <c r="CC165" s="100"/>
      <c r="CD165" s="100"/>
      <c r="CE165" s="100"/>
      <c r="CF165" s="100"/>
      <c r="CG165" s="100"/>
      <c r="CH165" s="100"/>
    </row>
    <row r="166" spans="1:86" s="101" customFormat="1" x14ac:dyDescent="0.2">
      <c r="A166" s="474"/>
      <c r="B166" s="474"/>
      <c r="C166" s="472"/>
      <c r="D166" s="200" t="s">
        <v>143</v>
      </c>
      <c r="E166" s="196">
        <v>81615100</v>
      </c>
      <c r="F166" s="196">
        <v>88516700</v>
      </c>
      <c r="G166" s="196"/>
      <c r="H166" s="196"/>
      <c r="I166" s="196"/>
      <c r="J166" s="548">
        <v>77615100</v>
      </c>
      <c r="K166" s="196"/>
      <c r="L166" s="196"/>
      <c r="M166" s="196"/>
      <c r="N166" s="474"/>
      <c r="O166" s="475"/>
      <c r="P166" s="473"/>
      <c r="Q166" s="474"/>
      <c r="R166" s="474"/>
      <c r="S166" s="478"/>
      <c r="T166" s="478"/>
      <c r="U166" s="478"/>
      <c r="V166" s="85" t="s">
        <v>144</v>
      </c>
      <c r="W166" s="571">
        <v>722</v>
      </c>
      <c r="X166" s="86" t="s">
        <v>145</v>
      </c>
      <c r="Y166" s="571">
        <v>685</v>
      </c>
      <c r="Z166" s="86" t="s">
        <v>146</v>
      </c>
      <c r="AA166" s="571">
        <v>0</v>
      </c>
      <c r="AB166" s="572"/>
      <c r="AC166" s="96"/>
      <c r="AD166" s="96"/>
      <c r="AE166" s="97"/>
      <c r="AF166" s="97"/>
      <c r="AG166" s="98"/>
      <c r="AH166" s="98"/>
      <c r="AI166" s="98"/>
      <c r="AJ166" s="97"/>
      <c r="AK166" s="98"/>
      <c r="AL166" s="98"/>
      <c r="AM166" s="98"/>
      <c r="AN166" s="99"/>
      <c r="AO166" s="99"/>
      <c r="AP166" s="99"/>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100"/>
      <c r="CB166" s="100"/>
      <c r="CC166" s="100"/>
      <c r="CD166" s="100"/>
      <c r="CE166" s="100"/>
      <c r="CF166" s="100"/>
      <c r="CG166" s="100"/>
      <c r="CH166" s="100"/>
    </row>
    <row r="167" spans="1:86" s="101" customFormat="1" x14ac:dyDescent="0.2">
      <c r="A167" s="474"/>
      <c r="B167" s="474"/>
      <c r="C167" s="472"/>
      <c r="D167" s="200" t="s">
        <v>149</v>
      </c>
      <c r="E167" s="266"/>
      <c r="F167" s="266"/>
      <c r="G167" s="266"/>
      <c r="H167" s="266"/>
      <c r="I167" s="266"/>
      <c r="J167" s="213"/>
      <c r="K167" s="213"/>
      <c r="L167" s="264"/>
      <c r="M167" s="264"/>
      <c r="N167" s="474"/>
      <c r="O167" s="475"/>
      <c r="P167" s="473"/>
      <c r="Q167" s="474"/>
      <c r="R167" s="474"/>
      <c r="S167" s="478"/>
      <c r="T167" s="478"/>
      <c r="U167" s="478"/>
      <c r="V167" s="85" t="s">
        <v>150</v>
      </c>
      <c r="W167" s="571">
        <v>252</v>
      </c>
      <c r="X167" s="86" t="s">
        <v>151</v>
      </c>
      <c r="Y167" s="571">
        <v>261</v>
      </c>
      <c r="Z167" s="86" t="s">
        <v>152</v>
      </c>
      <c r="AA167" s="571">
        <v>0</v>
      </c>
      <c r="AB167" s="572"/>
      <c r="AC167" s="96"/>
      <c r="AD167" s="96"/>
      <c r="AE167" s="97"/>
      <c r="AF167" s="97"/>
      <c r="AG167" s="98"/>
      <c r="AH167" s="98"/>
      <c r="AI167" s="98"/>
      <c r="AJ167" s="97"/>
      <c r="AK167" s="98"/>
      <c r="AL167" s="98"/>
      <c r="AM167" s="98"/>
      <c r="AN167" s="99"/>
      <c r="AO167" s="99"/>
      <c r="AP167" s="99"/>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100"/>
      <c r="CB167" s="100"/>
      <c r="CC167" s="100"/>
      <c r="CD167" s="100"/>
      <c r="CE167" s="100"/>
      <c r="CF167" s="100"/>
      <c r="CG167" s="100"/>
      <c r="CH167" s="100"/>
    </row>
    <row r="168" spans="1:86" s="101" customFormat="1" ht="25.5" x14ac:dyDescent="0.2">
      <c r="A168" s="474"/>
      <c r="B168" s="474"/>
      <c r="C168" s="472"/>
      <c r="D168" s="200" t="s">
        <v>155</v>
      </c>
      <c r="E168" s="196">
        <v>11461933.4</v>
      </c>
      <c r="F168" s="196">
        <v>6875726.7000000002</v>
      </c>
      <c r="G168" s="196"/>
      <c r="H168" s="196"/>
      <c r="I168" s="196"/>
      <c r="J168" s="548">
        <v>3139413.35</v>
      </c>
      <c r="K168" s="196"/>
      <c r="L168" s="196"/>
      <c r="M168" s="196"/>
      <c r="N168" s="474"/>
      <c r="O168" s="475"/>
      <c r="P168" s="473"/>
      <c r="Q168" s="474"/>
      <c r="R168" s="474"/>
      <c r="S168" s="478"/>
      <c r="T168" s="478"/>
      <c r="U168" s="478"/>
      <c r="V168" s="85" t="s">
        <v>156</v>
      </c>
      <c r="W168" s="571">
        <v>197</v>
      </c>
      <c r="X168" s="86" t="s">
        <v>157</v>
      </c>
      <c r="Y168" s="571">
        <v>327</v>
      </c>
      <c r="Z168" s="86" t="s">
        <v>158</v>
      </c>
      <c r="AA168" s="571">
        <v>1792</v>
      </c>
      <c r="AB168" s="572"/>
      <c r="AC168" s="96"/>
      <c r="AD168" s="96"/>
      <c r="AE168" s="97"/>
      <c r="AF168" s="97"/>
      <c r="AG168" s="98"/>
      <c r="AH168" s="98"/>
      <c r="AI168" s="98"/>
      <c r="AJ168" s="97"/>
      <c r="AK168" s="98"/>
      <c r="AL168" s="98"/>
      <c r="AM168" s="98"/>
      <c r="AN168" s="99"/>
      <c r="AO168" s="99"/>
      <c r="AP168" s="99"/>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100"/>
      <c r="CB168" s="100"/>
      <c r="CC168" s="100"/>
      <c r="CD168" s="100"/>
      <c r="CE168" s="100"/>
      <c r="CF168" s="100"/>
      <c r="CG168" s="100"/>
      <c r="CH168" s="100"/>
    </row>
    <row r="169" spans="1:86" s="101" customFormat="1" x14ac:dyDescent="0.2">
      <c r="A169" s="474"/>
      <c r="B169" s="474"/>
      <c r="C169" s="472"/>
      <c r="D169" s="477" t="s">
        <v>188</v>
      </c>
      <c r="E169" s="467"/>
      <c r="F169" s="467"/>
      <c r="G169" s="467"/>
      <c r="H169" s="467"/>
      <c r="I169" s="467"/>
      <c r="J169" s="467"/>
      <c r="K169" s="467"/>
      <c r="L169" s="467"/>
      <c r="M169" s="467"/>
      <c r="N169" s="474"/>
      <c r="O169" s="475"/>
      <c r="P169" s="473"/>
      <c r="Q169" s="474"/>
      <c r="R169" s="474"/>
      <c r="S169" s="478"/>
      <c r="T169" s="478"/>
      <c r="U169" s="478"/>
      <c r="V169" s="85" t="s">
        <v>159</v>
      </c>
      <c r="W169" s="571">
        <v>513</v>
      </c>
      <c r="X169" s="86" t="s">
        <v>160</v>
      </c>
      <c r="Y169" s="571">
        <v>388</v>
      </c>
      <c r="Z169" s="86" t="s">
        <v>161</v>
      </c>
      <c r="AA169" s="571">
        <v>0</v>
      </c>
      <c r="AB169" s="572"/>
      <c r="AC169" s="96"/>
      <c r="AD169" s="96"/>
      <c r="AE169" s="97"/>
      <c r="AF169" s="97"/>
      <c r="AG169" s="98"/>
      <c r="AH169" s="98"/>
      <c r="AI169" s="98"/>
      <c r="AJ169" s="97"/>
      <c r="AK169" s="98"/>
      <c r="AL169" s="98"/>
      <c r="AM169" s="98"/>
      <c r="AN169" s="99"/>
      <c r="AO169" s="99"/>
      <c r="AP169" s="99"/>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100"/>
      <c r="CB169" s="100"/>
      <c r="CC169" s="100"/>
      <c r="CD169" s="100"/>
      <c r="CE169" s="100"/>
      <c r="CF169" s="100"/>
      <c r="CG169" s="100"/>
      <c r="CH169" s="100"/>
    </row>
    <row r="170" spans="1:86" s="101" customFormat="1" ht="22.5" x14ac:dyDescent="0.2">
      <c r="A170" s="474"/>
      <c r="B170" s="474"/>
      <c r="C170" s="472"/>
      <c r="D170" s="477"/>
      <c r="E170" s="467"/>
      <c r="F170" s="467"/>
      <c r="G170" s="467"/>
      <c r="H170" s="467"/>
      <c r="I170" s="467"/>
      <c r="J170" s="467"/>
      <c r="K170" s="467"/>
      <c r="L170" s="467"/>
      <c r="M170" s="467"/>
      <c r="N170" s="474"/>
      <c r="O170" s="475"/>
      <c r="P170" s="473"/>
      <c r="Q170" s="474"/>
      <c r="R170" s="474"/>
      <c r="S170" s="478"/>
      <c r="T170" s="478"/>
      <c r="U170" s="478"/>
      <c r="V170" s="85" t="s">
        <v>162</v>
      </c>
      <c r="W170" s="571">
        <v>96</v>
      </c>
      <c r="X170" s="85" t="s">
        <v>161</v>
      </c>
      <c r="Y170" s="571">
        <v>92</v>
      </c>
      <c r="Z170" s="86" t="s">
        <v>163</v>
      </c>
      <c r="AA170" s="571">
        <v>0</v>
      </c>
      <c r="AB170" s="572"/>
      <c r="AC170" s="96"/>
      <c r="AD170" s="96"/>
      <c r="AE170" s="97"/>
      <c r="AF170" s="97"/>
      <c r="AG170" s="98"/>
      <c r="AH170" s="98"/>
      <c r="AI170" s="98"/>
      <c r="AJ170" s="97"/>
      <c r="AK170" s="98"/>
      <c r="AL170" s="98"/>
      <c r="AM170" s="98"/>
      <c r="AN170" s="99"/>
      <c r="AO170" s="99"/>
      <c r="AP170" s="99"/>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100"/>
      <c r="CB170" s="100"/>
      <c r="CC170" s="100"/>
      <c r="CD170" s="100"/>
      <c r="CE170" s="100"/>
      <c r="CF170" s="100"/>
      <c r="CG170" s="100"/>
      <c r="CH170" s="100"/>
    </row>
    <row r="171" spans="1:86" s="101" customFormat="1" ht="22.5" x14ac:dyDescent="0.2">
      <c r="A171" s="474"/>
      <c r="B171" s="474"/>
      <c r="C171" s="472"/>
      <c r="D171" s="477"/>
      <c r="E171" s="467"/>
      <c r="F171" s="467"/>
      <c r="G171" s="467"/>
      <c r="H171" s="467"/>
      <c r="I171" s="467"/>
      <c r="J171" s="467"/>
      <c r="K171" s="467"/>
      <c r="L171" s="467"/>
      <c r="M171" s="467"/>
      <c r="N171" s="474"/>
      <c r="O171" s="475"/>
      <c r="P171" s="473"/>
      <c r="Q171" s="474"/>
      <c r="R171" s="474"/>
      <c r="S171" s="478"/>
      <c r="T171" s="478"/>
      <c r="U171" s="478"/>
      <c r="V171" s="85" t="s">
        <v>164</v>
      </c>
      <c r="W171" s="571">
        <v>10</v>
      </c>
      <c r="X171" s="85" t="s">
        <v>165</v>
      </c>
      <c r="Y171" s="571">
        <v>0</v>
      </c>
      <c r="Z171" s="85"/>
      <c r="AA171" s="573"/>
      <c r="AB171" s="572"/>
      <c r="AC171" s="96"/>
      <c r="AD171" s="96"/>
      <c r="AE171" s="97"/>
      <c r="AF171" s="97"/>
      <c r="AG171" s="98"/>
      <c r="AH171" s="98"/>
      <c r="AI171" s="98"/>
      <c r="AJ171" s="97"/>
      <c r="AK171" s="98"/>
      <c r="AL171" s="98"/>
      <c r="AM171" s="98"/>
      <c r="AN171" s="99"/>
      <c r="AO171" s="99"/>
      <c r="AP171" s="99"/>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100"/>
      <c r="CB171" s="100"/>
      <c r="CC171" s="100"/>
      <c r="CD171" s="100"/>
      <c r="CE171" s="100"/>
      <c r="CF171" s="100"/>
      <c r="CG171" s="100"/>
      <c r="CH171" s="100"/>
    </row>
    <row r="172" spans="1:86" s="101" customFormat="1" ht="12.75" customHeight="1" x14ac:dyDescent="0.2">
      <c r="A172" s="474"/>
      <c r="B172" s="474"/>
      <c r="C172" s="472" t="s">
        <v>168</v>
      </c>
      <c r="D172" s="200" t="s">
        <v>138</v>
      </c>
      <c r="E172" s="568">
        <v>9740</v>
      </c>
      <c r="F172" s="568">
        <v>9740</v>
      </c>
      <c r="G172" s="568"/>
      <c r="H172" s="568"/>
      <c r="I172" s="568"/>
      <c r="J172" s="569">
        <v>2399</v>
      </c>
      <c r="K172" s="569"/>
      <c r="L172" s="264"/>
      <c r="M172" s="264"/>
      <c r="N172" s="474" t="s">
        <v>168</v>
      </c>
      <c r="O172" s="475"/>
      <c r="P172" s="473"/>
      <c r="Q172" s="474" t="s">
        <v>168</v>
      </c>
      <c r="R172" s="474" t="s">
        <v>168</v>
      </c>
      <c r="S172" s="478">
        <v>1292</v>
      </c>
      <c r="T172" s="478">
        <v>1104</v>
      </c>
      <c r="U172" s="478">
        <v>3</v>
      </c>
      <c r="V172" s="85" t="s">
        <v>139</v>
      </c>
      <c r="W172" s="571">
        <v>110</v>
      </c>
      <c r="X172" s="86" t="s">
        <v>140</v>
      </c>
      <c r="Y172" s="571">
        <v>152</v>
      </c>
      <c r="Z172" s="86" t="s">
        <v>141</v>
      </c>
      <c r="AA172" s="571">
        <v>0</v>
      </c>
      <c r="AB172" s="572">
        <f>S172+T172+U172</f>
        <v>2399</v>
      </c>
      <c r="AC172" s="96"/>
      <c r="AD172" s="96"/>
      <c r="AE172" s="97"/>
      <c r="AF172" s="97"/>
      <c r="AG172" s="98"/>
      <c r="AH172" s="98"/>
      <c r="AI172" s="98"/>
      <c r="AJ172" s="97"/>
      <c r="AK172" s="98"/>
      <c r="AL172" s="98"/>
      <c r="AM172" s="98"/>
      <c r="AN172" s="99"/>
      <c r="AO172" s="99"/>
      <c r="AP172" s="99"/>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100"/>
      <c r="CB172" s="100"/>
      <c r="CC172" s="100"/>
      <c r="CD172" s="100"/>
      <c r="CE172" s="100"/>
      <c r="CF172" s="100"/>
      <c r="CG172" s="100"/>
      <c r="CH172" s="100"/>
    </row>
    <row r="173" spans="1:86" s="101" customFormat="1" x14ac:dyDescent="0.2">
      <c r="A173" s="474"/>
      <c r="B173" s="474"/>
      <c r="C173" s="472"/>
      <c r="D173" s="200" t="s">
        <v>143</v>
      </c>
      <c r="E173" s="196">
        <v>81615100</v>
      </c>
      <c r="F173" s="196">
        <v>88516700</v>
      </c>
      <c r="G173" s="196"/>
      <c r="H173" s="196"/>
      <c r="I173" s="196"/>
      <c r="J173" s="548">
        <v>77615100</v>
      </c>
      <c r="K173" s="196"/>
      <c r="L173" s="196"/>
      <c r="M173" s="196"/>
      <c r="N173" s="474"/>
      <c r="O173" s="475"/>
      <c r="P173" s="473"/>
      <c r="Q173" s="474"/>
      <c r="R173" s="474"/>
      <c r="S173" s="478"/>
      <c r="T173" s="478"/>
      <c r="U173" s="478"/>
      <c r="V173" s="85" t="s">
        <v>144</v>
      </c>
      <c r="W173" s="571">
        <v>1347</v>
      </c>
      <c r="X173" s="86" t="s">
        <v>145</v>
      </c>
      <c r="Y173" s="571">
        <v>1505</v>
      </c>
      <c r="Z173" s="86" t="s">
        <v>146</v>
      </c>
      <c r="AA173" s="571">
        <v>0</v>
      </c>
      <c r="AB173" s="572"/>
      <c r="AC173" s="96"/>
      <c r="AD173" s="96"/>
      <c r="AE173" s="97"/>
      <c r="AF173" s="97"/>
      <c r="AG173" s="98"/>
      <c r="AH173" s="98"/>
      <c r="AI173" s="98"/>
      <c r="AJ173" s="97"/>
      <c r="AK173" s="98"/>
      <c r="AL173" s="98"/>
      <c r="AM173" s="98"/>
      <c r="AN173" s="99"/>
      <c r="AO173" s="99"/>
      <c r="AP173" s="99"/>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100"/>
      <c r="CB173" s="100"/>
      <c r="CC173" s="100"/>
      <c r="CD173" s="100"/>
      <c r="CE173" s="100"/>
      <c r="CF173" s="100"/>
      <c r="CG173" s="100"/>
      <c r="CH173" s="100"/>
    </row>
    <row r="174" spans="1:86" s="101" customFormat="1" x14ac:dyDescent="0.2">
      <c r="A174" s="474"/>
      <c r="B174" s="474"/>
      <c r="C174" s="472"/>
      <c r="D174" s="200" t="s">
        <v>149</v>
      </c>
      <c r="E174" s="266"/>
      <c r="F174" s="266"/>
      <c r="G174" s="266"/>
      <c r="H174" s="266"/>
      <c r="I174" s="266"/>
      <c r="J174" s="213"/>
      <c r="K174" s="213"/>
      <c r="L174" s="264"/>
      <c r="M174" s="264"/>
      <c r="N174" s="474"/>
      <c r="O174" s="475"/>
      <c r="P174" s="473"/>
      <c r="Q174" s="474"/>
      <c r="R174" s="474"/>
      <c r="S174" s="478"/>
      <c r="T174" s="478"/>
      <c r="U174" s="478"/>
      <c r="V174" s="85" t="s">
        <v>150</v>
      </c>
      <c r="W174" s="571">
        <v>422</v>
      </c>
      <c r="X174" s="86" t="s">
        <v>151</v>
      </c>
      <c r="Y174" s="571">
        <v>224</v>
      </c>
      <c r="Z174" s="86" t="s">
        <v>152</v>
      </c>
      <c r="AA174" s="571">
        <v>0</v>
      </c>
      <c r="AB174" s="572"/>
      <c r="AC174" s="96"/>
      <c r="AD174" s="96"/>
      <c r="AE174" s="97"/>
      <c r="AF174" s="97"/>
      <c r="AG174" s="98"/>
      <c r="AH174" s="98"/>
      <c r="AI174" s="98"/>
      <c r="AJ174" s="97"/>
      <c r="AK174" s="98"/>
      <c r="AL174" s="98"/>
      <c r="AM174" s="98"/>
      <c r="AN174" s="99"/>
      <c r="AO174" s="99"/>
      <c r="AP174" s="99"/>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100"/>
      <c r="CB174" s="100"/>
      <c r="CC174" s="100"/>
      <c r="CD174" s="100"/>
      <c r="CE174" s="100"/>
      <c r="CF174" s="100"/>
      <c r="CG174" s="100"/>
      <c r="CH174" s="100"/>
    </row>
    <row r="175" spans="1:86" s="101" customFormat="1" ht="25.5" x14ac:dyDescent="0.2">
      <c r="A175" s="474"/>
      <c r="B175" s="474"/>
      <c r="C175" s="472"/>
      <c r="D175" s="200" t="s">
        <v>155</v>
      </c>
      <c r="E175" s="196">
        <v>11461933.4</v>
      </c>
      <c r="F175" s="196">
        <v>6875726.7000000002</v>
      </c>
      <c r="G175" s="196"/>
      <c r="H175" s="196"/>
      <c r="I175" s="196"/>
      <c r="J175" s="548">
        <v>3139413.35</v>
      </c>
      <c r="K175" s="196"/>
      <c r="L175" s="196"/>
      <c r="M175" s="196"/>
      <c r="N175" s="474"/>
      <c r="O175" s="475"/>
      <c r="P175" s="473"/>
      <c r="Q175" s="474"/>
      <c r="R175" s="474"/>
      <c r="S175" s="478"/>
      <c r="T175" s="478"/>
      <c r="U175" s="478"/>
      <c r="V175" s="85" t="s">
        <v>156</v>
      </c>
      <c r="W175" s="571">
        <v>185</v>
      </c>
      <c r="X175" s="86" t="s">
        <v>157</v>
      </c>
      <c r="Y175" s="571">
        <v>51</v>
      </c>
      <c r="Z175" s="86" t="s">
        <v>158</v>
      </c>
      <c r="AA175" s="571">
        <v>2399</v>
      </c>
      <c r="AB175" s="572"/>
      <c r="AC175" s="96"/>
      <c r="AD175" s="96"/>
      <c r="AE175" s="97"/>
      <c r="AF175" s="97"/>
      <c r="AG175" s="98"/>
      <c r="AH175" s="98"/>
      <c r="AI175" s="98"/>
      <c r="AJ175" s="97"/>
      <c r="AK175" s="98"/>
      <c r="AL175" s="98"/>
      <c r="AM175" s="98"/>
      <c r="AN175" s="99"/>
      <c r="AO175" s="99"/>
      <c r="AP175" s="99"/>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100"/>
      <c r="CB175" s="100"/>
      <c r="CC175" s="100"/>
      <c r="CD175" s="100"/>
      <c r="CE175" s="100"/>
      <c r="CF175" s="100"/>
      <c r="CG175" s="100"/>
      <c r="CH175" s="100"/>
    </row>
    <row r="176" spans="1:86" s="101" customFormat="1" x14ac:dyDescent="0.2">
      <c r="A176" s="474"/>
      <c r="B176" s="474"/>
      <c r="C176" s="472"/>
      <c r="D176" s="477"/>
      <c r="E176" s="476"/>
      <c r="F176" s="476"/>
      <c r="G176" s="476"/>
      <c r="H176" s="476"/>
      <c r="I176" s="476"/>
      <c r="J176" s="476"/>
      <c r="K176" s="476"/>
      <c r="L176" s="476"/>
      <c r="M176" s="476"/>
      <c r="N176" s="474"/>
      <c r="O176" s="475"/>
      <c r="P176" s="473"/>
      <c r="Q176" s="474"/>
      <c r="R176" s="474"/>
      <c r="S176" s="478"/>
      <c r="T176" s="478"/>
      <c r="U176" s="478"/>
      <c r="V176" s="85" t="s">
        <v>159</v>
      </c>
      <c r="W176" s="571">
        <v>312</v>
      </c>
      <c r="X176" s="86" t="s">
        <v>160</v>
      </c>
      <c r="Y176" s="571">
        <v>430</v>
      </c>
      <c r="Z176" s="86" t="s">
        <v>161</v>
      </c>
      <c r="AA176" s="571">
        <v>0</v>
      </c>
      <c r="AB176" s="572"/>
      <c r="AC176" s="96"/>
      <c r="AD176" s="96"/>
      <c r="AE176" s="97"/>
      <c r="AF176" s="97"/>
      <c r="AG176" s="98"/>
      <c r="AH176" s="98"/>
      <c r="AI176" s="98"/>
      <c r="AJ176" s="97"/>
      <c r="AK176" s="98"/>
      <c r="AL176" s="98"/>
      <c r="AM176" s="98"/>
      <c r="AN176" s="99"/>
      <c r="AO176" s="99"/>
      <c r="AP176" s="99"/>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100"/>
      <c r="CB176" s="100"/>
      <c r="CC176" s="100"/>
      <c r="CD176" s="100"/>
      <c r="CE176" s="100"/>
      <c r="CF176" s="100"/>
      <c r="CG176" s="100"/>
      <c r="CH176" s="100"/>
    </row>
    <row r="177" spans="1:86" s="101" customFormat="1" ht="22.5" x14ac:dyDescent="0.2">
      <c r="A177" s="474"/>
      <c r="B177" s="474"/>
      <c r="C177" s="472"/>
      <c r="D177" s="477"/>
      <c r="E177" s="476"/>
      <c r="F177" s="476"/>
      <c r="G177" s="476"/>
      <c r="H177" s="476"/>
      <c r="I177" s="476"/>
      <c r="J177" s="476"/>
      <c r="K177" s="476"/>
      <c r="L177" s="476"/>
      <c r="M177" s="476"/>
      <c r="N177" s="474"/>
      <c r="O177" s="475"/>
      <c r="P177" s="473"/>
      <c r="Q177" s="474"/>
      <c r="R177" s="474"/>
      <c r="S177" s="478"/>
      <c r="T177" s="478"/>
      <c r="U177" s="478"/>
      <c r="V177" s="85" t="s">
        <v>162</v>
      </c>
      <c r="W177" s="571">
        <v>22</v>
      </c>
      <c r="X177" s="85" t="s">
        <v>161</v>
      </c>
      <c r="Y177" s="571">
        <v>37</v>
      </c>
      <c r="Z177" s="86" t="s">
        <v>163</v>
      </c>
      <c r="AA177" s="571">
        <v>0</v>
      </c>
      <c r="AB177" s="572"/>
      <c r="AC177" s="96"/>
      <c r="AD177" s="96"/>
      <c r="AE177" s="97"/>
      <c r="AF177" s="97"/>
      <c r="AG177" s="98"/>
      <c r="AH177" s="98"/>
      <c r="AI177" s="98"/>
      <c r="AJ177" s="97"/>
      <c r="AK177" s="98"/>
      <c r="AL177" s="98"/>
      <c r="AM177" s="98"/>
      <c r="AN177" s="99"/>
      <c r="AO177" s="99"/>
      <c r="AP177" s="99"/>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100"/>
      <c r="CB177" s="100"/>
      <c r="CC177" s="100"/>
      <c r="CD177" s="100"/>
      <c r="CE177" s="100"/>
      <c r="CF177" s="100"/>
      <c r="CG177" s="100"/>
      <c r="CH177" s="100"/>
    </row>
    <row r="178" spans="1:86" s="101" customFormat="1" ht="22.5" x14ac:dyDescent="0.2">
      <c r="A178" s="474"/>
      <c r="B178" s="474"/>
      <c r="C178" s="472"/>
      <c r="D178" s="477"/>
      <c r="E178" s="476"/>
      <c r="F178" s="476"/>
      <c r="G178" s="476"/>
      <c r="H178" s="476"/>
      <c r="I178" s="476"/>
      <c r="J178" s="476"/>
      <c r="K178" s="476"/>
      <c r="L178" s="476"/>
      <c r="M178" s="476"/>
      <c r="N178" s="474"/>
      <c r="O178" s="475"/>
      <c r="P178" s="473"/>
      <c r="Q178" s="474"/>
      <c r="R178" s="474"/>
      <c r="S178" s="478"/>
      <c r="T178" s="478"/>
      <c r="U178" s="478"/>
      <c r="V178" s="85" t="s">
        <v>164</v>
      </c>
      <c r="W178" s="571">
        <v>1</v>
      </c>
      <c r="X178" s="85" t="s">
        <v>165</v>
      </c>
      <c r="Y178" s="571">
        <v>0</v>
      </c>
      <c r="Z178" s="85"/>
      <c r="AA178" s="573"/>
      <c r="AB178" s="572"/>
      <c r="AC178" s="96"/>
      <c r="AD178" s="96"/>
      <c r="AE178" s="97"/>
      <c r="AF178" s="97"/>
      <c r="AG178" s="98"/>
      <c r="AH178" s="98"/>
      <c r="AI178" s="98"/>
      <c r="AJ178" s="97"/>
      <c r="AK178" s="98"/>
      <c r="AL178" s="98"/>
      <c r="AM178" s="98"/>
      <c r="AN178" s="99"/>
      <c r="AO178" s="99"/>
      <c r="AP178" s="99"/>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100"/>
      <c r="CB178" s="100"/>
      <c r="CC178" s="100"/>
      <c r="CD178" s="100"/>
      <c r="CE178" s="100"/>
      <c r="CF178" s="100"/>
      <c r="CG178" s="100"/>
      <c r="CH178" s="100"/>
    </row>
    <row r="179" spans="1:86" s="101" customFormat="1" ht="12.75" customHeight="1" x14ac:dyDescent="0.2">
      <c r="A179" s="474"/>
      <c r="B179" s="474"/>
      <c r="C179" s="472" t="s">
        <v>169</v>
      </c>
      <c r="D179" s="200" t="s">
        <v>138</v>
      </c>
      <c r="E179" s="568">
        <v>10380</v>
      </c>
      <c r="F179" s="568">
        <v>10380</v>
      </c>
      <c r="G179" s="568"/>
      <c r="H179" s="568"/>
      <c r="I179" s="568"/>
      <c r="J179" s="569">
        <v>2537</v>
      </c>
      <c r="K179" s="569"/>
      <c r="L179" s="264"/>
      <c r="M179" s="264"/>
      <c r="N179" s="472" t="s">
        <v>169</v>
      </c>
      <c r="O179" s="570"/>
      <c r="P179" s="570"/>
      <c r="Q179" s="472" t="s">
        <v>169</v>
      </c>
      <c r="R179" s="472" t="s">
        <v>169</v>
      </c>
      <c r="S179" s="478">
        <v>1289</v>
      </c>
      <c r="T179" s="478">
        <v>1245</v>
      </c>
      <c r="U179" s="478">
        <v>3</v>
      </c>
      <c r="V179" s="85" t="s">
        <v>139</v>
      </c>
      <c r="W179" s="571">
        <v>145</v>
      </c>
      <c r="X179" s="86" t="s">
        <v>140</v>
      </c>
      <c r="Y179" s="571">
        <v>145</v>
      </c>
      <c r="Z179" s="86" t="s">
        <v>141</v>
      </c>
      <c r="AA179" s="571">
        <v>0</v>
      </c>
      <c r="AB179" s="572">
        <f>S179+T179+U179</f>
        <v>2537</v>
      </c>
      <c r="AC179" s="96"/>
      <c r="AD179" s="96"/>
      <c r="AE179" s="97"/>
      <c r="AF179" s="97"/>
      <c r="AG179" s="98"/>
      <c r="AH179" s="98"/>
      <c r="AI179" s="98"/>
      <c r="AJ179" s="97"/>
      <c r="AK179" s="98"/>
      <c r="AL179" s="98"/>
      <c r="AM179" s="98"/>
      <c r="AN179" s="99"/>
      <c r="AO179" s="99"/>
      <c r="AP179" s="99"/>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100"/>
      <c r="CB179" s="100"/>
      <c r="CC179" s="100"/>
      <c r="CD179" s="100"/>
      <c r="CE179" s="100"/>
      <c r="CF179" s="100"/>
      <c r="CG179" s="100"/>
      <c r="CH179" s="100"/>
    </row>
    <row r="180" spans="1:86" s="101" customFormat="1" x14ac:dyDescent="0.2">
      <c r="A180" s="474"/>
      <c r="B180" s="474"/>
      <c r="C180" s="472"/>
      <c r="D180" s="200" t="s">
        <v>143</v>
      </c>
      <c r="E180" s="196">
        <v>81615100</v>
      </c>
      <c r="F180" s="196">
        <v>88516700</v>
      </c>
      <c r="G180" s="196"/>
      <c r="H180" s="196"/>
      <c r="I180" s="196"/>
      <c r="J180" s="548">
        <v>77615100</v>
      </c>
      <c r="K180" s="196"/>
      <c r="L180" s="196"/>
      <c r="M180" s="196"/>
      <c r="N180" s="472"/>
      <c r="O180" s="570"/>
      <c r="P180" s="570"/>
      <c r="Q180" s="472"/>
      <c r="R180" s="472"/>
      <c r="S180" s="478"/>
      <c r="T180" s="478"/>
      <c r="U180" s="478"/>
      <c r="V180" s="85" t="s">
        <v>144</v>
      </c>
      <c r="W180" s="571">
        <v>1089</v>
      </c>
      <c r="X180" s="86" t="s">
        <v>145</v>
      </c>
      <c r="Y180" s="571">
        <v>1719</v>
      </c>
      <c r="Z180" s="86" t="s">
        <v>146</v>
      </c>
      <c r="AA180" s="571">
        <v>0</v>
      </c>
      <c r="AB180" s="572"/>
      <c r="AC180" s="96"/>
      <c r="AD180" s="96"/>
      <c r="AE180" s="97"/>
      <c r="AF180" s="97"/>
      <c r="AG180" s="98"/>
      <c r="AH180" s="98"/>
      <c r="AI180" s="98"/>
      <c r="AJ180" s="97"/>
      <c r="AK180" s="98"/>
      <c r="AL180" s="98"/>
      <c r="AM180" s="98"/>
      <c r="AN180" s="99"/>
      <c r="AO180" s="99"/>
      <c r="AP180" s="99"/>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100"/>
      <c r="CB180" s="100"/>
      <c r="CC180" s="100"/>
      <c r="CD180" s="100"/>
      <c r="CE180" s="100"/>
      <c r="CF180" s="100"/>
      <c r="CG180" s="100"/>
      <c r="CH180" s="100"/>
    </row>
    <row r="181" spans="1:86" s="101" customFormat="1" x14ac:dyDescent="0.2">
      <c r="A181" s="474"/>
      <c r="B181" s="474"/>
      <c r="C181" s="472"/>
      <c r="D181" s="200" t="s">
        <v>149</v>
      </c>
      <c r="E181" s="266"/>
      <c r="F181" s="266"/>
      <c r="G181" s="266"/>
      <c r="H181" s="266"/>
      <c r="I181" s="266"/>
      <c r="J181" s="213"/>
      <c r="K181" s="213"/>
      <c r="L181" s="264"/>
      <c r="M181" s="264"/>
      <c r="N181" s="472"/>
      <c r="O181" s="570"/>
      <c r="P181" s="570"/>
      <c r="Q181" s="472"/>
      <c r="R181" s="472"/>
      <c r="S181" s="478"/>
      <c r="T181" s="478"/>
      <c r="U181" s="478"/>
      <c r="V181" s="85" t="s">
        <v>150</v>
      </c>
      <c r="W181" s="571">
        <v>986</v>
      </c>
      <c r="X181" s="86" t="s">
        <v>151</v>
      </c>
      <c r="Y181" s="571">
        <v>395</v>
      </c>
      <c r="Z181" s="86" t="s">
        <v>152</v>
      </c>
      <c r="AA181" s="571">
        <v>0</v>
      </c>
      <c r="AB181" s="572"/>
      <c r="AC181" s="96"/>
      <c r="AD181" s="96"/>
      <c r="AE181" s="97"/>
      <c r="AF181" s="97"/>
      <c r="AG181" s="98"/>
      <c r="AH181" s="98"/>
      <c r="AI181" s="98"/>
      <c r="AJ181" s="97"/>
      <c r="AK181" s="98"/>
      <c r="AL181" s="98"/>
      <c r="AM181" s="98"/>
      <c r="AN181" s="99"/>
      <c r="AO181" s="99"/>
      <c r="AP181" s="99"/>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100"/>
      <c r="CB181" s="100"/>
      <c r="CC181" s="100"/>
      <c r="CD181" s="100"/>
      <c r="CE181" s="100"/>
      <c r="CF181" s="100"/>
      <c r="CG181" s="100"/>
      <c r="CH181" s="100"/>
    </row>
    <row r="182" spans="1:86" s="101" customFormat="1" ht="25.5" x14ac:dyDescent="0.2">
      <c r="A182" s="474"/>
      <c r="B182" s="474"/>
      <c r="C182" s="472"/>
      <c r="D182" s="200" t="s">
        <v>155</v>
      </c>
      <c r="E182" s="196">
        <v>11461933.4</v>
      </c>
      <c r="F182" s="196">
        <v>6875726.7000000002</v>
      </c>
      <c r="G182" s="196"/>
      <c r="H182" s="196"/>
      <c r="I182" s="196"/>
      <c r="J182" s="548">
        <v>3139413.35</v>
      </c>
      <c r="K182" s="196"/>
      <c r="L182" s="196"/>
      <c r="M182" s="196"/>
      <c r="N182" s="472"/>
      <c r="O182" s="570"/>
      <c r="P182" s="570"/>
      <c r="Q182" s="472"/>
      <c r="R182" s="472"/>
      <c r="S182" s="478"/>
      <c r="T182" s="478"/>
      <c r="U182" s="478"/>
      <c r="V182" s="85" t="s">
        <v>156</v>
      </c>
      <c r="W182" s="571">
        <v>90</v>
      </c>
      <c r="X182" s="86" t="s">
        <v>157</v>
      </c>
      <c r="Y182" s="571">
        <v>52</v>
      </c>
      <c r="Z182" s="86" t="s">
        <v>158</v>
      </c>
      <c r="AA182" s="571">
        <v>2537</v>
      </c>
      <c r="AB182" s="572"/>
      <c r="AC182" s="96"/>
      <c r="AD182" s="96"/>
      <c r="AE182" s="97"/>
      <c r="AF182" s="97"/>
      <c r="AG182" s="98"/>
      <c r="AH182" s="98"/>
      <c r="AI182" s="98"/>
      <c r="AJ182" s="97"/>
      <c r="AK182" s="98"/>
      <c r="AL182" s="98"/>
      <c r="AM182" s="98"/>
      <c r="AN182" s="99"/>
      <c r="AO182" s="99"/>
      <c r="AP182" s="99"/>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100"/>
      <c r="CB182" s="100"/>
      <c r="CC182" s="100"/>
      <c r="CD182" s="100"/>
      <c r="CE182" s="100"/>
      <c r="CF182" s="100"/>
      <c r="CG182" s="100"/>
      <c r="CH182" s="100"/>
    </row>
    <row r="183" spans="1:86" s="101" customFormat="1" x14ac:dyDescent="0.2">
      <c r="A183" s="474"/>
      <c r="B183" s="474"/>
      <c r="C183" s="472"/>
      <c r="D183" s="477"/>
      <c r="E183" s="467"/>
      <c r="F183" s="467"/>
      <c r="G183" s="467"/>
      <c r="H183" s="467"/>
      <c r="I183" s="467"/>
      <c r="J183" s="467"/>
      <c r="K183" s="467"/>
      <c r="L183" s="467"/>
      <c r="M183" s="467"/>
      <c r="N183" s="472"/>
      <c r="O183" s="570"/>
      <c r="P183" s="570"/>
      <c r="Q183" s="472"/>
      <c r="R183" s="472"/>
      <c r="S183" s="478"/>
      <c r="T183" s="478"/>
      <c r="U183" s="478"/>
      <c r="V183" s="85" t="s">
        <v>159</v>
      </c>
      <c r="W183" s="571">
        <v>224</v>
      </c>
      <c r="X183" s="86" t="s">
        <v>160</v>
      </c>
      <c r="Y183" s="571">
        <v>169</v>
      </c>
      <c r="Z183" s="86" t="s">
        <v>161</v>
      </c>
      <c r="AA183" s="571">
        <v>0</v>
      </c>
      <c r="AB183" s="572"/>
      <c r="AC183" s="96"/>
      <c r="AD183" s="96"/>
      <c r="AE183" s="97"/>
      <c r="AF183" s="97"/>
      <c r="AG183" s="98"/>
      <c r="AH183" s="98"/>
      <c r="AI183" s="98"/>
      <c r="AJ183" s="97"/>
      <c r="AK183" s="98"/>
      <c r="AL183" s="98"/>
      <c r="AM183" s="98"/>
      <c r="AN183" s="99"/>
      <c r="AO183" s="99"/>
      <c r="AP183" s="99"/>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100"/>
      <c r="CB183" s="100"/>
      <c r="CC183" s="100"/>
      <c r="CD183" s="100"/>
      <c r="CE183" s="100"/>
      <c r="CF183" s="100"/>
      <c r="CG183" s="100"/>
      <c r="CH183" s="100"/>
    </row>
    <row r="184" spans="1:86" s="101" customFormat="1" ht="22.5" x14ac:dyDescent="0.2">
      <c r="A184" s="474"/>
      <c r="B184" s="474"/>
      <c r="C184" s="472"/>
      <c r="D184" s="477"/>
      <c r="E184" s="467"/>
      <c r="F184" s="467"/>
      <c r="G184" s="467"/>
      <c r="H184" s="467"/>
      <c r="I184" s="467"/>
      <c r="J184" s="467"/>
      <c r="K184" s="467"/>
      <c r="L184" s="467"/>
      <c r="M184" s="467"/>
      <c r="N184" s="472"/>
      <c r="O184" s="570"/>
      <c r="P184" s="570"/>
      <c r="Q184" s="472"/>
      <c r="R184" s="472"/>
      <c r="S184" s="478"/>
      <c r="T184" s="478"/>
      <c r="U184" s="478"/>
      <c r="V184" s="85" t="s">
        <v>162</v>
      </c>
      <c r="W184" s="571">
        <v>3</v>
      </c>
      <c r="X184" s="85" t="s">
        <v>161</v>
      </c>
      <c r="Y184" s="571">
        <v>57</v>
      </c>
      <c r="Z184" s="86" t="s">
        <v>163</v>
      </c>
      <c r="AA184" s="571">
        <v>0</v>
      </c>
      <c r="AB184" s="572"/>
      <c r="AC184" s="96"/>
      <c r="AD184" s="96"/>
      <c r="AE184" s="97"/>
      <c r="AF184" s="97"/>
      <c r="AG184" s="98"/>
      <c r="AH184" s="98"/>
      <c r="AI184" s="98"/>
      <c r="AJ184" s="97"/>
      <c r="AK184" s="98"/>
      <c r="AL184" s="98"/>
      <c r="AM184" s="98"/>
      <c r="AN184" s="99"/>
      <c r="AO184" s="99"/>
      <c r="AP184" s="99"/>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100"/>
      <c r="CB184" s="100"/>
      <c r="CC184" s="100"/>
      <c r="CD184" s="100"/>
      <c r="CE184" s="100"/>
      <c r="CF184" s="100"/>
      <c r="CG184" s="100"/>
      <c r="CH184" s="100"/>
    </row>
    <row r="185" spans="1:86" s="101" customFormat="1" ht="22.5" x14ac:dyDescent="0.2">
      <c r="A185" s="474"/>
      <c r="B185" s="474"/>
      <c r="C185" s="472"/>
      <c r="D185" s="477"/>
      <c r="E185" s="467"/>
      <c r="F185" s="467"/>
      <c r="G185" s="467"/>
      <c r="H185" s="467"/>
      <c r="I185" s="467"/>
      <c r="J185" s="467"/>
      <c r="K185" s="467"/>
      <c r="L185" s="467"/>
      <c r="M185" s="467"/>
      <c r="N185" s="472"/>
      <c r="O185" s="570"/>
      <c r="P185" s="570"/>
      <c r="Q185" s="472"/>
      <c r="R185" s="472"/>
      <c r="S185" s="478"/>
      <c r="T185" s="478"/>
      <c r="U185" s="478"/>
      <c r="V185" s="85" t="s">
        <v>164</v>
      </c>
      <c r="W185" s="571">
        <v>0</v>
      </c>
      <c r="X185" s="85" t="s">
        <v>165</v>
      </c>
      <c r="Y185" s="571">
        <v>0</v>
      </c>
      <c r="Z185" s="85"/>
      <c r="AA185" s="573"/>
      <c r="AB185" s="572"/>
      <c r="AC185" s="96"/>
      <c r="AD185" s="96"/>
      <c r="AE185" s="97"/>
      <c r="AF185" s="97"/>
      <c r="AG185" s="98"/>
      <c r="AH185" s="98"/>
      <c r="AI185" s="98"/>
      <c r="AJ185" s="97"/>
      <c r="AK185" s="98"/>
      <c r="AL185" s="98"/>
      <c r="AM185" s="98"/>
      <c r="AN185" s="99"/>
      <c r="AO185" s="99"/>
      <c r="AP185" s="99"/>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100"/>
      <c r="CB185" s="100"/>
      <c r="CC185" s="100"/>
      <c r="CD185" s="100"/>
      <c r="CE185" s="100"/>
      <c r="CF185" s="100"/>
      <c r="CG185" s="100"/>
      <c r="CH185" s="100"/>
    </row>
    <row r="186" spans="1:86" s="101" customFormat="1" ht="12.75" customHeight="1" x14ac:dyDescent="0.2">
      <c r="A186" s="474"/>
      <c r="B186" s="474"/>
      <c r="C186" s="472" t="s">
        <v>170</v>
      </c>
      <c r="D186" s="200" t="s">
        <v>138</v>
      </c>
      <c r="E186" s="568">
        <v>4799</v>
      </c>
      <c r="F186" s="568">
        <v>4799</v>
      </c>
      <c r="G186" s="568"/>
      <c r="H186" s="568"/>
      <c r="I186" s="568"/>
      <c r="J186" s="569">
        <v>191</v>
      </c>
      <c r="K186" s="569"/>
      <c r="L186" s="264"/>
      <c r="M186" s="264"/>
      <c r="N186" s="472" t="s">
        <v>170</v>
      </c>
      <c r="O186" s="570"/>
      <c r="P186" s="570"/>
      <c r="Q186" s="472" t="s">
        <v>170</v>
      </c>
      <c r="R186" s="472" t="s">
        <v>170</v>
      </c>
      <c r="S186" s="478">
        <v>62</v>
      </c>
      <c r="T186" s="478">
        <v>129</v>
      </c>
      <c r="U186" s="478">
        <v>0</v>
      </c>
      <c r="V186" s="85" t="s">
        <v>139</v>
      </c>
      <c r="W186" s="571">
        <v>0</v>
      </c>
      <c r="X186" s="86" t="s">
        <v>140</v>
      </c>
      <c r="Y186" s="571">
        <v>0</v>
      </c>
      <c r="Z186" s="86" t="s">
        <v>141</v>
      </c>
      <c r="AA186" s="571">
        <v>0</v>
      </c>
      <c r="AB186" s="572">
        <f>S186+T186+U186</f>
        <v>191</v>
      </c>
      <c r="AC186" s="96"/>
      <c r="AD186" s="96"/>
      <c r="AE186" s="97"/>
      <c r="AF186" s="97"/>
      <c r="AG186" s="98"/>
      <c r="AH186" s="98"/>
      <c r="AI186" s="98"/>
      <c r="AJ186" s="97"/>
      <c r="AK186" s="98"/>
      <c r="AL186" s="98"/>
      <c r="AM186" s="98"/>
      <c r="AN186" s="99"/>
      <c r="AO186" s="99"/>
      <c r="AP186" s="99"/>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100"/>
      <c r="CB186" s="100"/>
      <c r="CC186" s="100"/>
      <c r="CD186" s="100"/>
      <c r="CE186" s="100"/>
      <c r="CF186" s="100"/>
      <c r="CG186" s="100"/>
      <c r="CH186" s="100"/>
    </row>
    <row r="187" spans="1:86" s="101" customFormat="1" x14ac:dyDescent="0.2">
      <c r="A187" s="474"/>
      <c r="B187" s="474"/>
      <c r="C187" s="472"/>
      <c r="D187" s="200" t="s">
        <v>143</v>
      </c>
      <c r="E187" s="196">
        <v>81615100</v>
      </c>
      <c r="F187" s="196">
        <v>88516700</v>
      </c>
      <c r="G187" s="196"/>
      <c r="H187" s="196"/>
      <c r="I187" s="196"/>
      <c r="J187" s="548">
        <v>77615100</v>
      </c>
      <c r="K187" s="196"/>
      <c r="L187" s="196"/>
      <c r="M187" s="196"/>
      <c r="N187" s="472"/>
      <c r="O187" s="570"/>
      <c r="P187" s="570"/>
      <c r="Q187" s="472"/>
      <c r="R187" s="472"/>
      <c r="S187" s="478"/>
      <c r="T187" s="478"/>
      <c r="U187" s="478"/>
      <c r="V187" s="85" t="s">
        <v>144</v>
      </c>
      <c r="W187" s="571">
        <v>0</v>
      </c>
      <c r="X187" s="86" t="s">
        <v>145</v>
      </c>
      <c r="Y187" s="571">
        <v>0</v>
      </c>
      <c r="Z187" s="86" t="s">
        <v>146</v>
      </c>
      <c r="AA187" s="571">
        <v>0</v>
      </c>
      <c r="AB187" s="572"/>
      <c r="AC187" s="96"/>
      <c r="AD187" s="96"/>
      <c r="AE187" s="97"/>
      <c r="AF187" s="97"/>
      <c r="AG187" s="98"/>
      <c r="AH187" s="98"/>
      <c r="AI187" s="98"/>
      <c r="AJ187" s="97"/>
      <c r="AK187" s="98"/>
      <c r="AL187" s="98"/>
      <c r="AM187" s="98"/>
      <c r="AN187" s="99"/>
      <c r="AO187" s="99"/>
      <c r="AP187" s="99"/>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100"/>
      <c r="CB187" s="100"/>
      <c r="CC187" s="100"/>
      <c r="CD187" s="100"/>
      <c r="CE187" s="100"/>
      <c r="CF187" s="100"/>
      <c r="CG187" s="100"/>
      <c r="CH187" s="100"/>
    </row>
    <row r="188" spans="1:86" s="101" customFormat="1" x14ac:dyDescent="0.2">
      <c r="A188" s="474"/>
      <c r="B188" s="474"/>
      <c r="C188" s="472"/>
      <c r="D188" s="200" t="s">
        <v>149</v>
      </c>
      <c r="E188" s="266"/>
      <c r="F188" s="266"/>
      <c r="G188" s="266"/>
      <c r="H188" s="266"/>
      <c r="I188" s="266"/>
      <c r="J188" s="213"/>
      <c r="K188" s="213"/>
      <c r="L188" s="264"/>
      <c r="M188" s="264"/>
      <c r="N188" s="472"/>
      <c r="O188" s="570"/>
      <c r="P188" s="570"/>
      <c r="Q188" s="472"/>
      <c r="R188" s="472"/>
      <c r="S188" s="478"/>
      <c r="T188" s="478"/>
      <c r="U188" s="478"/>
      <c r="V188" s="85" t="s">
        <v>150</v>
      </c>
      <c r="W188" s="571">
        <v>0</v>
      </c>
      <c r="X188" s="86" t="s">
        <v>151</v>
      </c>
      <c r="Y188" s="571">
        <v>0</v>
      </c>
      <c r="Z188" s="86" t="s">
        <v>152</v>
      </c>
      <c r="AA188" s="571">
        <v>0</v>
      </c>
      <c r="AB188" s="572"/>
      <c r="AC188" s="96"/>
      <c r="AD188" s="96"/>
      <c r="AE188" s="97"/>
      <c r="AF188" s="97"/>
      <c r="AG188" s="98"/>
      <c r="AH188" s="98"/>
      <c r="AI188" s="98"/>
      <c r="AJ188" s="97"/>
      <c r="AK188" s="98"/>
      <c r="AL188" s="98"/>
      <c r="AM188" s="98"/>
      <c r="AN188" s="99"/>
      <c r="AO188" s="99"/>
      <c r="AP188" s="99"/>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100"/>
      <c r="CB188" s="100"/>
      <c r="CC188" s="100"/>
      <c r="CD188" s="100"/>
      <c r="CE188" s="100"/>
      <c r="CF188" s="100"/>
      <c r="CG188" s="100"/>
      <c r="CH188" s="100"/>
    </row>
    <row r="189" spans="1:86" s="101" customFormat="1" ht="25.5" x14ac:dyDescent="0.2">
      <c r="A189" s="474"/>
      <c r="B189" s="474"/>
      <c r="C189" s="472"/>
      <c r="D189" s="200" t="s">
        <v>155</v>
      </c>
      <c r="E189" s="196">
        <v>11461933.4</v>
      </c>
      <c r="F189" s="196">
        <v>6875726.7000000002</v>
      </c>
      <c r="G189" s="196"/>
      <c r="H189" s="196"/>
      <c r="I189" s="196"/>
      <c r="J189" s="548">
        <v>3139413.35</v>
      </c>
      <c r="K189" s="196"/>
      <c r="L189" s="196"/>
      <c r="M189" s="196"/>
      <c r="N189" s="472"/>
      <c r="O189" s="570"/>
      <c r="P189" s="570"/>
      <c r="Q189" s="472"/>
      <c r="R189" s="472"/>
      <c r="S189" s="478"/>
      <c r="T189" s="478"/>
      <c r="U189" s="478"/>
      <c r="V189" s="85" t="s">
        <v>156</v>
      </c>
      <c r="W189" s="571">
        <v>23</v>
      </c>
      <c r="X189" s="86" t="s">
        <v>157</v>
      </c>
      <c r="Y189" s="571">
        <v>191</v>
      </c>
      <c r="Z189" s="86" t="s">
        <v>158</v>
      </c>
      <c r="AA189" s="571">
        <v>191</v>
      </c>
      <c r="AB189" s="572"/>
      <c r="AC189" s="96"/>
      <c r="AD189" s="96"/>
      <c r="AE189" s="97"/>
      <c r="AF189" s="97"/>
      <c r="AG189" s="98"/>
      <c r="AH189" s="98"/>
      <c r="AI189" s="98"/>
      <c r="AJ189" s="97"/>
      <c r="AK189" s="98"/>
      <c r="AL189" s="98"/>
      <c r="AM189" s="98"/>
      <c r="AN189" s="99"/>
      <c r="AO189" s="99"/>
      <c r="AP189" s="99"/>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100"/>
      <c r="CB189" s="100"/>
      <c r="CC189" s="100"/>
      <c r="CD189" s="100"/>
      <c r="CE189" s="100"/>
      <c r="CF189" s="100"/>
      <c r="CG189" s="100"/>
      <c r="CH189" s="100"/>
    </row>
    <row r="190" spans="1:86" s="101" customFormat="1" x14ac:dyDescent="0.2">
      <c r="A190" s="474"/>
      <c r="B190" s="474"/>
      <c r="C190" s="472"/>
      <c r="D190" s="477"/>
      <c r="E190" s="467"/>
      <c r="F190" s="467"/>
      <c r="G190" s="467"/>
      <c r="H190" s="467"/>
      <c r="I190" s="467"/>
      <c r="J190" s="467"/>
      <c r="K190" s="467"/>
      <c r="L190" s="467"/>
      <c r="M190" s="467"/>
      <c r="N190" s="472"/>
      <c r="O190" s="570"/>
      <c r="P190" s="570"/>
      <c r="Q190" s="472"/>
      <c r="R190" s="472"/>
      <c r="S190" s="478"/>
      <c r="T190" s="478"/>
      <c r="U190" s="478"/>
      <c r="V190" s="85" t="s">
        <v>159</v>
      </c>
      <c r="W190" s="571">
        <v>161</v>
      </c>
      <c r="X190" s="86" t="s">
        <v>160</v>
      </c>
      <c r="Y190" s="571">
        <v>0</v>
      </c>
      <c r="Z190" s="86" t="s">
        <v>161</v>
      </c>
      <c r="AA190" s="571">
        <v>0</v>
      </c>
      <c r="AB190" s="572"/>
      <c r="AC190" s="96"/>
      <c r="AD190" s="96"/>
      <c r="AE190" s="97"/>
      <c r="AF190" s="97"/>
      <c r="AG190" s="98"/>
      <c r="AH190" s="98"/>
      <c r="AI190" s="98"/>
      <c r="AJ190" s="97"/>
      <c r="AK190" s="98"/>
      <c r="AL190" s="98"/>
      <c r="AM190" s="98"/>
      <c r="AN190" s="99"/>
      <c r="AO190" s="99"/>
      <c r="AP190" s="99"/>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100"/>
      <c r="CB190" s="100"/>
      <c r="CC190" s="100"/>
      <c r="CD190" s="100"/>
      <c r="CE190" s="100"/>
      <c r="CF190" s="100"/>
      <c r="CG190" s="100"/>
      <c r="CH190" s="100"/>
    </row>
    <row r="191" spans="1:86" s="101" customFormat="1" ht="22.5" x14ac:dyDescent="0.2">
      <c r="A191" s="474"/>
      <c r="B191" s="474"/>
      <c r="C191" s="472"/>
      <c r="D191" s="477"/>
      <c r="E191" s="467"/>
      <c r="F191" s="467"/>
      <c r="G191" s="467"/>
      <c r="H191" s="467"/>
      <c r="I191" s="467"/>
      <c r="J191" s="467"/>
      <c r="K191" s="467"/>
      <c r="L191" s="467"/>
      <c r="M191" s="467"/>
      <c r="N191" s="472"/>
      <c r="O191" s="570"/>
      <c r="P191" s="570"/>
      <c r="Q191" s="472"/>
      <c r="R191" s="472"/>
      <c r="S191" s="478"/>
      <c r="T191" s="478"/>
      <c r="U191" s="478"/>
      <c r="V191" s="85" t="s">
        <v>162</v>
      </c>
      <c r="W191" s="571">
        <v>7</v>
      </c>
      <c r="X191" s="85" t="s">
        <v>161</v>
      </c>
      <c r="Y191" s="571">
        <v>0</v>
      </c>
      <c r="Z191" s="86" t="s">
        <v>163</v>
      </c>
      <c r="AA191" s="571">
        <v>0</v>
      </c>
      <c r="AB191" s="572"/>
      <c r="AC191" s="96"/>
      <c r="AD191" s="96"/>
      <c r="AE191" s="97"/>
      <c r="AF191" s="97"/>
      <c r="AG191" s="98"/>
      <c r="AH191" s="98"/>
      <c r="AI191" s="98"/>
      <c r="AJ191" s="97"/>
      <c r="AK191" s="98"/>
      <c r="AL191" s="98"/>
      <c r="AM191" s="98"/>
      <c r="AN191" s="99"/>
      <c r="AO191" s="99"/>
      <c r="AP191" s="99"/>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100"/>
      <c r="CB191" s="100"/>
      <c r="CC191" s="100"/>
      <c r="CD191" s="100"/>
      <c r="CE191" s="100"/>
      <c r="CF191" s="100"/>
      <c r="CG191" s="100"/>
      <c r="CH191" s="100"/>
    </row>
    <row r="192" spans="1:86" s="101" customFormat="1" ht="22.5" x14ac:dyDescent="0.2">
      <c r="A192" s="474"/>
      <c r="B192" s="474"/>
      <c r="C192" s="472"/>
      <c r="D192" s="477"/>
      <c r="E192" s="467"/>
      <c r="F192" s="467"/>
      <c r="G192" s="467"/>
      <c r="H192" s="467"/>
      <c r="I192" s="467"/>
      <c r="J192" s="467"/>
      <c r="K192" s="467"/>
      <c r="L192" s="467"/>
      <c r="M192" s="467"/>
      <c r="N192" s="472"/>
      <c r="O192" s="570"/>
      <c r="P192" s="570"/>
      <c r="Q192" s="472"/>
      <c r="R192" s="472"/>
      <c r="S192" s="478"/>
      <c r="T192" s="478"/>
      <c r="U192" s="478"/>
      <c r="V192" s="85" t="s">
        <v>164</v>
      </c>
      <c r="W192" s="571">
        <v>0</v>
      </c>
      <c r="X192" s="85" t="s">
        <v>165</v>
      </c>
      <c r="Y192" s="571">
        <v>0</v>
      </c>
      <c r="Z192" s="85"/>
      <c r="AA192" s="573"/>
      <c r="AB192" s="572"/>
      <c r="AC192" s="96"/>
      <c r="AD192" s="96"/>
      <c r="AE192" s="97"/>
      <c r="AF192" s="97"/>
      <c r="AG192" s="98"/>
      <c r="AH192" s="98"/>
      <c r="AI192" s="98"/>
      <c r="AJ192" s="97"/>
      <c r="AK192" s="98"/>
      <c r="AL192" s="98"/>
      <c r="AM192" s="98"/>
      <c r="AN192" s="99"/>
      <c r="AO192" s="99"/>
      <c r="AP192" s="99"/>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100"/>
      <c r="CB192" s="100"/>
      <c r="CC192" s="100"/>
      <c r="CD192" s="100"/>
      <c r="CE192" s="100"/>
      <c r="CF192" s="100"/>
      <c r="CG192" s="100"/>
      <c r="CH192" s="100"/>
    </row>
    <row r="193" spans="1:86" s="101" customFormat="1" ht="12.75" customHeight="1" x14ac:dyDescent="0.2">
      <c r="A193" s="474"/>
      <c r="B193" s="474"/>
      <c r="C193" s="472" t="s">
        <v>171</v>
      </c>
      <c r="D193" s="200" t="s">
        <v>138</v>
      </c>
      <c r="E193" s="568">
        <v>15516</v>
      </c>
      <c r="F193" s="568">
        <v>15516</v>
      </c>
      <c r="G193" s="568"/>
      <c r="H193" s="568"/>
      <c r="I193" s="568"/>
      <c r="J193" s="569">
        <v>3130</v>
      </c>
      <c r="K193" s="569"/>
      <c r="L193" s="264"/>
      <c r="M193" s="264"/>
      <c r="N193" s="472" t="s">
        <v>171</v>
      </c>
      <c r="O193" s="570"/>
      <c r="P193" s="570"/>
      <c r="Q193" s="472" t="s">
        <v>171</v>
      </c>
      <c r="R193" s="472" t="s">
        <v>171</v>
      </c>
      <c r="S193" s="478">
        <v>1555</v>
      </c>
      <c r="T193" s="478">
        <v>1573</v>
      </c>
      <c r="U193" s="478">
        <v>2</v>
      </c>
      <c r="V193" s="85" t="s">
        <v>139</v>
      </c>
      <c r="W193" s="571">
        <v>349</v>
      </c>
      <c r="X193" s="86" t="s">
        <v>140</v>
      </c>
      <c r="Y193" s="571">
        <v>349</v>
      </c>
      <c r="Z193" s="86" t="s">
        <v>141</v>
      </c>
      <c r="AA193" s="571">
        <v>25</v>
      </c>
      <c r="AB193" s="572">
        <f>S193+T193+U193</f>
        <v>3130</v>
      </c>
      <c r="AC193" s="96"/>
      <c r="AD193" s="96"/>
      <c r="AE193" s="97"/>
      <c r="AF193" s="97"/>
      <c r="AG193" s="98"/>
      <c r="AH193" s="98"/>
      <c r="AI193" s="98"/>
      <c r="AJ193" s="97"/>
      <c r="AK193" s="98"/>
      <c r="AL193" s="98"/>
      <c r="AM193" s="98"/>
      <c r="AN193" s="99"/>
      <c r="AO193" s="99"/>
      <c r="AP193" s="99"/>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100"/>
      <c r="CB193" s="100"/>
      <c r="CC193" s="100"/>
      <c r="CD193" s="100"/>
      <c r="CE193" s="100"/>
      <c r="CF193" s="100"/>
      <c r="CG193" s="100"/>
      <c r="CH193" s="100"/>
    </row>
    <row r="194" spans="1:86" s="101" customFormat="1" x14ac:dyDescent="0.2">
      <c r="A194" s="474"/>
      <c r="B194" s="474"/>
      <c r="C194" s="472"/>
      <c r="D194" s="200" t="s">
        <v>143</v>
      </c>
      <c r="E194" s="196">
        <v>81615100</v>
      </c>
      <c r="F194" s="196">
        <v>88516700</v>
      </c>
      <c r="G194" s="196"/>
      <c r="H194" s="196"/>
      <c r="I194" s="196"/>
      <c r="J194" s="548">
        <v>77615100</v>
      </c>
      <c r="K194" s="196"/>
      <c r="L194" s="196"/>
      <c r="M194" s="196"/>
      <c r="N194" s="472"/>
      <c r="O194" s="570"/>
      <c r="P194" s="570"/>
      <c r="Q194" s="472"/>
      <c r="R194" s="472"/>
      <c r="S194" s="478"/>
      <c r="T194" s="478"/>
      <c r="U194" s="478"/>
      <c r="V194" s="85" t="s">
        <v>144</v>
      </c>
      <c r="W194" s="571">
        <v>2072</v>
      </c>
      <c r="X194" s="86" t="s">
        <v>145</v>
      </c>
      <c r="Y194" s="571">
        <v>2580</v>
      </c>
      <c r="Z194" s="86" t="s">
        <v>146</v>
      </c>
      <c r="AA194" s="571">
        <v>3</v>
      </c>
      <c r="AB194" s="572"/>
      <c r="AC194" s="96"/>
      <c r="AD194" s="96"/>
      <c r="AE194" s="97"/>
      <c r="AF194" s="97"/>
      <c r="AG194" s="98"/>
      <c r="AH194" s="98"/>
      <c r="AI194" s="98"/>
      <c r="AJ194" s="97"/>
      <c r="AK194" s="98"/>
      <c r="AL194" s="98"/>
      <c r="AM194" s="98"/>
      <c r="AN194" s="99"/>
      <c r="AO194" s="99"/>
      <c r="AP194" s="99"/>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100"/>
      <c r="CB194" s="100"/>
      <c r="CC194" s="100"/>
      <c r="CD194" s="100"/>
      <c r="CE194" s="100"/>
      <c r="CF194" s="100"/>
      <c r="CG194" s="100"/>
      <c r="CH194" s="100"/>
    </row>
    <row r="195" spans="1:86" s="101" customFormat="1" x14ac:dyDescent="0.2">
      <c r="A195" s="474"/>
      <c r="B195" s="474"/>
      <c r="C195" s="472"/>
      <c r="D195" s="200" t="s">
        <v>149</v>
      </c>
      <c r="E195" s="266"/>
      <c r="F195" s="266"/>
      <c r="G195" s="266"/>
      <c r="H195" s="266"/>
      <c r="I195" s="266"/>
      <c r="J195" s="213"/>
      <c r="K195" s="213"/>
      <c r="L195" s="264"/>
      <c r="M195" s="264"/>
      <c r="N195" s="472"/>
      <c r="O195" s="570"/>
      <c r="P195" s="570"/>
      <c r="Q195" s="472"/>
      <c r="R195" s="472"/>
      <c r="S195" s="478"/>
      <c r="T195" s="478"/>
      <c r="U195" s="478"/>
      <c r="V195" s="85" t="s">
        <v>150</v>
      </c>
      <c r="W195" s="571">
        <v>552</v>
      </c>
      <c r="X195" s="86" t="s">
        <v>151</v>
      </c>
      <c r="Y195" s="571">
        <v>49</v>
      </c>
      <c r="Z195" s="86" t="s">
        <v>152</v>
      </c>
      <c r="AA195" s="571">
        <v>0</v>
      </c>
      <c r="AB195" s="572"/>
      <c r="AC195" s="96"/>
      <c r="AD195" s="96"/>
      <c r="AE195" s="97"/>
      <c r="AF195" s="97"/>
      <c r="AG195" s="98"/>
      <c r="AH195" s="98"/>
      <c r="AI195" s="98"/>
      <c r="AJ195" s="97"/>
      <c r="AK195" s="98"/>
      <c r="AL195" s="98"/>
      <c r="AM195" s="98"/>
      <c r="AN195" s="99"/>
      <c r="AO195" s="99"/>
      <c r="AP195" s="99"/>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100"/>
      <c r="CB195" s="100"/>
      <c r="CC195" s="100"/>
      <c r="CD195" s="100"/>
      <c r="CE195" s="100"/>
      <c r="CF195" s="100"/>
      <c r="CG195" s="100"/>
      <c r="CH195" s="100"/>
    </row>
    <row r="196" spans="1:86" s="101" customFormat="1" ht="25.5" x14ac:dyDescent="0.2">
      <c r="A196" s="474"/>
      <c r="B196" s="474"/>
      <c r="C196" s="472"/>
      <c r="D196" s="200" t="s">
        <v>155</v>
      </c>
      <c r="E196" s="196">
        <v>11461933.4</v>
      </c>
      <c r="F196" s="196">
        <v>6875726.7000000002</v>
      </c>
      <c r="G196" s="196"/>
      <c r="H196" s="196"/>
      <c r="I196" s="196"/>
      <c r="J196" s="548">
        <v>3139413.35</v>
      </c>
      <c r="K196" s="196"/>
      <c r="L196" s="196"/>
      <c r="M196" s="196"/>
      <c r="N196" s="472"/>
      <c r="O196" s="570"/>
      <c r="P196" s="570"/>
      <c r="Q196" s="472"/>
      <c r="R196" s="472"/>
      <c r="S196" s="478"/>
      <c r="T196" s="478"/>
      <c r="U196" s="478"/>
      <c r="V196" s="85" t="s">
        <v>156</v>
      </c>
      <c r="W196" s="571">
        <v>5</v>
      </c>
      <c r="X196" s="86" t="s">
        <v>157</v>
      </c>
      <c r="Y196" s="571">
        <v>116</v>
      </c>
      <c r="Z196" s="86" t="s">
        <v>158</v>
      </c>
      <c r="AA196" s="571">
        <v>3085</v>
      </c>
      <c r="AB196" s="572"/>
      <c r="AC196" s="96"/>
      <c r="AD196" s="96"/>
      <c r="AE196" s="97"/>
      <c r="AF196" s="97"/>
      <c r="AG196" s="98"/>
      <c r="AH196" s="98"/>
      <c r="AI196" s="98"/>
      <c r="AJ196" s="97"/>
      <c r="AK196" s="98"/>
      <c r="AL196" s="98"/>
      <c r="AM196" s="98"/>
      <c r="AN196" s="99"/>
      <c r="AO196" s="99"/>
      <c r="AP196" s="99"/>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100"/>
      <c r="CB196" s="100"/>
      <c r="CC196" s="100"/>
      <c r="CD196" s="100"/>
      <c r="CE196" s="100"/>
      <c r="CF196" s="100"/>
      <c r="CG196" s="100"/>
      <c r="CH196" s="100"/>
    </row>
    <row r="197" spans="1:86" s="101" customFormat="1" x14ac:dyDescent="0.2">
      <c r="A197" s="474"/>
      <c r="B197" s="474"/>
      <c r="C197" s="472"/>
      <c r="D197" s="477"/>
      <c r="E197" s="467"/>
      <c r="F197" s="467"/>
      <c r="G197" s="467"/>
      <c r="H197" s="467"/>
      <c r="I197" s="467"/>
      <c r="J197" s="467"/>
      <c r="K197" s="467"/>
      <c r="L197" s="467"/>
      <c r="M197" s="467"/>
      <c r="N197" s="472"/>
      <c r="O197" s="570"/>
      <c r="P197" s="570"/>
      <c r="Q197" s="472"/>
      <c r="R197" s="472"/>
      <c r="S197" s="478"/>
      <c r="T197" s="478"/>
      <c r="U197" s="478"/>
      <c r="V197" s="85" t="s">
        <v>159</v>
      </c>
      <c r="W197" s="571">
        <v>128</v>
      </c>
      <c r="X197" s="86" t="s">
        <v>160</v>
      </c>
      <c r="Y197" s="571">
        <v>36</v>
      </c>
      <c r="Z197" s="86" t="s">
        <v>161</v>
      </c>
      <c r="AA197" s="571">
        <v>17</v>
      </c>
      <c r="AB197" s="572"/>
      <c r="AC197" s="96"/>
      <c r="AD197" s="96"/>
      <c r="AE197" s="97"/>
      <c r="AF197" s="97"/>
      <c r="AG197" s="98"/>
      <c r="AH197" s="98"/>
      <c r="AI197" s="98"/>
      <c r="AJ197" s="97"/>
      <c r="AK197" s="98"/>
      <c r="AL197" s="98"/>
      <c r="AM197" s="98"/>
      <c r="AN197" s="99"/>
      <c r="AO197" s="99"/>
      <c r="AP197" s="99"/>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100"/>
      <c r="CB197" s="100"/>
      <c r="CC197" s="100"/>
      <c r="CD197" s="100"/>
      <c r="CE197" s="100"/>
      <c r="CF197" s="100"/>
      <c r="CG197" s="100"/>
      <c r="CH197" s="100"/>
    </row>
    <row r="198" spans="1:86" s="101" customFormat="1" ht="22.5" x14ac:dyDescent="0.2">
      <c r="A198" s="474"/>
      <c r="B198" s="474"/>
      <c r="C198" s="472"/>
      <c r="D198" s="477"/>
      <c r="E198" s="467"/>
      <c r="F198" s="467"/>
      <c r="G198" s="467"/>
      <c r="H198" s="467"/>
      <c r="I198" s="467"/>
      <c r="J198" s="467"/>
      <c r="K198" s="467"/>
      <c r="L198" s="467"/>
      <c r="M198" s="467"/>
      <c r="N198" s="472"/>
      <c r="O198" s="570"/>
      <c r="P198" s="570"/>
      <c r="Q198" s="472"/>
      <c r="R198" s="472"/>
      <c r="S198" s="478"/>
      <c r="T198" s="478"/>
      <c r="U198" s="478"/>
      <c r="V198" s="85" t="s">
        <v>162</v>
      </c>
      <c r="W198" s="571">
        <v>24</v>
      </c>
      <c r="X198" s="85" t="s">
        <v>161</v>
      </c>
      <c r="Y198" s="571">
        <v>0</v>
      </c>
      <c r="Z198" s="86" t="s">
        <v>163</v>
      </c>
      <c r="AA198" s="571">
        <v>0</v>
      </c>
      <c r="AB198" s="572"/>
      <c r="AC198" s="96"/>
      <c r="AD198" s="96"/>
      <c r="AE198" s="97"/>
      <c r="AF198" s="97"/>
      <c r="AG198" s="98"/>
      <c r="AH198" s="98"/>
      <c r="AI198" s="98"/>
      <c r="AJ198" s="97"/>
      <c r="AK198" s="98"/>
      <c r="AL198" s="98"/>
      <c r="AM198" s="98"/>
      <c r="AN198" s="99"/>
      <c r="AO198" s="99"/>
      <c r="AP198" s="99"/>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100"/>
      <c r="CB198" s="100"/>
      <c r="CC198" s="100"/>
      <c r="CD198" s="100"/>
      <c r="CE198" s="100"/>
      <c r="CF198" s="100"/>
      <c r="CG198" s="100"/>
      <c r="CH198" s="100"/>
    </row>
    <row r="199" spans="1:86" s="101" customFormat="1" ht="22.5" x14ac:dyDescent="0.2">
      <c r="A199" s="474"/>
      <c r="B199" s="474"/>
      <c r="C199" s="472"/>
      <c r="D199" s="477"/>
      <c r="E199" s="467"/>
      <c r="F199" s="467"/>
      <c r="G199" s="467"/>
      <c r="H199" s="467"/>
      <c r="I199" s="467"/>
      <c r="J199" s="467"/>
      <c r="K199" s="467"/>
      <c r="L199" s="467"/>
      <c r="M199" s="467"/>
      <c r="N199" s="472"/>
      <c r="O199" s="570"/>
      <c r="P199" s="570"/>
      <c r="Q199" s="472"/>
      <c r="R199" s="472"/>
      <c r="S199" s="478"/>
      <c r="T199" s="478"/>
      <c r="U199" s="478"/>
      <c r="V199" s="85" t="s">
        <v>164</v>
      </c>
      <c r="W199" s="571">
        <v>0</v>
      </c>
      <c r="X199" s="85" t="s">
        <v>165</v>
      </c>
      <c r="Y199" s="571">
        <v>0</v>
      </c>
      <c r="Z199" s="85"/>
      <c r="AA199" s="573"/>
      <c r="AB199" s="572"/>
      <c r="AC199" s="96"/>
      <c r="AD199" s="96"/>
      <c r="AE199" s="97"/>
      <c r="AF199" s="97"/>
      <c r="AG199" s="98"/>
      <c r="AH199" s="98"/>
      <c r="AI199" s="98"/>
      <c r="AJ199" s="97"/>
      <c r="AK199" s="98"/>
      <c r="AL199" s="98"/>
      <c r="AM199" s="98"/>
      <c r="AN199" s="99"/>
      <c r="AO199" s="99"/>
      <c r="AP199" s="99"/>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100"/>
      <c r="CB199" s="100"/>
      <c r="CC199" s="100"/>
      <c r="CD199" s="100"/>
      <c r="CE199" s="100"/>
      <c r="CF199" s="100"/>
      <c r="CG199" s="100"/>
      <c r="CH199" s="100"/>
    </row>
    <row r="200" spans="1:86" s="101" customFormat="1" ht="12.75" customHeight="1" x14ac:dyDescent="0.2">
      <c r="A200" s="474"/>
      <c r="B200" s="474"/>
      <c r="C200" s="472" t="s">
        <v>172</v>
      </c>
      <c r="D200" s="200" t="s">
        <v>138</v>
      </c>
      <c r="E200" s="568">
        <v>25655</v>
      </c>
      <c r="F200" s="568">
        <v>25655</v>
      </c>
      <c r="G200" s="568"/>
      <c r="H200" s="568"/>
      <c r="I200" s="568"/>
      <c r="J200" s="569">
        <v>4164</v>
      </c>
      <c r="K200" s="569"/>
      <c r="L200" s="264"/>
      <c r="M200" s="264"/>
      <c r="N200" s="472" t="s">
        <v>172</v>
      </c>
      <c r="O200" s="570"/>
      <c r="P200" s="570"/>
      <c r="Q200" s="472" t="s">
        <v>172</v>
      </c>
      <c r="R200" s="472" t="s">
        <v>172</v>
      </c>
      <c r="S200" s="478">
        <v>2152</v>
      </c>
      <c r="T200" s="478">
        <v>2012</v>
      </c>
      <c r="U200" s="478">
        <v>0</v>
      </c>
      <c r="V200" s="85" t="s">
        <v>139</v>
      </c>
      <c r="W200" s="571">
        <v>327</v>
      </c>
      <c r="X200" s="86" t="s">
        <v>140</v>
      </c>
      <c r="Y200" s="571">
        <v>327</v>
      </c>
      <c r="Z200" s="86" t="s">
        <v>141</v>
      </c>
      <c r="AA200" s="571">
        <v>17</v>
      </c>
      <c r="AB200" s="572">
        <f>S200+T200+U200</f>
        <v>4164</v>
      </c>
      <c r="AC200" s="96"/>
      <c r="AD200" s="96"/>
      <c r="AE200" s="97"/>
      <c r="AF200" s="97"/>
      <c r="AG200" s="98"/>
      <c r="AH200" s="98"/>
      <c r="AI200" s="98"/>
      <c r="AJ200" s="97"/>
      <c r="AK200" s="98"/>
      <c r="AL200" s="98"/>
      <c r="AM200" s="98"/>
      <c r="AN200" s="99"/>
      <c r="AO200" s="99"/>
      <c r="AP200" s="99"/>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100"/>
      <c r="CB200" s="100"/>
      <c r="CC200" s="100"/>
      <c r="CD200" s="100"/>
      <c r="CE200" s="100"/>
      <c r="CF200" s="100"/>
      <c r="CG200" s="100"/>
      <c r="CH200" s="100"/>
    </row>
    <row r="201" spans="1:86" s="101" customFormat="1" x14ac:dyDescent="0.2">
      <c r="A201" s="474"/>
      <c r="B201" s="474"/>
      <c r="C201" s="472"/>
      <c r="D201" s="200" t="s">
        <v>143</v>
      </c>
      <c r="E201" s="196">
        <v>81615100</v>
      </c>
      <c r="F201" s="196">
        <v>88516700</v>
      </c>
      <c r="G201" s="196"/>
      <c r="H201" s="196"/>
      <c r="I201" s="196"/>
      <c r="J201" s="548">
        <v>77615100</v>
      </c>
      <c r="K201" s="196"/>
      <c r="L201" s="196"/>
      <c r="M201" s="196"/>
      <c r="N201" s="472"/>
      <c r="O201" s="570"/>
      <c r="P201" s="570"/>
      <c r="Q201" s="472"/>
      <c r="R201" s="472"/>
      <c r="S201" s="478"/>
      <c r="T201" s="478"/>
      <c r="U201" s="478"/>
      <c r="V201" s="85" t="s">
        <v>144</v>
      </c>
      <c r="W201" s="571">
        <v>2402</v>
      </c>
      <c r="X201" s="86" t="s">
        <v>145</v>
      </c>
      <c r="Y201" s="571">
        <v>3087</v>
      </c>
      <c r="Z201" s="86" t="s">
        <v>146</v>
      </c>
      <c r="AA201" s="571">
        <v>2</v>
      </c>
      <c r="AB201" s="572"/>
      <c r="AC201" s="96"/>
      <c r="AD201" s="96"/>
      <c r="AE201" s="97"/>
      <c r="AF201" s="97"/>
      <c r="AG201" s="98"/>
      <c r="AH201" s="98"/>
      <c r="AI201" s="98"/>
      <c r="AJ201" s="97"/>
      <c r="AK201" s="98"/>
      <c r="AL201" s="98"/>
      <c r="AM201" s="98"/>
      <c r="AN201" s="99"/>
      <c r="AO201" s="99"/>
      <c r="AP201" s="99"/>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100"/>
      <c r="CB201" s="100"/>
      <c r="CC201" s="100"/>
      <c r="CD201" s="100"/>
      <c r="CE201" s="100"/>
      <c r="CF201" s="100"/>
      <c r="CG201" s="100"/>
      <c r="CH201" s="100"/>
    </row>
    <row r="202" spans="1:86" s="101" customFormat="1" x14ac:dyDescent="0.2">
      <c r="A202" s="474"/>
      <c r="B202" s="474"/>
      <c r="C202" s="472"/>
      <c r="D202" s="200" t="s">
        <v>149</v>
      </c>
      <c r="E202" s="266"/>
      <c r="F202" s="266"/>
      <c r="G202" s="266"/>
      <c r="H202" s="266"/>
      <c r="I202" s="266"/>
      <c r="J202" s="213"/>
      <c r="K202" s="213"/>
      <c r="L202" s="264"/>
      <c r="M202" s="264"/>
      <c r="N202" s="472"/>
      <c r="O202" s="570"/>
      <c r="P202" s="570"/>
      <c r="Q202" s="472"/>
      <c r="R202" s="472"/>
      <c r="S202" s="478"/>
      <c r="T202" s="478"/>
      <c r="U202" s="478"/>
      <c r="V202" s="85" t="s">
        <v>150</v>
      </c>
      <c r="W202" s="571">
        <v>795</v>
      </c>
      <c r="X202" s="86" t="s">
        <v>151</v>
      </c>
      <c r="Y202" s="571">
        <v>161</v>
      </c>
      <c r="Z202" s="86" t="s">
        <v>152</v>
      </c>
      <c r="AA202" s="571">
        <v>0</v>
      </c>
      <c r="AB202" s="572"/>
      <c r="AC202" s="96"/>
      <c r="AD202" s="96"/>
      <c r="AE202" s="97"/>
      <c r="AF202" s="97"/>
      <c r="AG202" s="98"/>
      <c r="AH202" s="98"/>
      <c r="AI202" s="98"/>
      <c r="AJ202" s="97"/>
      <c r="AK202" s="98"/>
      <c r="AL202" s="98"/>
      <c r="AM202" s="98"/>
      <c r="AN202" s="99"/>
      <c r="AO202" s="99"/>
      <c r="AP202" s="99"/>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100"/>
      <c r="CB202" s="100"/>
      <c r="CC202" s="100"/>
      <c r="CD202" s="100"/>
      <c r="CE202" s="100"/>
      <c r="CF202" s="100"/>
      <c r="CG202" s="100"/>
      <c r="CH202" s="100"/>
    </row>
    <row r="203" spans="1:86" s="101" customFormat="1" ht="25.5" x14ac:dyDescent="0.2">
      <c r="A203" s="474"/>
      <c r="B203" s="474"/>
      <c r="C203" s="472"/>
      <c r="D203" s="200" t="s">
        <v>155</v>
      </c>
      <c r="E203" s="196">
        <v>11461933.4</v>
      </c>
      <c r="F203" s="196">
        <v>6875726.7000000002</v>
      </c>
      <c r="G203" s="196"/>
      <c r="H203" s="196"/>
      <c r="I203" s="196"/>
      <c r="J203" s="548">
        <v>3139413.35</v>
      </c>
      <c r="K203" s="196"/>
      <c r="L203" s="196"/>
      <c r="M203" s="196"/>
      <c r="N203" s="472"/>
      <c r="O203" s="570"/>
      <c r="P203" s="570"/>
      <c r="Q203" s="472"/>
      <c r="R203" s="472"/>
      <c r="S203" s="478"/>
      <c r="T203" s="478"/>
      <c r="U203" s="478"/>
      <c r="V203" s="85" t="s">
        <v>156</v>
      </c>
      <c r="W203" s="571">
        <v>191</v>
      </c>
      <c r="X203" s="86" t="s">
        <v>157</v>
      </c>
      <c r="Y203" s="571">
        <v>100</v>
      </c>
      <c r="Z203" s="86" t="s">
        <v>158</v>
      </c>
      <c r="AA203" s="571">
        <v>4145</v>
      </c>
      <c r="AB203" s="572"/>
      <c r="AC203" s="96"/>
      <c r="AD203" s="96"/>
      <c r="AE203" s="97"/>
      <c r="AF203" s="97"/>
      <c r="AG203" s="98"/>
      <c r="AH203" s="98"/>
      <c r="AI203" s="98"/>
      <c r="AJ203" s="97"/>
      <c r="AK203" s="98"/>
      <c r="AL203" s="98"/>
      <c r="AM203" s="98"/>
      <c r="AN203" s="99"/>
      <c r="AO203" s="99"/>
      <c r="AP203" s="99"/>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100"/>
      <c r="CB203" s="100"/>
      <c r="CC203" s="100"/>
      <c r="CD203" s="100"/>
      <c r="CE203" s="100"/>
      <c r="CF203" s="100"/>
      <c r="CG203" s="100"/>
      <c r="CH203" s="100"/>
    </row>
    <row r="204" spans="1:86" s="101" customFormat="1" x14ac:dyDescent="0.2">
      <c r="A204" s="474"/>
      <c r="B204" s="474"/>
      <c r="C204" s="472"/>
      <c r="D204" s="477"/>
      <c r="E204" s="467"/>
      <c r="F204" s="467"/>
      <c r="G204" s="467"/>
      <c r="H204" s="467"/>
      <c r="I204" s="467"/>
      <c r="J204" s="467"/>
      <c r="K204" s="467"/>
      <c r="L204" s="467"/>
      <c r="M204" s="467"/>
      <c r="N204" s="472"/>
      <c r="O204" s="570"/>
      <c r="P204" s="570"/>
      <c r="Q204" s="472"/>
      <c r="R204" s="472"/>
      <c r="S204" s="478"/>
      <c r="T204" s="478"/>
      <c r="U204" s="478"/>
      <c r="V204" s="85" t="s">
        <v>159</v>
      </c>
      <c r="W204" s="571">
        <v>413</v>
      </c>
      <c r="X204" s="86" t="s">
        <v>160</v>
      </c>
      <c r="Y204" s="571">
        <v>470</v>
      </c>
      <c r="Z204" s="86" t="s">
        <v>161</v>
      </c>
      <c r="AA204" s="571">
        <v>0</v>
      </c>
      <c r="AB204" s="572"/>
      <c r="AC204" s="96"/>
      <c r="AD204" s="96"/>
      <c r="AE204" s="97"/>
      <c r="AF204" s="97"/>
      <c r="AG204" s="98"/>
      <c r="AH204" s="98"/>
      <c r="AI204" s="98"/>
      <c r="AJ204" s="97"/>
      <c r="AK204" s="98"/>
      <c r="AL204" s="98"/>
      <c r="AM204" s="98"/>
      <c r="AN204" s="99"/>
      <c r="AO204" s="99"/>
      <c r="AP204" s="99"/>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100"/>
      <c r="CB204" s="100"/>
      <c r="CC204" s="100"/>
      <c r="CD204" s="100"/>
      <c r="CE204" s="100"/>
      <c r="CF204" s="100"/>
      <c r="CG204" s="100"/>
      <c r="CH204" s="100"/>
    </row>
    <row r="205" spans="1:86" s="101" customFormat="1" ht="22.5" x14ac:dyDescent="0.2">
      <c r="A205" s="474"/>
      <c r="B205" s="474"/>
      <c r="C205" s="472"/>
      <c r="D205" s="477"/>
      <c r="E205" s="467"/>
      <c r="F205" s="467"/>
      <c r="G205" s="467"/>
      <c r="H205" s="467"/>
      <c r="I205" s="467"/>
      <c r="J205" s="467"/>
      <c r="K205" s="467"/>
      <c r="L205" s="467"/>
      <c r="M205" s="467"/>
      <c r="N205" s="472"/>
      <c r="O205" s="570"/>
      <c r="P205" s="570"/>
      <c r="Q205" s="472"/>
      <c r="R205" s="472"/>
      <c r="S205" s="478"/>
      <c r="T205" s="478"/>
      <c r="U205" s="478"/>
      <c r="V205" s="85" t="s">
        <v>162</v>
      </c>
      <c r="W205" s="571">
        <v>36</v>
      </c>
      <c r="X205" s="85" t="s">
        <v>161</v>
      </c>
      <c r="Y205" s="571">
        <v>19</v>
      </c>
      <c r="Z205" s="86" t="s">
        <v>163</v>
      </c>
      <c r="AA205" s="571">
        <v>0</v>
      </c>
      <c r="AB205" s="572"/>
      <c r="AC205" s="96"/>
      <c r="AD205" s="96"/>
      <c r="AE205" s="97"/>
      <c r="AF205" s="97"/>
      <c r="AG205" s="98"/>
      <c r="AH205" s="98"/>
      <c r="AI205" s="98"/>
      <c r="AJ205" s="97"/>
      <c r="AK205" s="98"/>
      <c r="AL205" s="98"/>
      <c r="AM205" s="98"/>
      <c r="AN205" s="99"/>
      <c r="AO205" s="99"/>
      <c r="AP205" s="99"/>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100"/>
      <c r="CB205" s="100"/>
      <c r="CC205" s="100"/>
      <c r="CD205" s="100"/>
      <c r="CE205" s="100"/>
      <c r="CF205" s="100"/>
      <c r="CG205" s="100"/>
      <c r="CH205" s="100"/>
    </row>
    <row r="206" spans="1:86" s="101" customFormat="1" ht="22.5" x14ac:dyDescent="0.2">
      <c r="A206" s="474"/>
      <c r="B206" s="474"/>
      <c r="C206" s="472"/>
      <c r="D206" s="477"/>
      <c r="E206" s="467"/>
      <c r="F206" s="467"/>
      <c r="G206" s="467"/>
      <c r="H206" s="467"/>
      <c r="I206" s="467"/>
      <c r="J206" s="467"/>
      <c r="K206" s="467"/>
      <c r="L206" s="467"/>
      <c r="M206" s="467"/>
      <c r="N206" s="472"/>
      <c r="O206" s="570"/>
      <c r="P206" s="570"/>
      <c r="Q206" s="472"/>
      <c r="R206" s="472"/>
      <c r="S206" s="478"/>
      <c r="T206" s="478"/>
      <c r="U206" s="478"/>
      <c r="V206" s="85" t="s">
        <v>164</v>
      </c>
      <c r="W206" s="571">
        <v>0</v>
      </c>
      <c r="X206" s="85" t="s">
        <v>165</v>
      </c>
      <c r="Y206" s="571">
        <v>0</v>
      </c>
      <c r="Z206" s="85"/>
      <c r="AA206" s="573"/>
      <c r="AB206" s="572"/>
      <c r="AC206" s="96"/>
      <c r="AD206" s="96"/>
      <c r="AE206" s="97"/>
      <c r="AF206" s="97"/>
      <c r="AG206" s="98"/>
      <c r="AH206" s="98"/>
      <c r="AI206" s="98"/>
      <c r="AJ206" s="97"/>
      <c r="AK206" s="98"/>
      <c r="AL206" s="98"/>
      <c r="AM206" s="98"/>
      <c r="AN206" s="99"/>
      <c r="AO206" s="99"/>
      <c r="AP206" s="99"/>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100"/>
      <c r="CB206" s="100"/>
      <c r="CC206" s="100"/>
      <c r="CD206" s="100"/>
      <c r="CE206" s="100"/>
      <c r="CF206" s="100"/>
      <c r="CG206" s="100"/>
      <c r="CH206" s="100"/>
    </row>
    <row r="207" spans="1:86" s="101" customFormat="1" ht="12.75" customHeight="1" x14ac:dyDescent="0.2">
      <c r="A207" s="474"/>
      <c r="B207" s="474"/>
      <c r="C207" s="472" t="s">
        <v>173</v>
      </c>
      <c r="D207" s="200" t="s">
        <v>138</v>
      </c>
      <c r="E207" s="568">
        <v>9127</v>
      </c>
      <c r="F207" s="568">
        <v>9127</v>
      </c>
      <c r="G207" s="568"/>
      <c r="H207" s="568"/>
      <c r="I207" s="568"/>
      <c r="J207" s="569">
        <v>1709</v>
      </c>
      <c r="K207" s="569"/>
      <c r="L207" s="264"/>
      <c r="M207" s="264"/>
      <c r="N207" s="472" t="s">
        <v>173</v>
      </c>
      <c r="O207" s="570"/>
      <c r="P207" s="570"/>
      <c r="Q207" s="472" t="s">
        <v>173</v>
      </c>
      <c r="R207" s="472" t="s">
        <v>173</v>
      </c>
      <c r="S207" s="478">
        <v>835</v>
      </c>
      <c r="T207" s="478">
        <v>873</v>
      </c>
      <c r="U207" s="478">
        <v>1</v>
      </c>
      <c r="V207" s="85" t="s">
        <v>139</v>
      </c>
      <c r="W207" s="571">
        <v>0</v>
      </c>
      <c r="X207" s="86" t="s">
        <v>140</v>
      </c>
      <c r="Y207" s="571">
        <v>0</v>
      </c>
      <c r="Z207" s="86" t="s">
        <v>141</v>
      </c>
      <c r="AA207" s="571">
        <v>0</v>
      </c>
      <c r="AB207" s="572">
        <f>S207+T207+U207</f>
        <v>1709</v>
      </c>
      <c r="AC207" s="96"/>
      <c r="AD207" s="96"/>
      <c r="AE207" s="97"/>
      <c r="AF207" s="97"/>
      <c r="AG207" s="98"/>
      <c r="AH207" s="98"/>
      <c r="AI207" s="98"/>
      <c r="AJ207" s="97"/>
      <c r="AK207" s="98"/>
      <c r="AL207" s="98"/>
      <c r="AM207" s="98"/>
      <c r="AN207" s="99"/>
      <c r="AO207" s="99"/>
      <c r="AP207" s="99"/>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100"/>
      <c r="CB207" s="100"/>
      <c r="CC207" s="100"/>
      <c r="CD207" s="100"/>
      <c r="CE207" s="100"/>
      <c r="CF207" s="100"/>
      <c r="CG207" s="100"/>
      <c r="CH207" s="100"/>
    </row>
    <row r="208" spans="1:86" s="101" customFormat="1" x14ac:dyDescent="0.2">
      <c r="A208" s="474"/>
      <c r="B208" s="474"/>
      <c r="C208" s="472"/>
      <c r="D208" s="200" t="s">
        <v>143</v>
      </c>
      <c r="E208" s="196">
        <v>81615100</v>
      </c>
      <c r="F208" s="196">
        <v>88516700</v>
      </c>
      <c r="G208" s="196"/>
      <c r="H208" s="196"/>
      <c r="I208" s="196"/>
      <c r="J208" s="548">
        <v>77615100</v>
      </c>
      <c r="K208" s="196"/>
      <c r="L208" s="196"/>
      <c r="M208" s="196"/>
      <c r="N208" s="472"/>
      <c r="O208" s="570"/>
      <c r="P208" s="570"/>
      <c r="Q208" s="472"/>
      <c r="R208" s="472"/>
      <c r="S208" s="478"/>
      <c r="T208" s="478"/>
      <c r="U208" s="478"/>
      <c r="V208" s="85" t="s">
        <v>144</v>
      </c>
      <c r="W208" s="571">
        <v>732</v>
      </c>
      <c r="X208" s="86" t="s">
        <v>145</v>
      </c>
      <c r="Y208" s="571">
        <v>889</v>
      </c>
      <c r="Z208" s="86" t="s">
        <v>146</v>
      </c>
      <c r="AA208" s="571">
        <v>105</v>
      </c>
      <c r="AB208" s="572"/>
      <c r="AC208" s="96"/>
      <c r="AD208" s="96"/>
      <c r="AE208" s="97"/>
      <c r="AF208" s="97"/>
      <c r="AG208" s="98"/>
      <c r="AH208" s="98"/>
      <c r="AI208" s="98"/>
      <c r="AJ208" s="97"/>
      <c r="AK208" s="98"/>
      <c r="AL208" s="98"/>
      <c r="AM208" s="98"/>
      <c r="AN208" s="99"/>
      <c r="AO208" s="99"/>
      <c r="AP208" s="99"/>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100"/>
      <c r="CB208" s="100"/>
      <c r="CC208" s="100"/>
      <c r="CD208" s="100"/>
      <c r="CE208" s="100"/>
      <c r="CF208" s="100"/>
      <c r="CG208" s="100"/>
      <c r="CH208" s="100"/>
    </row>
    <row r="209" spans="1:86" s="101" customFormat="1" x14ac:dyDescent="0.2">
      <c r="A209" s="474"/>
      <c r="B209" s="474"/>
      <c r="C209" s="472"/>
      <c r="D209" s="200" t="s">
        <v>149</v>
      </c>
      <c r="E209" s="266"/>
      <c r="F209" s="266"/>
      <c r="G209" s="266"/>
      <c r="H209" s="266"/>
      <c r="I209" s="266"/>
      <c r="J209" s="213"/>
      <c r="K209" s="213"/>
      <c r="L209" s="264"/>
      <c r="M209" s="264"/>
      <c r="N209" s="472"/>
      <c r="O209" s="570"/>
      <c r="P209" s="570"/>
      <c r="Q209" s="472"/>
      <c r="R209" s="472"/>
      <c r="S209" s="478"/>
      <c r="T209" s="478"/>
      <c r="U209" s="478"/>
      <c r="V209" s="85" t="s">
        <v>150</v>
      </c>
      <c r="W209" s="571">
        <v>511</v>
      </c>
      <c r="X209" s="86" t="s">
        <v>151</v>
      </c>
      <c r="Y209" s="571">
        <v>372</v>
      </c>
      <c r="Z209" s="86" t="s">
        <v>152</v>
      </c>
      <c r="AA209" s="571">
        <v>0</v>
      </c>
      <c r="AB209" s="572"/>
      <c r="AC209" s="96"/>
      <c r="AD209" s="96"/>
      <c r="AE209" s="97"/>
      <c r="AF209" s="97"/>
      <c r="AG209" s="98"/>
      <c r="AH209" s="98"/>
      <c r="AI209" s="98"/>
      <c r="AJ209" s="97"/>
      <c r="AK209" s="98"/>
      <c r="AL209" s="98"/>
      <c r="AM209" s="98"/>
      <c r="AN209" s="99"/>
      <c r="AO209" s="99"/>
      <c r="AP209" s="99"/>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100"/>
      <c r="CB209" s="100"/>
      <c r="CC209" s="100"/>
      <c r="CD209" s="100"/>
      <c r="CE209" s="100"/>
      <c r="CF209" s="100"/>
      <c r="CG209" s="100"/>
      <c r="CH209" s="100"/>
    </row>
    <row r="210" spans="1:86" s="101" customFormat="1" ht="25.5" x14ac:dyDescent="0.2">
      <c r="A210" s="474"/>
      <c r="B210" s="474"/>
      <c r="C210" s="472"/>
      <c r="D210" s="200" t="s">
        <v>155</v>
      </c>
      <c r="E210" s="196">
        <v>11461933.4</v>
      </c>
      <c r="F210" s="196">
        <v>6875726.7000000002</v>
      </c>
      <c r="G210" s="196"/>
      <c r="H210" s="196"/>
      <c r="I210" s="196"/>
      <c r="J210" s="548">
        <v>3139413.35</v>
      </c>
      <c r="K210" s="196"/>
      <c r="L210" s="196"/>
      <c r="M210" s="196"/>
      <c r="N210" s="472"/>
      <c r="O210" s="570"/>
      <c r="P210" s="570"/>
      <c r="Q210" s="472"/>
      <c r="R210" s="472"/>
      <c r="S210" s="478"/>
      <c r="T210" s="478"/>
      <c r="U210" s="478"/>
      <c r="V210" s="85" t="s">
        <v>156</v>
      </c>
      <c r="W210" s="571">
        <v>154</v>
      </c>
      <c r="X210" s="86" t="s">
        <v>157</v>
      </c>
      <c r="Y210" s="571">
        <v>183</v>
      </c>
      <c r="Z210" s="86" t="s">
        <v>158</v>
      </c>
      <c r="AA210" s="571">
        <v>1604</v>
      </c>
      <c r="AB210" s="572"/>
      <c r="AC210" s="96"/>
      <c r="AD210" s="96"/>
      <c r="AE210" s="97"/>
      <c r="AF210" s="97"/>
      <c r="AG210" s="98"/>
      <c r="AH210" s="98"/>
      <c r="AI210" s="98"/>
      <c r="AJ210" s="97"/>
      <c r="AK210" s="98"/>
      <c r="AL210" s="98"/>
      <c r="AM210" s="98"/>
      <c r="AN210" s="99"/>
      <c r="AO210" s="99"/>
      <c r="AP210" s="99"/>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100"/>
      <c r="CB210" s="100"/>
      <c r="CC210" s="100"/>
      <c r="CD210" s="100"/>
      <c r="CE210" s="100"/>
      <c r="CF210" s="100"/>
      <c r="CG210" s="100"/>
      <c r="CH210" s="100"/>
    </row>
    <row r="211" spans="1:86" s="101" customFormat="1" x14ac:dyDescent="0.2">
      <c r="A211" s="474"/>
      <c r="B211" s="474"/>
      <c r="C211" s="472"/>
      <c r="D211" s="477"/>
      <c r="E211" s="476"/>
      <c r="F211" s="476"/>
      <c r="G211" s="476"/>
      <c r="H211" s="476"/>
      <c r="I211" s="476"/>
      <c r="J211" s="476"/>
      <c r="K211" s="476"/>
      <c r="L211" s="476"/>
      <c r="M211" s="476"/>
      <c r="N211" s="472"/>
      <c r="O211" s="570"/>
      <c r="P211" s="570"/>
      <c r="Q211" s="472"/>
      <c r="R211" s="472"/>
      <c r="S211" s="478"/>
      <c r="T211" s="478"/>
      <c r="U211" s="478"/>
      <c r="V211" s="85" t="s">
        <v>159</v>
      </c>
      <c r="W211" s="571">
        <v>301</v>
      </c>
      <c r="X211" s="86" t="s">
        <v>160</v>
      </c>
      <c r="Y211" s="571">
        <v>32</v>
      </c>
      <c r="Z211" s="86" t="s">
        <v>161</v>
      </c>
      <c r="AA211" s="571">
        <v>0</v>
      </c>
      <c r="AB211" s="572"/>
      <c r="AC211" s="96"/>
      <c r="AD211" s="96"/>
      <c r="AE211" s="97"/>
      <c r="AF211" s="97"/>
      <c r="AG211" s="98"/>
      <c r="AH211" s="98"/>
      <c r="AI211" s="98"/>
      <c r="AJ211" s="97"/>
      <c r="AK211" s="98"/>
      <c r="AL211" s="98"/>
      <c r="AM211" s="98"/>
      <c r="AN211" s="99"/>
      <c r="AO211" s="99"/>
      <c r="AP211" s="99"/>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100"/>
      <c r="CB211" s="100"/>
      <c r="CC211" s="100"/>
      <c r="CD211" s="100"/>
      <c r="CE211" s="100"/>
      <c r="CF211" s="100"/>
      <c r="CG211" s="100"/>
      <c r="CH211" s="100"/>
    </row>
    <row r="212" spans="1:86" s="101" customFormat="1" ht="22.5" x14ac:dyDescent="0.2">
      <c r="A212" s="474"/>
      <c r="B212" s="474"/>
      <c r="C212" s="472"/>
      <c r="D212" s="477"/>
      <c r="E212" s="476"/>
      <c r="F212" s="476"/>
      <c r="G212" s="476"/>
      <c r="H212" s="476"/>
      <c r="I212" s="476"/>
      <c r="J212" s="476"/>
      <c r="K212" s="476"/>
      <c r="L212" s="476"/>
      <c r="M212" s="476"/>
      <c r="N212" s="472"/>
      <c r="O212" s="570"/>
      <c r="P212" s="570"/>
      <c r="Q212" s="472"/>
      <c r="R212" s="472"/>
      <c r="S212" s="478"/>
      <c r="T212" s="478"/>
      <c r="U212" s="478"/>
      <c r="V212" s="85" t="s">
        <v>162</v>
      </c>
      <c r="W212" s="571">
        <v>11</v>
      </c>
      <c r="X212" s="85" t="s">
        <v>161</v>
      </c>
      <c r="Y212" s="571">
        <v>233</v>
      </c>
      <c r="Z212" s="86" t="s">
        <v>163</v>
      </c>
      <c r="AA212" s="571">
        <v>0</v>
      </c>
      <c r="AB212" s="572"/>
      <c r="AC212" s="96"/>
      <c r="AD212" s="96"/>
      <c r="AE212" s="97"/>
      <c r="AF212" s="97"/>
      <c r="AG212" s="98"/>
      <c r="AH212" s="98"/>
      <c r="AI212" s="98"/>
      <c r="AJ212" s="97"/>
      <c r="AK212" s="98"/>
      <c r="AL212" s="98"/>
      <c r="AM212" s="98"/>
      <c r="AN212" s="99"/>
      <c r="AO212" s="99"/>
      <c r="AP212" s="99"/>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100"/>
      <c r="CB212" s="100"/>
      <c r="CC212" s="100"/>
      <c r="CD212" s="100"/>
      <c r="CE212" s="100"/>
      <c r="CF212" s="100"/>
      <c r="CG212" s="100"/>
      <c r="CH212" s="100"/>
    </row>
    <row r="213" spans="1:86" s="101" customFormat="1" ht="22.5" x14ac:dyDescent="0.2">
      <c r="A213" s="474"/>
      <c r="B213" s="474"/>
      <c r="C213" s="472"/>
      <c r="D213" s="477"/>
      <c r="E213" s="476"/>
      <c r="F213" s="476"/>
      <c r="G213" s="476"/>
      <c r="H213" s="476"/>
      <c r="I213" s="476"/>
      <c r="J213" s="476"/>
      <c r="K213" s="476"/>
      <c r="L213" s="476"/>
      <c r="M213" s="476"/>
      <c r="N213" s="472"/>
      <c r="O213" s="570"/>
      <c r="P213" s="570"/>
      <c r="Q213" s="472"/>
      <c r="R213" s="472"/>
      <c r="S213" s="478"/>
      <c r="T213" s="478"/>
      <c r="U213" s="478"/>
      <c r="V213" s="85" t="s">
        <v>164</v>
      </c>
      <c r="W213" s="571">
        <v>0</v>
      </c>
      <c r="X213" s="85" t="s">
        <v>165</v>
      </c>
      <c r="Y213" s="571">
        <v>0</v>
      </c>
      <c r="Z213" s="85"/>
      <c r="AA213" s="552"/>
      <c r="AB213" s="572"/>
      <c r="AC213" s="96"/>
      <c r="AD213" s="96"/>
      <c r="AE213" s="97"/>
      <c r="AF213" s="97"/>
      <c r="AG213" s="98"/>
      <c r="AH213" s="98"/>
      <c r="AI213" s="98"/>
      <c r="AJ213" s="97"/>
      <c r="AK213" s="98"/>
      <c r="AL213" s="98"/>
      <c r="AM213" s="98"/>
      <c r="AN213" s="99"/>
      <c r="AO213" s="99"/>
      <c r="AP213" s="99"/>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100"/>
      <c r="CB213" s="100"/>
      <c r="CC213" s="100"/>
      <c r="CD213" s="100"/>
      <c r="CE213" s="100"/>
      <c r="CF213" s="100"/>
      <c r="CG213" s="100"/>
      <c r="CH213" s="100"/>
    </row>
    <row r="214" spans="1:86" s="101" customFormat="1" ht="12.75" customHeight="1" x14ac:dyDescent="0.2">
      <c r="A214" s="474"/>
      <c r="B214" s="474"/>
      <c r="C214" s="472" t="s">
        <v>174</v>
      </c>
      <c r="D214" s="200" t="s">
        <v>138</v>
      </c>
      <c r="E214" s="568">
        <v>20984</v>
      </c>
      <c r="F214" s="568">
        <v>20984</v>
      </c>
      <c r="G214" s="568"/>
      <c r="H214" s="568"/>
      <c r="I214" s="568"/>
      <c r="J214" s="569">
        <v>1137</v>
      </c>
      <c r="K214" s="569"/>
      <c r="L214" s="264"/>
      <c r="M214" s="264"/>
      <c r="N214" s="472" t="s">
        <v>174</v>
      </c>
      <c r="O214" s="570"/>
      <c r="P214" s="570"/>
      <c r="Q214" s="472" t="s">
        <v>174</v>
      </c>
      <c r="R214" s="472" t="s">
        <v>174</v>
      </c>
      <c r="S214" s="478">
        <v>640</v>
      </c>
      <c r="T214" s="478">
        <v>497</v>
      </c>
      <c r="U214" s="478">
        <v>0</v>
      </c>
      <c r="V214" s="85" t="s">
        <v>139</v>
      </c>
      <c r="W214" s="571">
        <v>32</v>
      </c>
      <c r="X214" s="86" t="s">
        <v>140</v>
      </c>
      <c r="Y214" s="571">
        <v>215</v>
      </c>
      <c r="Z214" s="86" t="s">
        <v>141</v>
      </c>
      <c r="AA214" s="571">
        <v>0</v>
      </c>
      <c r="AB214" s="572">
        <f>S214+T214+U214</f>
        <v>1137</v>
      </c>
      <c r="AC214" s="96"/>
      <c r="AD214" s="96"/>
      <c r="AE214" s="97"/>
      <c r="AF214" s="97"/>
      <c r="AG214" s="98"/>
      <c r="AH214" s="98"/>
      <c r="AI214" s="98"/>
      <c r="AJ214" s="97"/>
      <c r="AK214" s="98"/>
      <c r="AL214" s="98"/>
      <c r="AM214" s="98"/>
      <c r="AN214" s="99"/>
      <c r="AO214" s="99"/>
      <c r="AP214" s="99"/>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100"/>
      <c r="CB214" s="100"/>
      <c r="CC214" s="100"/>
      <c r="CD214" s="100"/>
      <c r="CE214" s="100"/>
      <c r="CF214" s="100"/>
      <c r="CG214" s="100"/>
      <c r="CH214" s="100"/>
    </row>
    <row r="215" spans="1:86" s="101" customFormat="1" x14ac:dyDescent="0.2">
      <c r="A215" s="474"/>
      <c r="B215" s="474"/>
      <c r="C215" s="472"/>
      <c r="D215" s="200" t="s">
        <v>143</v>
      </c>
      <c r="E215" s="196">
        <v>81615100</v>
      </c>
      <c r="F215" s="196">
        <v>88516700</v>
      </c>
      <c r="G215" s="196"/>
      <c r="H215" s="196"/>
      <c r="I215" s="196"/>
      <c r="J215" s="548">
        <v>77615100</v>
      </c>
      <c r="K215" s="196"/>
      <c r="L215" s="196"/>
      <c r="M215" s="196"/>
      <c r="N215" s="472"/>
      <c r="O215" s="570"/>
      <c r="P215" s="570"/>
      <c r="Q215" s="472"/>
      <c r="R215" s="472"/>
      <c r="S215" s="478"/>
      <c r="T215" s="478"/>
      <c r="U215" s="478"/>
      <c r="V215" s="85" t="s">
        <v>144</v>
      </c>
      <c r="W215" s="571">
        <v>403</v>
      </c>
      <c r="X215" s="86" t="s">
        <v>145</v>
      </c>
      <c r="Y215" s="571">
        <v>396</v>
      </c>
      <c r="Z215" s="86" t="s">
        <v>146</v>
      </c>
      <c r="AA215" s="571">
        <v>5</v>
      </c>
      <c r="AB215" s="572"/>
      <c r="AC215" s="96"/>
      <c r="AD215" s="96"/>
      <c r="AE215" s="97"/>
      <c r="AF215" s="97"/>
      <c r="AG215" s="98"/>
      <c r="AH215" s="98"/>
      <c r="AI215" s="98"/>
      <c r="AJ215" s="97"/>
      <c r="AK215" s="98"/>
      <c r="AL215" s="98"/>
      <c r="AM215" s="98"/>
      <c r="AN215" s="99"/>
      <c r="AO215" s="99"/>
      <c r="AP215" s="99"/>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100"/>
      <c r="CB215" s="100"/>
      <c r="CC215" s="100"/>
      <c r="CD215" s="100"/>
      <c r="CE215" s="100"/>
      <c r="CF215" s="100"/>
      <c r="CG215" s="100"/>
      <c r="CH215" s="100"/>
    </row>
    <row r="216" spans="1:86" s="101" customFormat="1" x14ac:dyDescent="0.2">
      <c r="A216" s="474"/>
      <c r="B216" s="474"/>
      <c r="C216" s="472"/>
      <c r="D216" s="200" t="s">
        <v>149</v>
      </c>
      <c r="E216" s="266"/>
      <c r="F216" s="266"/>
      <c r="G216" s="266"/>
      <c r="H216" s="266"/>
      <c r="I216" s="266"/>
      <c r="J216" s="213"/>
      <c r="K216" s="213"/>
      <c r="L216" s="264"/>
      <c r="M216" s="264"/>
      <c r="N216" s="472"/>
      <c r="O216" s="570"/>
      <c r="P216" s="570"/>
      <c r="Q216" s="472"/>
      <c r="R216" s="472"/>
      <c r="S216" s="478"/>
      <c r="T216" s="478"/>
      <c r="U216" s="478"/>
      <c r="V216" s="85" t="s">
        <v>150</v>
      </c>
      <c r="W216" s="571">
        <v>301</v>
      </c>
      <c r="X216" s="86" t="s">
        <v>151</v>
      </c>
      <c r="Y216" s="571">
        <v>17</v>
      </c>
      <c r="Z216" s="86" t="s">
        <v>152</v>
      </c>
      <c r="AA216" s="571">
        <v>0</v>
      </c>
      <c r="AB216" s="572"/>
      <c r="AC216" s="96"/>
      <c r="AD216" s="96"/>
      <c r="AE216" s="97"/>
      <c r="AF216" s="97"/>
      <c r="AG216" s="98"/>
      <c r="AH216" s="98"/>
      <c r="AI216" s="98"/>
      <c r="AJ216" s="97"/>
      <c r="AK216" s="98"/>
      <c r="AL216" s="98"/>
      <c r="AM216" s="98"/>
      <c r="AN216" s="99"/>
      <c r="AO216" s="99"/>
      <c r="AP216" s="99"/>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100"/>
      <c r="CB216" s="100"/>
      <c r="CC216" s="100"/>
      <c r="CD216" s="100"/>
      <c r="CE216" s="100"/>
      <c r="CF216" s="100"/>
      <c r="CG216" s="100"/>
      <c r="CH216" s="100"/>
    </row>
    <row r="217" spans="1:86" s="101" customFormat="1" ht="25.5" x14ac:dyDescent="0.2">
      <c r="A217" s="474"/>
      <c r="B217" s="474"/>
      <c r="C217" s="472"/>
      <c r="D217" s="200" t="s">
        <v>155</v>
      </c>
      <c r="E217" s="196">
        <v>11461933.4</v>
      </c>
      <c r="F217" s="196">
        <v>6875726.7000000002</v>
      </c>
      <c r="G217" s="196"/>
      <c r="H217" s="196"/>
      <c r="I217" s="196"/>
      <c r="J217" s="548">
        <v>3139413.35</v>
      </c>
      <c r="K217" s="196"/>
      <c r="L217" s="196"/>
      <c r="M217" s="196"/>
      <c r="N217" s="472"/>
      <c r="O217" s="570"/>
      <c r="P217" s="570"/>
      <c r="Q217" s="472"/>
      <c r="R217" s="472"/>
      <c r="S217" s="478"/>
      <c r="T217" s="478"/>
      <c r="U217" s="478"/>
      <c r="V217" s="85" t="s">
        <v>156</v>
      </c>
      <c r="W217" s="571">
        <v>84</v>
      </c>
      <c r="X217" s="86" t="s">
        <v>157</v>
      </c>
      <c r="Y217" s="571">
        <v>199</v>
      </c>
      <c r="Z217" s="86" t="s">
        <v>158</v>
      </c>
      <c r="AA217" s="571">
        <v>1132</v>
      </c>
      <c r="AB217" s="572"/>
      <c r="AC217" s="96"/>
      <c r="AD217" s="96"/>
      <c r="AE217" s="97"/>
      <c r="AF217" s="97"/>
      <c r="AG217" s="98"/>
      <c r="AH217" s="98"/>
      <c r="AI217" s="98"/>
      <c r="AJ217" s="97"/>
      <c r="AK217" s="98"/>
      <c r="AL217" s="98"/>
      <c r="AM217" s="98"/>
      <c r="AN217" s="99"/>
      <c r="AO217" s="99"/>
      <c r="AP217" s="99"/>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100"/>
      <c r="CB217" s="100"/>
      <c r="CC217" s="100"/>
      <c r="CD217" s="100"/>
      <c r="CE217" s="100"/>
      <c r="CF217" s="100"/>
      <c r="CG217" s="100"/>
      <c r="CH217" s="100"/>
    </row>
    <row r="218" spans="1:86" s="101" customFormat="1" x14ac:dyDescent="0.2">
      <c r="A218" s="474"/>
      <c r="B218" s="474"/>
      <c r="C218" s="472"/>
      <c r="D218" s="477"/>
      <c r="E218" s="467"/>
      <c r="F218" s="467"/>
      <c r="G218" s="467"/>
      <c r="H218" s="467"/>
      <c r="I218" s="467"/>
      <c r="J218" s="467"/>
      <c r="K218" s="467"/>
      <c r="L218" s="467"/>
      <c r="M218" s="467"/>
      <c r="N218" s="472"/>
      <c r="O218" s="570"/>
      <c r="P218" s="570"/>
      <c r="Q218" s="472"/>
      <c r="R218" s="472"/>
      <c r="S218" s="478"/>
      <c r="T218" s="478"/>
      <c r="U218" s="478"/>
      <c r="V218" s="85" t="s">
        <v>159</v>
      </c>
      <c r="W218" s="571">
        <v>314</v>
      </c>
      <c r="X218" s="86" t="s">
        <v>160</v>
      </c>
      <c r="Y218" s="571">
        <v>158</v>
      </c>
      <c r="Z218" s="86" t="s">
        <v>161</v>
      </c>
      <c r="AA218" s="571">
        <v>0</v>
      </c>
      <c r="AB218" s="572"/>
      <c r="AC218" s="96"/>
      <c r="AD218" s="96"/>
      <c r="AE218" s="97"/>
      <c r="AF218" s="97"/>
      <c r="AG218" s="98"/>
      <c r="AH218" s="98"/>
      <c r="AI218" s="98"/>
      <c r="AJ218" s="97"/>
      <c r="AK218" s="98"/>
      <c r="AL218" s="98"/>
      <c r="AM218" s="98"/>
      <c r="AN218" s="99"/>
      <c r="AO218" s="99"/>
      <c r="AP218" s="99"/>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100"/>
      <c r="CB218" s="100"/>
      <c r="CC218" s="100"/>
      <c r="CD218" s="100"/>
      <c r="CE218" s="100"/>
      <c r="CF218" s="100"/>
      <c r="CG218" s="100"/>
      <c r="CH218" s="100"/>
    </row>
    <row r="219" spans="1:86" s="101" customFormat="1" ht="22.5" x14ac:dyDescent="0.2">
      <c r="A219" s="474"/>
      <c r="B219" s="474"/>
      <c r="C219" s="472"/>
      <c r="D219" s="477"/>
      <c r="E219" s="467"/>
      <c r="F219" s="467"/>
      <c r="G219" s="467"/>
      <c r="H219" s="467"/>
      <c r="I219" s="467"/>
      <c r="J219" s="467"/>
      <c r="K219" s="467"/>
      <c r="L219" s="467"/>
      <c r="M219" s="467"/>
      <c r="N219" s="472"/>
      <c r="O219" s="570"/>
      <c r="P219" s="570"/>
      <c r="Q219" s="472"/>
      <c r="R219" s="472"/>
      <c r="S219" s="478"/>
      <c r="T219" s="478"/>
      <c r="U219" s="478"/>
      <c r="V219" s="85" t="s">
        <v>162</v>
      </c>
      <c r="W219" s="571">
        <v>3</v>
      </c>
      <c r="X219" s="85" t="s">
        <v>161</v>
      </c>
      <c r="Y219" s="571">
        <v>152</v>
      </c>
      <c r="Z219" s="86" t="s">
        <v>163</v>
      </c>
      <c r="AA219" s="571">
        <v>0</v>
      </c>
      <c r="AB219" s="572"/>
      <c r="AC219" s="96"/>
      <c r="AD219" s="96"/>
      <c r="AE219" s="97"/>
      <c r="AF219" s="97"/>
      <c r="AG219" s="98"/>
      <c r="AH219" s="98"/>
      <c r="AI219" s="98"/>
      <c r="AJ219" s="97"/>
      <c r="AK219" s="98"/>
      <c r="AL219" s="98"/>
      <c r="AM219" s="98"/>
      <c r="AN219" s="99"/>
      <c r="AO219" s="99"/>
      <c r="AP219" s="99"/>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100"/>
      <c r="CB219" s="100"/>
      <c r="CC219" s="100"/>
      <c r="CD219" s="100"/>
      <c r="CE219" s="100"/>
      <c r="CF219" s="100"/>
      <c r="CG219" s="100"/>
      <c r="CH219" s="100"/>
    </row>
    <row r="220" spans="1:86" s="101" customFormat="1" ht="22.5" x14ac:dyDescent="0.2">
      <c r="A220" s="474"/>
      <c r="B220" s="474"/>
      <c r="C220" s="472"/>
      <c r="D220" s="477"/>
      <c r="E220" s="467"/>
      <c r="F220" s="467"/>
      <c r="G220" s="467"/>
      <c r="H220" s="467"/>
      <c r="I220" s="467"/>
      <c r="J220" s="467"/>
      <c r="K220" s="467"/>
      <c r="L220" s="467"/>
      <c r="M220" s="467"/>
      <c r="N220" s="472"/>
      <c r="O220" s="570"/>
      <c r="P220" s="570"/>
      <c r="Q220" s="472"/>
      <c r="R220" s="472"/>
      <c r="S220" s="478"/>
      <c r="T220" s="478"/>
      <c r="U220" s="478"/>
      <c r="V220" s="85" t="s">
        <v>164</v>
      </c>
      <c r="W220" s="571">
        <v>0</v>
      </c>
      <c r="X220" s="85" t="s">
        <v>165</v>
      </c>
      <c r="Y220" s="571">
        <v>0</v>
      </c>
      <c r="Z220" s="85"/>
      <c r="AA220" s="573"/>
      <c r="AB220" s="572"/>
      <c r="AC220" s="96"/>
      <c r="AD220" s="96"/>
      <c r="AE220" s="97"/>
      <c r="AF220" s="97"/>
      <c r="AG220" s="98"/>
      <c r="AH220" s="98"/>
      <c r="AI220" s="98"/>
      <c r="AJ220" s="97"/>
      <c r="AK220" s="98"/>
      <c r="AL220" s="98"/>
      <c r="AM220" s="98"/>
      <c r="AN220" s="99"/>
      <c r="AO220" s="99"/>
      <c r="AP220" s="99"/>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100"/>
      <c r="CB220" s="100"/>
      <c r="CC220" s="100"/>
      <c r="CD220" s="100"/>
      <c r="CE220" s="100"/>
      <c r="CF220" s="100"/>
      <c r="CG220" s="100"/>
      <c r="CH220" s="100"/>
    </row>
    <row r="221" spans="1:86" s="101" customFormat="1" ht="12.75" customHeight="1" x14ac:dyDescent="0.2">
      <c r="A221" s="474"/>
      <c r="B221" s="474"/>
      <c r="C221" s="472" t="s">
        <v>175</v>
      </c>
      <c r="D221" s="200" t="s">
        <v>138</v>
      </c>
      <c r="E221" s="568">
        <v>28180</v>
      </c>
      <c r="F221" s="568">
        <v>28180</v>
      </c>
      <c r="G221" s="568"/>
      <c r="H221" s="568"/>
      <c r="I221" s="568"/>
      <c r="J221" s="569">
        <v>1861</v>
      </c>
      <c r="K221" s="569"/>
      <c r="L221" s="264"/>
      <c r="M221" s="264"/>
      <c r="N221" s="472" t="s">
        <v>175</v>
      </c>
      <c r="O221" s="570"/>
      <c r="P221" s="570"/>
      <c r="Q221" s="472" t="s">
        <v>175</v>
      </c>
      <c r="R221" s="472" t="s">
        <v>175</v>
      </c>
      <c r="S221" s="478">
        <v>1010</v>
      </c>
      <c r="T221" s="478">
        <v>846</v>
      </c>
      <c r="U221" s="478">
        <v>5</v>
      </c>
      <c r="V221" s="85" t="s">
        <v>139</v>
      </c>
      <c r="W221" s="571">
        <v>76</v>
      </c>
      <c r="X221" s="86" t="s">
        <v>140</v>
      </c>
      <c r="Y221" s="571">
        <v>94</v>
      </c>
      <c r="Z221" s="86" t="s">
        <v>141</v>
      </c>
      <c r="AA221" s="571">
        <v>4</v>
      </c>
      <c r="AB221" s="572">
        <f>S221+T221+U221</f>
        <v>1861</v>
      </c>
      <c r="AC221" s="96"/>
      <c r="AD221" s="96"/>
      <c r="AE221" s="97"/>
      <c r="AF221" s="97"/>
      <c r="AG221" s="98"/>
      <c r="AH221" s="98"/>
      <c r="AI221" s="98"/>
      <c r="AJ221" s="97"/>
      <c r="AK221" s="98"/>
      <c r="AL221" s="98"/>
      <c r="AM221" s="98"/>
      <c r="AN221" s="99"/>
      <c r="AO221" s="99"/>
      <c r="AP221" s="99"/>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100"/>
      <c r="CB221" s="100"/>
      <c r="CC221" s="100"/>
      <c r="CD221" s="100"/>
      <c r="CE221" s="100"/>
      <c r="CF221" s="100"/>
      <c r="CG221" s="100"/>
      <c r="CH221" s="100"/>
    </row>
    <row r="222" spans="1:86" s="101" customFormat="1" x14ac:dyDescent="0.2">
      <c r="A222" s="474"/>
      <c r="B222" s="474"/>
      <c r="C222" s="472"/>
      <c r="D222" s="200" t="s">
        <v>143</v>
      </c>
      <c r="E222" s="196">
        <v>81615100</v>
      </c>
      <c r="F222" s="196">
        <v>88516700</v>
      </c>
      <c r="G222" s="196"/>
      <c r="H222" s="196"/>
      <c r="I222" s="196"/>
      <c r="J222" s="548">
        <v>77615100</v>
      </c>
      <c r="K222" s="196"/>
      <c r="L222" s="196"/>
      <c r="M222" s="196"/>
      <c r="N222" s="472"/>
      <c r="O222" s="570"/>
      <c r="P222" s="570"/>
      <c r="Q222" s="472"/>
      <c r="R222" s="472"/>
      <c r="S222" s="478"/>
      <c r="T222" s="478"/>
      <c r="U222" s="478"/>
      <c r="V222" s="85" t="s">
        <v>144</v>
      </c>
      <c r="W222" s="571">
        <v>745</v>
      </c>
      <c r="X222" s="86" t="s">
        <v>145</v>
      </c>
      <c r="Y222" s="571">
        <v>1091</v>
      </c>
      <c r="Z222" s="86" t="s">
        <v>146</v>
      </c>
      <c r="AA222" s="571">
        <v>0</v>
      </c>
      <c r="AB222" s="572"/>
      <c r="AC222" s="96"/>
      <c r="AD222" s="96"/>
      <c r="AE222" s="97"/>
      <c r="AF222" s="97"/>
      <c r="AG222" s="98"/>
      <c r="AH222" s="98"/>
      <c r="AI222" s="98"/>
      <c r="AJ222" s="97"/>
      <c r="AK222" s="98"/>
      <c r="AL222" s="98"/>
      <c r="AM222" s="98"/>
      <c r="AN222" s="99"/>
      <c r="AO222" s="99"/>
      <c r="AP222" s="99"/>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100"/>
      <c r="CB222" s="100"/>
      <c r="CC222" s="100"/>
      <c r="CD222" s="100"/>
      <c r="CE222" s="100"/>
      <c r="CF222" s="100"/>
      <c r="CG222" s="100"/>
      <c r="CH222" s="100"/>
    </row>
    <row r="223" spans="1:86" s="101" customFormat="1" x14ac:dyDescent="0.2">
      <c r="A223" s="474"/>
      <c r="B223" s="474"/>
      <c r="C223" s="472"/>
      <c r="D223" s="200" t="s">
        <v>149</v>
      </c>
      <c r="E223" s="102"/>
      <c r="F223" s="102"/>
      <c r="G223" s="102"/>
      <c r="H223" s="102"/>
      <c r="I223" s="102"/>
      <c r="J223" s="213"/>
      <c r="K223" s="213"/>
      <c r="L223" s="264"/>
      <c r="M223" s="264"/>
      <c r="N223" s="472"/>
      <c r="O223" s="570"/>
      <c r="P223" s="570"/>
      <c r="Q223" s="472"/>
      <c r="R223" s="472"/>
      <c r="S223" s="478"/>
      <c r="T223" s="478"/>
      <c r="U223" s="478"/>
      <c r="V223" s="85" t="s">
        <v>150</v>
      </c>
      <c r="W223" s="571">
        <v>429</v>
      </c>
      <c r="X223" s="86" t="s">
        <v>151</v>
      </c>
      <c r="Y223" s="571">
        <v>1</v>
      </c>
      <c r="Z223" s="86" t="s">
        <v>152</v>
      </c>
      <c r="AA223" s="571">
        <v>0</v>
      </c>
      <c r="AB223" s="572"/>
      <c r="AC223" s="96"/>
      <c r="AD223" s="96"/>
      <c r="AE223" s="97"/>
      <c r="AF223" s="97"/>
      <c r="AG223" s="98"/>
      <c r="AH223" s="98"/>
      <c r="AI223" s="98"/>
      <c r="AJ223" s="97"/>
      <c r="AK223" s="98"/>
      <c r="AL223" s="98"/>
      <c r="AM223" s="98"/>
      <c r="AN223" s="99"/>
      <c r="AO223" s="99"/>
      <c r="AP223" s="99"/>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100"/>
      <c r="CB223" s="100"/>
      <c r="CC223" s="100"/>
      <c r="CD223" s="100"/>
      <c r="CE223" s="100"/>
      <c r="CF223" s="100"/>
      <c r="CG223" s="100"/>
      <c r="CH223" s="100"/>
    </row>
    <row r="224" spans="1:86" s="101" customFormat="1" ht="25.5" x14ac:dyDescent="0.2">
      <c r="A224" s="474"/>
      <c r="B224" s="474"/>
      <c r="C224" s="472"/>
      <c r="D224" s="200" t="s">
        <v>155</v>
      </c>
      <c r="E224" s="196">
        <v>11461933.4</v>
      </c>
      <c r="F224" s="196">
        <v>6875726.7000000002</v>
      </c>
      <c r="G224" s="196"/>
      <c r="H224" s="196"/>
      <c r="I224" s="196"/>
      <c r="J224" s="548">
        <v>3139413.35</v>
      </c>
      <c r="K224" s="196"/>
      <c r="L224" s="196"/>
      <c r="M224" s="196"/>
      <c r="N224" s="472"/>
      <c r="O224" s="570"/>
      <c r="P224" s="570"/>
      <c r="Q224" s="472"/>
      <c r="R224" s="472"/>
      <c r="S224" s="478"/>
      <c r="T224" s="478"/>
      <c r="U224" s="478"/>
      <c r="V224" s="85" t="s">
        <v>156</v>
      </c>
      <c r="W224" s="571">
        <v>175</v>
      </c>
      <c r="X224" s="86" t="s">
        <v>157</v>
      </c>
      <c r="Y224" s="571">
        <v>17</v>
      </c>
      <c r="Z224" s="86" t="s">
        <v>158</v>
      </c>
      <c r="AA224" s="571">
        <v>1810</v>
      </c>
      <c r="AB224" s="572"/>
      <c r="AC224" s="96"/>
      <c r="AD224" s="96"/>
      <c r="AE224" s="97"/>
      <c r="AF224" s="97"/>
      <c r="AG224" s="98"/>
      <c r="AH224" s="98"/>
      <c r="AI224" s="98"/>
      <c r="AJ224" s="97"/>
      <c r="AK224" s="98"/>
      <c r="AL224" s="98"/>
      <c r="AM224" s="98"/>
      <c r="AN224" s="99"/>
      <c r="AO224" s="99"/>
      <c r="AP224" s="99"/>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100"/>
      <c r="CB224" s="100"/>
      <c r="CC224" s="100"/>
      <c r="CD224" s="100"/>
      <c r="CE224" s="100"/>
      <c r="CF224" s="100"/>
      <c r="CG224" s="100"/>
      <c r="CH224" s="100"/>
    </row>
    <row r="225" spans="1:86" s="101" customFormat="1" x14ac:dyDescent="0.2">
      <c r="A225" s="474"/>
      <c r="B225" s="474"/>
      <c r="C225" s="472"/>
      <c r="D225" s="477"/>
      <c r="E225" s="467"/>
      <c r="F225" s="467"/>
      <c r="G225" s="467"/>
      <c r="H225" s="467"/>
      <c r="I225" s="467"/>
      <c r="J225" s="467"/>
      <c r="K225" s="467"/>
      <c r="L225" s="467"/>
      <c r="M225" s="467"/>
      <c r="N225" s="472"/>
      <c r="O225" s="570"/>
      <c r="P225" s="570"/>
      <c r="Q225" s="472"/>
      <c r="R225" s="472"/>
      <c r="S225" s="478"/>
      <c r="T225" s="478"/>
      <c r="U225" s="478"/>
      <c r="V225" s="85" t="s">
        <v>159</v>
      </c>
      <c r="W225" s="571">
        <v>392</v>
      </c>
      <c r="X225" s="86" t="s">
        <v>160</v>
      </c>
      <c r="Y225" s="571">
        <v>616</v>
      </c>
      <c r="Z225" s="86" t="s">
        <v>161</v>
      </c>
      <c r="AA225" s="571">
        <v>47</v>
      </c>
      <c r="AB225" s="572"/>
      <c r="AC225" s="96"/>
      <c r="AD225" s="96"/>
      <c r="AE225" s="97"/>
      <c r="AF225" s="97"/>
      <c r="AG225" s="98"/>
      <c r="AH225" s="98"/>
      <c r="AI225" s="98"/>
      <c r="AJ225" s="97"/>
      <c r="AK225" s="98"/>
      <c r="AL225" s="98"/>
      <c r="AM225" s="98"/>
      <c r="AN225" s="99"/>
      <c r="AO225" s="99"/>
      <c r="AP225" s="99"/>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100"/>
      <c r="CB225" s="100"/>
      <c r="CC225" s="100"/>
      <c r="CD225" s="100"/>
      <c r="CE225" s="100"/>
      <c r="CF225" s="100"/>
      <c r="CG225" s="100"/>
      <c r="CH225" s="100"/>
    </row>
    <row r="226" spans="1:86" s="101" customFormat="1" ht="22.5" x14ac:dyDescent="0.2">
      <c r="A226" s="474"/>
      <c r="B226" s="474"/>
      <c r="C226" s="472"/>
      <c r="D226" s="477"/>
      <c r="E226" s="467"/>
      <c r="F226" s="467"/>
      <c r="G226" s="467"/>
      <c r="H226" s="467"/>
      <c r="I226" s="467"/>
      <c r="J226" s="467"/>
      <c r="K226" s="467"/>
      <c r="L226" s="467"/>
      <c r="M226" s="467"/>
      <c r="N226" s="472"/>
      <c r="O226" s="570"/>
      <c r="P226" s="570"/>
      <c r="Q226" s="472"/>
      <c r="R226" s="472"/>
      <c r="S226" s="478"/>
      <c r="T226" s="478"/>
      <c r="U226" s="478"/>
      <c r="V226" s="85" t="s">
        <v>162</v>
      </c>
      <c r="W226" s="571">
        <v>38</v>
      </c>
      <c r="X226" s="85" t="s">
        <v>161</v>
      </c>
      <c r="Y226" s="571">
        <v>42</v>
      </c>
      <c r="Z226" s="86" t="s">
        <v>163</v>
      </c>
      <c r="AA226" s="571">
        <v>0</v>
      </c>
      <c r="AB226" s="572"/>
      <c r="AC226" s="96"/>
      <c r="AD226" s="96"/>
      <c r="AE226" s="97"/>
      <c r="AF226" s="97"/>
      <c r="AG226" s="98"/>
      <c r="AH226" s="98"/>
      <c r="AI226" s="98"/>
      <c r="AJ226" s="97"/>
      <c r="AK226" s="98"/>
      <c r="AL226" s="98"/>
      <c r="AM226" s="98"/>
      <c r="AN226" s="99"/>
      <c r="AO226" s="99"/>
      <c r="AP226" s="99"/>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100"/>
      <c r="CB226" s="100"/>
      <c r="CC226" s="100"/>
      <c r="CD226" s="100"/>
      <c r="CE226" s="100"/>
      <c r="CF226" s="100"/>
      <c r="CG226" s="100"/>
      <c r="CH226" s="100"/>
    </row>
    <row r="227" spans="1:86" s="101" customFormat="1" ht="22.5" x14ac:dyDescent="0.2">
      <c r="A227" s="474"/>
      <c r="B227" s="474"/>
      <c r="C227" s="472"/>
      <c r="D227" s="477"/>
      <c r="E227" s="467"/>
      <c r="F227" s="467"/>
      <c r="G227" s="467"/>
      <c r="H227" s="467"/>
      <c r="I227" s="467"/>
      <c r="J227" s="467"/>
      <c r="K227" s="467"/>
      <c r="L227" s="467"/>
      <c r="M227" s="467"/>
      <c r="N227" s="472"/>
      <c r="O227" s="570"/>
      <c r="P227" s="570"/>
      <c r="Q227" s="472"/>
      <c r="R227" s="472"/>
      <c r="S227" s="478"/>
      <c r="T227" s="478"/>
      <c r="U227" s="478"/>
      <c r="V227" s="85" t="s">
        <v>164</v>
      </c>
      <c r="W227" s="571">
        <v>6</v>
      </c>
      <c r="X227" s="85" t="s">
        <v>165</v>
      </c>
      <c r="Y227" s="571">
        <v>0</v>
      </c>
      <c r="Z227" s="85"/>
      <c r="AA227" s="573"/>
      <c r="AB227" s="572"/>
      <c r="AC227" s="96"/>
      <c r="AD227" s="96"/>
      <c r="AE227" s="97"/>
      <c r="AF227" s="97"/>
      <c r="AG227" s="98"/>
      <c r="AH227" s="98"/>
      <c r="AI227" s="98"/>
      <c r="AJ227" s="97"/>
      <c r="AK227" s="98"/>
      <c r="AL227" s="98"/>
      <c r="AM227" s="98"/>
      <c r="AN227" s="99"/>
      <c r="AO227" s="99"/>
      <c r="AP227" s="99"/>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100"/>
      <c r="CB227" s="100"/>
      <c r="CC227" s="100"/>
      <c r="CD227" s="100"/>
      <c r="CE227" s="100"/>
      <c r="CF227" s="100"/>
      <c r="CG227" s="100"/>
      <c r="CH227" s="100"/>
    </row>
    <row r="228" spans="1:86" s="101" customFormat="1" ht="12.75" customHeight="1" x14ac:dyDescent="0.2">
      <c r="A228" s="474"/>
      <c r="B228" s="474"/>
      <c r="C228" s="472" t="s">
        <v>142</v>
      </c>
      <c r="D228" s="200" t="s">
        <v>138</v>
      </c>
      <c r="E228" s="568">
        <v>5780</v>
      </c>
      <c r="F228" s="568">
        <v>4780</v>
      </c>
      <c r="G228" s="568"/>
      <c r="H228" s="568"/>
      <c r="I228" s="568"/>
      <c r="J228" s="569">
        <v>30</v>
      </c>
      <c r="K228" s="569"/>
      <c r="L228" s="264"/>
      <c r="M228" s="264"/>
      <c r="N228" s="472" t="s">
        <v>142</v>
      </c>
      <c r="O228" s="570"/>
      <c r="P228" s="570"/>
      <c r="Q228" s="472" t="s">
        <v>142</v>
      </c>
      <c r="R228" s="472" t="s">
        <v>142</v>
      </c>
      <c r="S228" s="478">
        <v>12</v>
      </c>
      <c r="T228" s="478">
        <v>18</v>
      </c>
      <c r="U228" s="478">
        <v>0</v>
      </c>
      <c r="V228" s="85" t="s">
        <v>139</v>
      </c>
      <c r="W228" s="571">
        <v>0</v>
      </c>
      <c r="X228" s="86" t="s">
        <v>140</v>
      </c>
      <c r="Y228" s="571">
        <v>0</v>
      </c>
      <c r="Z228" s="86" t="s">
        <v>141</v>
      </c>
      <c r="AA228" s="571">
        <v>0</v>
      </c>
      <c r="AB228" s="572">
        <f>S228+T228+U228</f>
        <v>30</v>
      </c>
      <c r="AC228" s="96"/>
      <c r="AD228" s="96"/>
      <c r="AE228" s="97"/>
      <c r="AF228" s="97"/>
      <c r="AG228" s="98"/>
      <c r="AH228" s="98"/>
      <c r="AI228" s="98"/>
      <c r="AJ228" s="97"/>
      <c r="AK228" s="98"/>
      <c r="AL228" s="98"/>
      <c r="AM228" s="98"/>
      <c r="AN228" s="99"/>
      <c r="AO228" s="99"/>
      <c r="AP228" s="99"/>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100"/>
      <c r="CB228" s="100"/>
      <c r="CC228" s="100"/>
      <c r="CD228" s="100"/>
      <c r="CE228" s="100"/>
      <c r="CF228" s="100"/>
      <c r="CG228" s="100"/>
      <c r="CH228" s="100"/>
    </row>
    <row r="229" spans="1:86" s="101" customFormat="1" x14ac:dyDescent="0.2">
      <c r="A229" s="474"/>
      <c r="B229" s="474"/>
      <c r="C229" s="472"/>
      <c r="D229" s="200" t="s">
        <v>143</v>
      </c>
      <c r="E229" s="196">
        <v>81615100</v>
      </c>
      <c r="F229" s="196">
        <v>88516700</v>
      </c>
      <c r="G229" s="196"/>
      <c r="H229" s="196"/>
      <c r="I229" s="196"/>
      <c r="J229" s="548">
        <v>77615100</v>
      </c>
      <c r="K229" s="196"/>
      <c r="L229" s="196"/>
      <c r="M229" s="196"/>
      <c r="N229" s="472"/>
      <c r="O229" s="570"/>
      <c r="P229" s="570"/>
      <c r="Q229" s="472"/>
      <c r="R229" s="472"/>
      <c r="S229" s="478"/>
      <c r="T229" s="478"/>
      <c r="U229" s="478"/>
      <c r="V229" s="85" t="s">
        <v>144</v>
      </c>
      <c r="W229" s="571">
        <v>0</v>
      </c>
      <c r="X229" s="86" t="s">
        <v>145</v>
      </c>
      <c r="Y229" s="571">
        <v>0</v>
      </c>
      <c r="Z229" s="86" t="s">
        <v>146</v>
      </c>
      <c r="AA229" s="571">
        <v>0</v>
      </c>
      <c r="AB229" s="572"/>
      <c r="AC229" s="96"/>
      <c r="AD229" s="96"/>
      <c r="AE229" s="97"/>
      <c r="AF229" s="97"/>
      <c r="AG229" s="98"/>
      <c r="AH229" s="98"/>
      <c r="AI229" s="98"/>
      <c r="AJ229" s="97"/>
      <c r="AK229" s="98"/>
      <c r="AL229" s="98"/>
      <c r="AM229" s="98"/>
      <c r="AN229" s="99"/>
      <c r="AO229" s="99"/>
      <c r="AP229" s="99"/>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100"/>
      <c r="CB229" s="100"/>
      <c r="CC229" s="100"/>
      <c r="CD229" s="100"/>
      <c r="CE229" s="100"/>
      <c r="CF229" s="100"/>
      <c r="CG229" s="100"/>
      <c r="CH229" s="100"/>
    </row>
    <row r="230" spans="1:86" s="101" customFormat="1" x14ac:dyDescent="0.2">
      <c r="A230" s="474"/>
      <c r="B230" s="474"/>
      <c r="C230" s="472"/>
      <c r="D230" s="200" t="s">
        <v>149</v>
      </c>
      <c r="E230" s="102"/>
      <c r="F230" s="102"/>
      <c r="G230" s="102"/>
      <c r="H230" s="102"/>
      <c r="I230" s="102"/>
      <c r="J230" s="213"/>
      <c r="K230" s="213"/>
      <c r="L230" s="264"/>
      <c r="M230" s="264"/>
      <c r="N230" s="472"/>
      <c r="O230" s="570"/>
      <c r="P230" s="570"/>
      <c r="Q230" s="472"/>
      <c r="R230" s="472"/>
      <c r="S230" s="478"/>
      <c r="T230" s="478"/>
      <c r="U230" s="478"/>
      <c r="V230" s="85" t="s">
        <v>150</v>
      </c>
      <c r="W230" s="571">
        <v>0</v>
      </c>
      <c r="X230" s="86" t="s">
        <v>151</v>
      </c>
      <c r="Y230" s="571">
        <v>30</v>
      </c>
      <c r="Z230" s="86" t="s">
        <v>152</v>
      </c>
      <c r="AA230" s="571">
        <v>0</v>
      </c>
      <c r="AB230" s="572"/>
      <c r="AC230" s="96"/>
      <c r="AD230" s="96"/>
      <c r="AE230" s="97"/>
      <c r="AF230" s="97"/>
      <c r="AG230" s="98"/>
      <c r="AH230" s="98"/>
      <c r="AI230" s="98"/>
      <c r="AJ230" s="97"/>
      <c r="AK230" s="98"/>
      <c r="AL230" s="98"/>
      <c r="AM230" s="98"/>
      <c r="AN230" s="99"/>
      <c r="AO230" s="99"/>
      <c r="AP230" s="99"/>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100"/>
      <c r="CB230" s="100"/>
      <c r="CC230" s="100"/>
      <c r="CD230" s="100"/>
      <c r="CE230" s="100"/>
      <c r="CF230" s="100"/>
      <c r="CG230" s="100"/>
      <c r="CH230" s="100"/>
    </row>
    <row r="231" spans="1:86" s="101" customFormat="1" ht="25.5" x14ac:dyDescent="0.2">
      <c r="A231" s="474"/>
      <c r="B231" s="474"/>
      <c r="C231" s="472"/>
      <c r="D231" s="200" t="s">
        <v>155</v>
      </c>
      <c r="E231" s="196">
        <v>11461933.4</v>
      </c>
      <c r="F231" s="196">
        <v>6875726.7000000002</v>
      </c>
      <c r="G231" s="196"/>
      <c r="H231" s="196"/>
      <c r="I231" s="196"/>
      <c r="J231" s="548">
        <v>3139413.35</v>
      </c>
      <c r="K231" s="196"/>
      <c r="L231" s="196"/>
      <c r="M231" s="196"/>
      <c r="N231" s="472"/>
      <c r="O231" s="570"/>
      <c r="P231" s="570"/>
      <c r="Q231" s="472"/>
      <c r="R231" s="472"/>
      <c r="S231" s="478"/>
      <c r="T231" s="478"/>
      <c r="U231" s="478"/>
      <c r="V231" s="85" t="s">
        <v>156</v>
      </c>
      <c r="W231" s="571">
        <v>30</v>
      </c>
      <c r="X231" s="86" t="s">
        <v>157</v>
      </c>
      <c r="Y231" s="571">
        <v>0</v>
      </c>
      <c r="Z231" s="86" t="s">
        <v>158</v>
      </c>
      <c r="AA231" s="571">
        <v>30</v>
      </c>
      <c r="AB231" s="572"/>
      <c r="AC231" s="96"/>
      <c r="AD231" s="96"/>
      <c r="AE231" s="97"/>
      <c r="AF231" s="97"/>
      <c r="AG231" s="98"/>
      <c r="AH231" s="98"/>
      <c r="AI231" s="98"/>
      <c r="AJ231" s="97"/>
      <c r="AK231" s="98"/>
      <c r="AL231" s="98"/>
      <c r="AM231" s="98"/>
      <c r="AN231" s="99"/>
      <c r="AO231" s="99"/>
      <c r="AP231" s="99"/>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100"/>
      <c r="CB231" s="100"/>
      <c r="CC231" s="100"/>
      <c r="CD231" s="100"/>
      <c r="CE231" s="100"/>
      <c r="CF231" s="100"/>
      <c r="CG231" s="100"/>
      <c r="CH231" s="100"/>
    </row>
    <row r="232" spans="1:86" s="101" customFormat="1" x14ac:dyDescent="0.2">
      <c r="A232" s="474"/>
      <c r="B232" s="474"/>
      <c r="C232" s="472"/>
      <c r="D232" s="477"/>
      <c r="E232" s="467"/>
      <c r="F232" s="467"/>
      <c r="G232" s="467"/>
      <c r="H232" s="467"/>
      <c r="I232" s="467"/>
      <c r="J232" s="467"/>
      <c r="K232" s="467"/>
      <c r="L232" s="467"/>
      <c r="M232" s="467"/>
      <c r="N232" s="472"/>
      <c r="O232" s="570"/>
      <c r="P232" s="570"/>
      <c r="Q232" s="472"/>
      <c r="R232" s="472"/>
      <c r="S232" s="478"/>
      <c r="T232" s="478"/>
      <c r="U232" s="478"/>
      <c r="V232" s="85" t="s">
        <v>159</v>
      </c>
      <c r="W232" s="571">
        <v>0</v>
      </c>
      <c r="X232" s="86" t="s">
        <v>160</v>
      </c>
      <c r="Y232" s="571">
        <v>0</v>
      </c>
      <c r="Z232" s="86" t="s">
        <v>161</v>
      </c>
      <c r="AA232" s="571">
        <v>0</v>
      </c>
      <c r="AB232" s="572"/>
      <c r="AC232" s="96"/>
      <c r="AD232" s="96"/>
      <c r="AE232" s="97"/>
      <c r="AF232" s="97"/>
      <c r="AG232" s="98"/>
      <c r="AH232" s="98"/>
      <c r="AI232" s="98"/>
      <c r="AJ232" s="97"/>
      <c r="AK232" s="98"/>
      <c r="AL232" s="98"/>
      <c r="AM232" s="98"/>
      <c r="AN232" s="99"/>
      <c r="AO232" s="99"/>
      <c r="AP232" s="99"/>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100"/>
      <c r="CB232" s="100"/>
      <c r="CC232" s="100"/>
      <c r="CD232" s="100"/>
      <c r="CE232" s="100"/>
      <c r="CF232" s="100"/>
      <c r="CG232" s="100"/>
      <c r="CH232" s="100"/>
    </row>
    <row r="233" spans="1:86" s="101" customFormat="1" ht="22.5" x14ac:dyDescent="0.2">
      <c r="A233" s="474"/>
      <c r="B233" s="474"/>
      <c r="C233" s="472"/>
      <c r="D233" s="477"/>
      <c r="E233" s="467"/>
      <c r="F233" s="467"/>
      <c r="G233" s="467"/>
      <c r="H233" s="467"/>
      <c r="I233" s="467"/>
      <c r="J233" s="467"/>
      <c r="K233" s="467"/>
      <c r="L233" s="467"/>
      <c r="M233" s="467"/>
      <c r="N233" s="472"/>
      <c r="O233" s="570"/>
      <c r="P233" s="570"/>
      <c r="Q233" s="472"/>
      <c r="R233" s="472"/>
      <c r="S233" s="478"/>
      <c r="T233" s="478"/>
      <c r="U233" s="478"/>
      <c r="V233" s="85" t="s">
        <v>162</v>
      </c>
      <c r="W233" s="571">
        <v>0</v>
      </c>
      <c r="X233" s="85" t="s">
        <v>161</v>
      </c>
      <c r="Y233" s="571">
        <v>0</v>
      </c>
      <c r="Z233" s="86" t="s">
        <v>163</v>
      </c>
      <c r="AA233" s="571">
        <v>0</v>
      </c>
      <c r="AB233" s="572"/>
      <c r="AC233" s="96"/>
      <c r="AD233" s="96"/>
      <c r="AE233" s="97"/>
      <c r="AF233" s="97"/>
      <c r="AG233" s="98"/>
      <c r="AH233" s="98"/>
      <c r="AI233" s="98"/>
      <c r="AJ233" s="97"/>
      <c r="AK233" s="98"/>
      <c r="AL233" s="98"/>
      <c r="AM233" s="98"/>
      <c r="AN233" s="99"/>
      <c r="AO233" s="99"/>
      <c r="AP233" s="99"/>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100"/>
      <c r="CB233" s="100"/>
      <c r="CC233" s="100"/>
      <c r="CD233" s="100"/>
      <c r="CE233" s="100"/>
      <c r="CF233" s="100"/>
      <c r="CG233" s="100"/>
      <c r="CH233" s="100"/>
    </row>
    <row r="234" spans="1:86" s="101" customFormat="1" ht="22.5" x14ac:dyDescent="0.2">
      <c r="A234" s="474"/>
      <c r="B234" s="474"/>
      <c r="C234" s="472"/>
      <c r="D234" s="477"/>
      <c r="E234" s="467"/>
      <c r="F234" s="467"/>
      <c r="G234" s="467"/>
      <c r="H234" s="467"/>
      <c r="I234" s="467"/>
      <c r="J234" s="467"/>
      <c r="K234" s="467"/>
      <c r="L234" s="467"/>
      <c r="M234" s="467"/>
      <c r="N234" s="472"/>
      <c r="O234" s="570"/>
      <c r="P234" s="570"/>
      <c r="Q234" s="472"/>
      <c r="R234" s="472"/>
      <c r="S234" s="478"/>
      <c r="T234" s="478"/>
      <c r="U234" s="478"/>
      <c r="V234" s="85" t="s">
        <v>164</v>
      </c>
      <c r="W234" s="571">
        <v>0</v>
      </c>
      <c r="X234" s="85" t="s">
        <v>165</v>
      </c>
      <c r="Y234" s="571">
        <v>0</v>
      </c>
      <c r="Z234" s="85"/>
      <c r="AA234" s="573"/>
      <c r="AB234" s="572"/>
      <c r="AC234" s="96"/>
      <c r="AD234" s="96"/>
      <c r="AE234" s="97"/>
      <c r="AF234" s="97"/>
      <c r="AG234" s="98"/>
      <c r="AH234" s="98"/>
      <c r="AI234" s="98"/>
      <c r="AJ234" s="97"/>
      <c r="AK234" s="98"/>
      <c r="AL234" s="98"/>
      <c r="AM234" s="98"/>
      <c r="AN234" s="99"/>
      <c r="AO234" s="99"/>
      <c r="AP234" s="99"/>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100"/>
      <c r="CB234" s="100"/>
      <c r="CC234" s="100"/>
      <c r="CD234" s="100"/>
      <c r="CE234" s="100"/>
      <c r="CF234" s="100"/>
      <c r="CG234" s="100"/>
      <c r="CH234" s="100"/>
    </row>
    <row r="235" spans="1:86" s="101" customFormat="1" ht="12.75" customHeight="1" x14ac:dyDescent="0.2">
      <c r="A235" s="474"/>
      <c r="B235" s="474"/>
      <c r="C235" s="472" t="s">
        <v>147</v>
      </c>
      <c r="D235" s="200" t="s">
        <v>138</v>
      </c>
      <c r="E235" s="568">
        <v>3624</v>
      </c>
      <c r="F235" s="568">
        <v>3624</v>
      </c>
      <c r="G235" s="568"/>
      <c r="H235" s="568"/>
      <c r="I235" s="568"/>
      <c r="J235" s="569">
        <v>1425</v>
      </c>
      <c r="K235" s="569"/>
      <c r="L235" s="264"/>
      <c r="M235" s="264"/>
      <c r="N235" s="472" t="s">
        <v>147</v>
      </c>
      <c r="O235" s="570"/>
      <c r="P235" s="570"/>
      <c r="Q235" s="472" t="s">
        <v>147</v>
      </c>
      <c r="R235" s="472" t="s">
        <v>147</v>
      </c>
      <c r="S235" s="478">
        <v>846</v>
      </c>
      <c r="T235" s="478">
        <v>578</v>
      </c>
      <c r="U235" s="478">
        <v>1</v>
      </c>
      <c r="V235" s="85" t="s">
        <v>139</v>
      </c>
      <c r="W235" s="571">
        <v>0</v>
      </c>
      <c r="X235" s="86" t="s">
        <v>140</v>
      </c>
      <c r="Y235" s="571">
        <v>0</v>
      </c>
      <c r="Z235" s="86" t="s">
        <v>141</v>
      </c>
      <c r="AA235" s="571">
        <v>0</v>
      </c>
      <c r="AB235" s="572">
        <f>S235+T235+U235</f>
        <v>1425</v>
      </c>
      <c r="AC235" s="96"/>
      <c r="AD235" s="96"/>
      <c r="AE235" s="97"/>
      <c r="AF235" s="97"/>
      <c r="AG235" s="98"/>
      <c r="AH235" s="98"/>
      <c r="AI235" s="98"/>
      <c r="AJ235" s="97"/>
      <c r="AK235" s="98"/>
      <c r="AL235" s="98"/>
      <c r="AM235" s="98"/>
      <c r="AN235" s="99"/>
      <c r="AO235" s="99"/>
      <c r="AP235" s="99"/>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100"/>
      <c r="CB235" s="100"/>
      <c r="CC235" s="100"/>
      <c r="CD235" s="100"/>
      <c r="CE235" s="100"/>
      <c r="CF235" s="100"/>
      <c r="CG235" s="100"/>
      <c r="CH235" s="100"/>
    </row>
    <row r="236" spans="1:86" s="101" customFormat="1" x14ac:dyDescent="0.2">
      <c r="A236" s="474"/>
      <c r="B236" s="474"/>
      <c r="C236" s="472"/>
      <c r="D236" s="200" t="s">
        <v>143</v>
      </c>
      <c r="E236" s="196">
        <v>81615100</v>
      </c>
      <c r="F236" s="196">
        <v>88516700</v>
      </c>
      <c r="G236" s="196"/>
      <c r="H236" s="196"/>
      <c r="I236" s="196"/>
      <c r="J236" s="548">
        <v>77615100</v>
      </c>
      <c r="K236" s="196"/>
      <c r="L236" s="196"/>
      <c r="M236" s="196"/>
      <c r="N236" s="472"/>
      <c r="O236" s="570"/>
      <c r="P236" s="570"/>
      <c r="Q236" s="472"/>
      <c r="R236" s="472"/>
      <c r="S236" s="478"/>
      <c r="T236" s="478"/>
      <c r="U236" s="478"/>
      <c r="V236" s="85" t="s">
        <v>144</v>
      </c>
      <c r="W236" s="571">
        <v>112</v>
      </c>
      <c r="X236" s="86" t="s">
        <v>145</v>
      </c>
      <c r="Y236" s="571">
        <v>1</v>
      </c>
      <c r="Z236" s="86" t="s">
        <v>146</v>
      </c>
      <c r="AA236" s="571">
        <v>0</v>
      </c>
      <c r="AB236" s="572"/>
      <c r="AC236" s="96"/>
      <c r="AD236" s="96"/>
      <c r="AE236" s="97"/>
      <c r="AF236" s="97"/>
      <c r="AG236" s="98"/>
      <c r="AH236" s="98"/>
      <c r="AI236" s="98"/>
      <c r="AJ236" s="97"/>
      <c r="AK236" s="98"/>
      <c r="AL236" s="98"/>
      <c r="AM236" s="98"/>
      <c r="AN236" s="99"/>
      <c r="AO236" s="99"/>
      <c r="AP236" s="99"/>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100"/>
      <c r="CB236" s="100"/>
      <c r="CC236" s="100"/>
      <c r="CD236" s="100"/>
      <c r="CE236" s="100"/>
      <c r="CF236" s="100"/>
      <c r="CG236" s="100"/>
      <c r="CH236" s="100"/>
    </row>
    <row r="237" spans="1:86" s="101" customFormat="1" x14ac:dyDescent="0.2">
      <c r="A237" s="474"/>
      <c r="B237" s="474"/>
      <c r="C237" s="472"/>
      <c r="D237" s="200" t="s">
        <v>149</v>
      </c>
      <c r="E237" s="102"/>
      <c r="F237" s="102"/>
      <c r="G237" s="102"/>
      <c r="H237" s="102"/>
      <c r="I237" s="102"/>
      <c r="J237" s="213"/>
      <c r="K237" s="213"/>
      <c r="L237" s="264"/>
      <c r="M237" s="264"/>
      <c r="N237" s="472"/>
      <c r="O237" s="570"/>
      <c r="P237" s="570"/>
      <c r="Q237" s="472"/>
      <c r="R237" s="472"/>
      <c r="S237" s="478"/>
      <c r="T237" s="478"/>
      <c r="U237" s="478"/>
      <c r="V237" s="85" t="s">
        <v>150</v>
      </c>
      <c r="W237" s="571">
        <v>8</v>
      </c>
      <c r="X237" s="86" t="s">
        <v>151</v>
      </c>
      <c r="Y237" s="571">
        <v>0</v>
      </c>
      <c r="Z237" s="86" t="s">
        <v>152</v>
      </c>
      <c r="AA237" s="571">
        <v>0</v>
      </c>
      <c r="AB237" s="572"/>
      <c r="AC237" s="96"/>
      <c r="AD237" s="96"/>
      <c r="AE237" s="97"/>
      <c r="AF237" s="97"/>
      <c r="AG237" s="98"/>
      <c r="AH237" s="98"/>
      <c r="AI237" s="98"/>
      <c r="AJ237" s="97"/>
      <c r="AK237" s="98"/>
      <c r="AL237" s="98"/>
      <c r="AM237" s="98"/>
      <c r="AN237" s="99"/>
      <c r="AO237" s="99"/>
      <c r="AP237" s="99"/>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100"/>
      <c r="CB237" s="100"/>
      <c r="CC237" s="100"/>
      <c r="CD237" s="100"/>
      <c r="CE237" s="100"/>
      <c r="CF237" s="100"/>
      <c r="CG237" s="100"/>
      <c r="CH237" s="100"/>
    </row>
    <row r="238" spans="1:86" s="101" customFormat="1" ht="25.5" x14ac:dyDescent="0.2">
      <c r="A238" s="474"/>
      <c r="B238" s="474"/>
      <c r="C238" s="472"/>
      <c r="D238" s="200" t="s">
        <v>155</v>
      </c>
      <c r="E238" s="196">
        <v>11461933.4</v>
      </c>
      <c r="F238" s="196">
        <v>6875726.7000000002</v>
      </c>
      <c r="G238" s="196"/>
      <c r="H238" s="196"/>
      <c r="I238" s="196"/>
      <c r="J238" s="548">
        <v>3139413.35</v>
      </c>
      <c r="K238" s="196"/>
      <c r="L238" s="196"/>
      <c r="M238" s="196"/>
      <c r="N238" s="472"/>
      <c r="O238" s="570"/>
      <c r="P238" s="570"/>
      <c r="Q238" s="472"/>
      <c r="R238" s="472"/>
      <c r="S238" s="478"/>
      <c r="T238" s="478"/>
      <c r="U238" s="478"/>
      <c r="V238" s="85" t="s">
        <v>156</v>
      </c>
      <c r="W238" s="571">
        <v>173</v>
      </c>
      <c r="X238" s="86" t="s">
        <v>157</v>
      </c>
      <c r="Y238" s="571">
        <v>323</v>
      </c>
      <c r="Z238" s="86" t="s">
        <v>158</v>
      </c>
      <c r="AA238" s="571">
        <v>1425</v>
      </c>
      <c r="AB238" s="572"/>
      <c r="AC238" s="96"/>
      <c r="AD238" s="96"/>
      <c r="AE238" s="97"/>
      <c r="AF238" s="97"/>
      <c r="AG238" s="98"/>
      <c r="AH238" s="98"/>
      <c r="AI238" s="98"/>
      <c r="AJ238" s="97"/>
      <c r="AK238" s="98"/>
      <c r="AL238" s="98"/>
      <c r="AM238" s="98"/>
      <c r="AN238" s="99"/>
      <c r="AO238" s="99"/>
      <c r="AP238" s="99"/>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100"/>
      <c r="CB238" s="100"/>
      <c r="CC238" s="100"/>
      <c r="CD238" s="100"/>
      <c r="CE238" s="100"/>
      <c r="CF238" s="100"/>
      <c r="CG238" s="100"/>
      <c r="CH238" s="100"/>
    </row>
    <row r="239" spans="1:86" s="101" customFormat="1" x14ac:dyDescent="0.2">
      <c r="A239" s="474"/>
      <c r="B239" s="474"/>
      <c r="C239" s="472"/>
      <c r="D239" s="477"/>
      <c r="E239" s="467"/>
      <c r="F239" s="467"/>
      <c r="G239" s="467"/>
      <c r="H239" s="467"/>
      <c r="I239" s="467"/>
      <c r="J239" s="467"/>
      <c r="K239" s="467"/>
      <c r="L239" s="467"/>
      <c r="M239" s="467"/>
      <c r="N239" s="472"/>
      <c r="O239" s="570"/>
      <c r="P239" s="570"/>
      <c r="Q239" s="472"/>
      <c r="R239" s="472"/>
      <c r="S239" s="478"/>
      <c r="T239" s="478"/>
      <c r="U239" s="478"/>
      <c r="V239" s="85" t="s">
        <v>159</v>
      </c>
      <c r="W239" s="571">
        <v>1076</v>
      </c>
      <c r="X239" s="86" t="s">
        <v>160</v>
      </c>
      <c r="Y239" s="571">
        <v>1101</v>
      </c>
      <c r="Z239" s="86" t="s">
        <v>161</v>
      </c>
      <c r="AA239" s="571">
        <v>0</v>
      </c>
      <c r="AB239" s="572"/>
      <c r="AC239" s="96"/>
      <c r="AD239" s="96"/>
      <c r="AE239" s="97"/>
      <c r="AF239" s="97"/>
      <c r="AG239" s="98"/>
      <c r="AH239" s="98"/>
      <c r="AI239" s="98"/>
      <c r="AJ239" s="97"/>
      <c r="AK239" s="98"/>
      <c r="AL239" s="98"/>
      <c r="AM239" s="98"/>
      <c r="AN239" s="99"/>
      <c r="AO239" s="99"/>
      <c r="AP239" s="99"/>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100"/>
      <c r="CB239" s="100"/>
      <c r="CC239" s="100"/>
      <c r="CD239" s="100"/>
      <c r="CE239" s="100"/>
      <c r="CF239" s="100"/>
      <c r="CG239" s="100"/>
      <c r="CH239" s="100"/>
    </row>
    <row r="240" spans="1:86" s="101" customFormat="1" ht="22.5" x14ac:dyDescent="0.2">
      <c r="A240" s="474"/>
      <c r="B240" s="474"/>
      <c r="C240" s="472"/>
      <c r="D240" s="477"/>
      <c r="E240" s="467"/>
      <c r="F240" s="467"/>
      <c r="G240" s="467"/>
      <c r="H240" s="467"/>
      <c r="I240" s="467"/>
      <c r="J240" s="467"/>
      <c r="K240" s="467"/>
      <c r="L240" s="467"/>
      <c r="M240" s="467"/>
      <c r="N240" s="472"/>
      <c r="O240" s="570"/>
      <c r="P240" s="570"/>
      <c r="Q240" s="472"/>
      <c r="R240" s="472"/>
      <c r="S240" s="478"/>
      <c r="T240" s="478"/>
      <c r="U240" s="478"/>
      <c r="V240" s="85" t="s">
        <v>162</v>
      </c>
      <c r="W240" s="571">
        <v>56</v>
      </c>
      <c r="X240" s="85" t="s">
        <v>161</v>
      </c>
      <c r="Y240" s="571">
        <v>0</v>
      </c>
      <c r="Z240" s="86" t="s">
        <v>163</v>
      </c>
      <c r="AA240" s="571">
        <v>0</v>
      </c>
      <c r="AB240" s="572"/>
      <c r="AC240" s="96"/>
      <c r="AD240" s="96"/>
      <c r="AE240" s="97"/>
      <c r="AF240" s="97"/>
      <c r="AG240" s="98"/>
      <c r="AH240" s="98"/>
      <c r="AI240" s="98"/>
      <c r="AJ240" s="97"/>
      <c r="AK240" s="98"/>
      <c r="AL240" s="98"/>
      <c r="AM240" s="98"/>
      <c r="AN240" s="99"/>
      <c r="AO240" s="99"/>
      <c r="AP240" s="99"/>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100"/>
      <c r="CB240" s="100"/>
      <c r="CC240" s="100"/>
      <c r="CD240" s="100"/>
      <c r="CE240" s="100"/>
      <c r="CF240" s="100"/>
      <c r="CG240" s="100"/>
      <c r="CH240" s="100"/>
    </row>
    <row r="241" spans="1:86" s="101" customFormat="1" ht="22.5" x14ac:dyDescent="0.2">
      <c r="A241" s="474"/>
      <c r="B241" s="474"/>
      <c r="C241" s="472"/>
      <c r="D241" s="477"/>
      <c r="E241" s="467"/>
      <c r="F241" s="467"/>
      <c r="G241" s="467"/>
      <c r="H241" s="467"/>
      <c r="I241" s="467"/>
      <c r="J241" s="467"/>
      <c r="K241" s="467"/>
      <c r="L241" s="467"/>
      <c r="M241" s="467"/>
      <c r="N241" s="472"/>
      <c r="O241" s="570"/>
      <c r="P241" s="570"/>
      <c r="Q241" s="472"/>
      <c r="R241" s="472"/>
      <c r="S241" s="478"/>
      <c r="T241" s="478"/>
      <c r="U241" s="478"/>
      <c r="V241" s="85" t="s">
        <v>164</v>
      </c>
      <c r="W241" s="571">
        <v>0</v>
      </c>
      <c r="X241" s="85" t="s">
        <v>165</v>
      </c>
      <c r="Y241" s="571">
        <v>0</v>
      </c>
      <c r="Z241" s="85"/>
      <c r="AA241" s="573"/>
      <c r="AB241" s="572"/>
      <c r="AC241" s="96"/>
      <c r="AD241" s="96"/>
      <c r="AE241" s="97"/>
      <c r="AF241" s="97"/>
      <c r="AG241" s="98"/>
      <c r="AH241" s="98"/>
      <c r="AI241" s="98"/>
      <c r="AJ241" s="97"/>
      <c r="AK241" s="98"/>
      <c r="AL241" s="98"/>
      <c r="AM241" s="98"/>
      <c r="AN241" s="99"/>
      <c r="AO241" s="99"/>
      <c r="AP241" s="99"/>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100"/>
      <c r="CB241" s="100"/>
      <c r="CC241" s="100"/>
      <c r="CD241" s="100"/>
      <c r="CE241" s="100"/>
      <c r="CF241" s="100"/>
      <c r="CG241" s="100"/>
      <c r="CH241" s="100"/>
    </row>
    <row r="242" spans="1:86" s="101" customFormat="1" ht="12.75" customHeight="1" x14ac:dyDescent="0.2">
      <c r="A242" s="474"/>
      <c r="B242" s="474"/>
      <c r="C242" s="472" t="s">
        <v>153</v>
      </c>
      <c r="D242" s="200" t="s">
        <v>138</v>
      </c>
      <c r="E242" s="568">
        <v>2369</v>
      </c>
      <c r="F242" s="568">
        <v>2369</v>
      </c>
      <c r="G242" s="568"/>
      <c r="H242" s="568"/>
      <c r="I242" s="568"/>
      <c r="J242" s="569">
        <v>1341</v>
      </c>
      <c r="K242" s="569"/>
      <c r="L242" s="264"/>
      <c r="M242" s="264"/>
      <c r="N242" s="472" t="s">
        <v>153</v>
      </c>
      <c r="O242" s="570"/>
      <c r="P242" s="570"/>
      <c r="Q242" s="472" t="s">
        <v>153</v>
      </c>
      <c r="R242" s="472" t="s">
        <v>153</v>
      </c>
      <c r="S242" s="478">
        <v>752</v>
      </c>
      <c r="T242" s="478">
        <v>589</v>
      </c>
      <c r="U242" s="478">
        <v>0</v>
      </c>
      <c r="V242" s="85" t="s">
        <v>139</v>
      </c>
      <c r="W242" s="571">
        <v>0</v>
      </c>
      <c r="X242" s="86" t="s">
        <v>140</v>
      </c>
      <c r="Y242" s="571">
        <v>0</v>
      </c>
      <c r="Z242" s="86" t="s">
        <v>141</v>
      </c>
      <c r="AA242" s="571">
        <v>17</v>
      </c>
      <c r="AB242" s="572">
        <f>S242+T242+U242</f>
        <v>1341</v>
      </c>
      <c r="AC242" s="96"/>
      <c r="AD242" s="96"/>
      <c r="AE242" s="97"/>
      <c r="AF242" s="97"/>
      <c r="AG242" s="98"/>
      <c r="AH242" s="98"/>
      <c r="AI242" s="98"/>
      <c r="AJ242" s="97"/>
      <c r="AK242" s="98"/>
      <c r="AL242" s="98"/>
      <c r="AM242" s="98"/>
      <c r="AN242" s="99"/>
      <c r="AO242" s="99"/>
      <c r="AP242" s="99"/>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100"/>
      <c r="CB242" s="100"/>
      <c r="CC242" s="100"/>
      <c r="CD242" s="100"/>
      <c r="CE242" s="100"/>
      <c r="CF242" s="100"/>
      <c r="CG242" s="100"/>
      <c r="CH242" s="100"/>
    </row>
    <row r="243" spans="1:86" s="101" customFormat="1" x14ac:dyDescent="0.2">
      <c r="A243" s="474"/>
      <c r="B243" s="474"/>
      <c r="C243" s="472"/>
      <c r="D243" s="200" t="s">
        <v>143</v>
      </c>
      <c r="E243" s="196">
        <v>81615100</v>
      </c>
      <c r="F243" s="196">
        <v>88516700</v>
      </c>
      <c r="G243" s="196"/>
      <c r="H243" s="196"/>
      <c r="I243" s="196"/>
      <c r="J243" s="548">
        <v>77615100</v>
      </c>
      <c r="K243" s="196"/>
      <c r="L243" s="196"/>
      <c r="M243" s="196"/>
      <c r="N243" s="472"/>
      <c r="O243" s="570"/>
      <c r="P243" s="570"/>
      <c r="Q243" s="472"/>
      <c r="R243" s="472"/>
      <c r="S243" s="478"/>
      <c r="T243" s="478"/>
      <c r="U243" s="478"/>
      <c r="V243" s="85" t="s">
        <v>144</v>
      </c>
      <c r="W243" s="571">
        <v>2</v>
      </c>
      <c r="X243" s="86" t="s">
        <v>145</v>
      </c>
      <c r="Y243" s="571">
        <v>0</v>
      </c>
      <c r="Z243" s="86" t="s">
        <v>146</v>
      </c>
      <c r="AA243" s="571">
        <v>0</v>
      </c>
      <c r="AB243" s="572"/>
      <c r="AC243" s="96"/>
      <c r="AD243" s="96"/>
      <c r="AE243" s="97"/>
      <c r="AF243" s="97"/>
      <c r="AG243" s="98"/>
      <c r="AH243" s="98"/>
      <c r="AI243" s="98"/>
      <c r="AJ243" s="97"/>
      <c r="AK243" s="98"/>
      <c r="AL243" s="98"/>
      <c r="AM243" s="98"/>
      <c r="AN243" s="99"/>
      <c r="AO243" s="99"/>
      <c r="AP243" s="99"/>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100"/>
      <c r="CB243" s="100"/>
      <c r="CC243" s="100"/>
      <c r="CD243" s="100"/>
      <c r="CE243" s="100"/>
      <c r="CF243" s="100"/>
      <c r="CG243" s="100"/>
      <c r="CH243" s="100"/>
    </row>
    <row r="244" spans="1:86" s="101" customFormat="1" x14ac:dyDescent="0.2">
      <c r="A244" s="474"/>
      <c r="B244" s="474"/>
      <c r="C244" s="472"/>
      <c r="D244" s="200" t="s">
        <v>149</v>
      </c>
      <c r="E244" s="102"/>
      <c r="F244" s="102"/>
      <c r="G244" s="102"/>
      <c r="H244" s="102"/>
      <c r="I244" s="102"/>
      <c r="J244" s="213"/>
      <c r="K244" s="213"/>
      <c r="L244" s="264"/>
      <c r="M244" s="264"/>
      <c r="N244" s="472"/>
      <c r="O244" s="570"/>
      <c r="P244" s="570"/>
      <c r="Q244" s="472"/>
      <c r="R244" s="472"/>
      <c r="S244" s="478"/>
      <c r="T244" s="478"/>
      <c r="U244" s="478"/>
      <c r="V244" s="85" t="s">
        <v>150</v>
      </c>
      <c r="W244" s="571">
        <v>44</v>
      </c>
      <c r="X244" s="86" t="s">
        <v>151</v>
      </c>
      <c r="Y244" s="571">
        <v>541</v>
      </c>
      <c r="Z244" s="86" t="s">
        <v>152</v>
      </c>
      <c r="AA244" s="571">
        <v>0</v>
      </c>
      <c r="AB244" s="572"/>
      <c r="AC244" s="96"/>
      <c r="AD244" s="96"/>
      <c r="AE244" s="97"/>
      <c r="AF244" s="97"/>
      <c r="AG244" s="98"/>
      <c r="AH244" s="98"/>
      <c r="AI244" s="98"/>
      <c r="AJ244" s="97"/>
      <c r="AK244" s="98"/>
      <c r="AL244" s="98"/>
      <c r="AM244" s="98"/>
      <c r="AN244" s="99"/>
      <c r="AO244" s="99"/>
      <c r="AP244" s="99"/>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100"/>
      <c r="CB244" s="100"/>
      <c r="CC244" s="100"/>
      <c r="CD244" s="100"/>
      <c r="CE244" s="100"/>
      <c r="CF244" s="100"/>
      <c r="CG244" s="100"/>
      <c r="CH244" s="100"/>
    </row>
    <row r="245" spans="1:86" s="101" customFormat="1" ht="25.5" x14ac:dyDescent="0.2">
      <c r="A245" s="474"/>
      <c r="B245" s="474"/>
      <c r="C245" s="472"/>
      <c r="D245" s="200" t="s">
        <v>155</v>
      </c>
      <c r="E245" s="196">
        <v>11461933.4</v>
      </c>
      <c r="F245" s="196">
        <v>6875726.7000000002</v>
      </c>
      <c r="G245" s="196"/>
      <c r="H245" s="196"/>
      <c r="I245" s="196"/>
      <c r="J245" s="548">
        <v>3139413.35</v>
      </c>
      <c r="K245" s="196"/>
      <c r="L245" s="196"/>
      <c r="M245" s="196"/>
      <c r="N245" s="472"/>
      <c r="O245" s="570"/>
      <c r="P245" s="570"/>
      <c r="Q245" s="472"/>
      <c r="R245" s="472"/>
      <c r="S245" s="478"/>
      <c r="T245" s="478"/>
      <c r="U245" s="478"/>
      <c r="V245" s="85" t="s">
        <v>156</v>
      </c>
      <c r="W245" s="571">
        <v>588</v>
      </c>
      <c r="X245" s="86" t="s">
        <v>157</v>
      </c>
      <c r="Y245" s="571">
        <v>51</v>
      </c>
      <c r="Z245" s="86" t="s">
        <v>158</v>
      </c>
      <c r="AA245" s="571">
        <v>1324</v>
      </c>
      <c r="AB245" s="572"/>
      <c r="AC245" s="96"/>
      <c r="AD245" s="96"/>
      <c r="AE245" s="97"/>
      <c r="AF245" s="97"/>
      <c r="AG245" s="98"/>
      <c r="AH245" s="98"/>
      <c r="AI245" s="98"/>
      <c r="AJ245" s="97"/>
      <c r="AK245" s="98"/>
      <c r="AL245" s="98"/>
      <c r="AM245" s="98"/>
      <c r="AN245" s="99"/>
      <c r="AO245" s="99"/>
      <c r="AP245" s="99"/>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100"/>
      <c r="CB245" s="100"/>
      <c r="CC245" s="100"/>
      <c r="CD245" s="100"/>
      <c r="CE245" s="100"/>
      <c r="CF245" s="100"/>
      <c r="CG245" s="100"/>
      <c r="CH245" s="100"/>
    </row>
    <row r="246" spans="1:86" s="101" customFormat="1" x14ac:dyDescent="0.2">
      <c r="A246" s="474"/>
      <c r="B246" s="474"/>
      <c r="C246" s="472"/>
      <c r="D246" s="477"/>
      <c r="E246" s="467"/>
      <c r="F246" s="467"/>
      <c r="G246" s="467"/>
      <c r="H246" s="467"/>
      <c r="I246" s="467"/>
      <c r="J246" s="467"/>
      <c r="K246" s="467"/>
      <c r="L246" s="467"/>
      <c r="M246" s="467"/>
      <c r="N246" s="472"/>
      <c r="O246" s="570"/>
      <c r="P246" s="570"/>
      <c r="Q246" s="472"/>
      <c r="R246" s="472"/>
      <c r="S246" s="478"/>
      <c r="T246" s="478"/>
      <c r="U246" s="478"/>
      <c r="V246" s="85" t="s">
        <v>159</v>
      </c>
      <c r="W246" s="571">
        <v>678</v>
      </c>
      <c r="X246" s="86" t="s">
        <v>160</v>
      </c>
      <c r="Y246" s="571">
        <v>749</v>
      </c>
      <c r="Z246" s="86" t="s">
        <v>161</v>
      </c>
      <c r="AA246" s="571">
        <v>0</v>
      </c>
      <c r="AB246" s="572"/>
      <c r="AC246" s="96"/>
      <c r="AD246" s="96"/>
      <c r="AE246" s="97"/>
      <c r="AF246" s="97"/>
      <c r="AG246" s="98"/>
      <c r="AH246" s="98"/>
      <c r="AI246" s="98"/>
      <c r="AJ246" s="97"/>
      <c r="AK246" s="98"/>
      <c r="AL246" s="98"/>
      <c r="AM246" s="98"/>
      <c r="AN246" s="99"/>
      <c r="AO246" s="99"/>
      <c r="AP246" s="99"/>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100"/>
      <c r="CB246" s="100"/>
      <c r="CC246" s="100"/>
      <c r="CD246" s="100"/>
      <c r="CE246" s="100"/>
      <c r="CF246" s="100"/>
      <c r="CG246" s="100"/>
      <c r="CH246" s="100"/>
    </row>
    <row r="247" spans="1:86" s="101" customFormat="1" ht="22.5" x14ac:dyDescent="0.2">
      <c r="A247" s="474"/>
      <c r="B247" s="474"/>
      <c r="C247" s="472"/>
      <c r="D247" s="477"/>
      <c r="E247" s="467"/>
      <c r="F247" s="467"/>
      <c r="G247" s="467"/>
      <c r="H247" s="467"/>
      <c r="I247" s="467"/>
      <c r="J247" s="467"/>
      <c r="K247" s="467"/>
      <c r="L247" s="467"/>
      <c r="M247" s="467"/>
      <c r="N247" s="472"/>
      <c r="O247" s="570"/>
      <c r="P247" s="570"/>
      <c r="Q247" s="472"/>
      <c r="R247" s="472"/>
      <c r="S247" s="478"/>
      <c r="T247" s="478"/>
      <c r="U247" s="478"/>
      <c r="V247" s="85" t="s">
        <v>162</v>
      </c>
      <c r="W247" s="571">
        <v>29</v>
      </c>
      <c r="X247" s="85" t="s">
        <v>161</v>
      </c>
      <c r="Y247" s="571">
        <v>0</v>
      </c>
      <c r="Z247" s="86" t="s">
        <v>163</v>
      </c>
      <c r="AA247" s="571">
        <v>0</v>
      </c>
      <c r="AB247" s="572"/>
      <c r="AC247" s="96"/>
      <c r="AD247" s="96"/>
      <c r="AE247" s="97"/>
      <c r="AF247" s="97"/>
      <c r="AG247" s="98"/>
      <c r="AH247" s="98"/>
      <c r="AI247" s="98"/>
      <c r="AJ247" s="97"/>
      <c r="AK247" s="98"/>
      <c r="AL247" s="98"/>
      <c r="AM247" s="98"/>
      <c r="AN247" s="99"/>
      <c r="AO247" s="99"/>
      <c r="AP247" s="99"/>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100"/>
      <c r="CB247" s="100"/>
      <c r="CC247" s="100"/>
      <c r="CD247" s="100"/>
      <c r="CE247" s="100"/>
      <c r="CF247" s="100"/>
      <c r="CG247" s="100"/>
      <c r="CH247" s="100"/>
    </row>
    <row r="248" spans="1:86" s="101" customFormat="1" ht="22.5" x14ac:dyDescent="0.2">
      <c r="A248" s="474"/>
      <c r="B248" s="474"/>
      <c r="C248" s="472"/>
      <c r="D248" s="477"/>
      <c r="E248" s="467"/>
      <c r="F248" s="467"/>
      <c r="G248" s="467"/>
      <c r="H248" s="467"/>
      <c r="I248" s="467"/>
      <c r="J248" s="467"/>
      <c r="K248" s="467"/>
      <c r="L248" s="467"/>
      <c r="M248" s="467"/>
      <c r="N248" s="472"/>
      <c r="O248" s="570"/>
      <c r="P248" s="570"/>
      <c r="Q248" s="472"/>
      <c r="R248" s="472"/>
      <c r="S248" s="478"/>
      <c r="T248" s="478"/>
      <c r="U248" s="478"/>
      <c r="V248" s="85" t="s">
        <v>164</v>
      </c>
      <c r="W248" s="571">
        <v>0</v>
      </c>
      <c r="X248" s="85" t="s">
        <v>165</v>
      </c>
      <c r="Y248" s="571">
        <v>0</v>
      </c>
      <c r="Z248" s="85"/>
      <c r="AA248" s="573"/>
      <c r="AB248" s="572"/>
      <c r="AC248" s="96"/>
      <c r="AD248" s="96"/>
      <c r="AE248" s="97"/>
      <c r="AF248" s="97"/>
      <c r="AG248" s="98"/>
      <c r="AH248" s="98"/>
      <c r="AI248" s="98"/>
      <c r="AJ248" s="97"/>
      <c r="AK248" s="98"/>
      <c r="AL248" s="98"/>
      <c r="AM248" s="98"/>
      <c r="AN248" s="99"/>
      <c r="AO248" s="99"/>
      <c r="AP248" s="99"/>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100"/>
      <c r="CB248" s="100"/>
      <c r="CC248" s="100"/>
      <c r="CD248" s="100"/>
      <c r="CE248" s="100"/>
      <c r="CF248" s="100"/>
      <c r="CG248" s="100"/>
      <c r="CH248" s="100"/>
    </row>
    <row r="249" spans="1:86" s="101" customFormat="1" ht="12.75" customHeight="1" x14ac:dyDescent="0.2">
      <c r="A249" s="474"/>
      <c r="B249" s="474"/>
      <c r="C249" s="472" t="s">
        <v>189</v>
      </c>
      <c r="D249" s="200" t="s">
        <v>138</v>
      </c>
      <c r="E249" s="568">
        <v>2613</v>
      </c>
      <c r="F249" s="568">
        <v>2613</v>
      </c>
      <c r="G249" s="568"/>
      <c r="H249" s="568"/>
      <c r="I249" s="568"/>
      <c r="J249" s="569">
        <v>302</v>
      </c>
      <c r="K249" s="569"/>
      <c r="L249" s="264"/>
      <c r="M249" s="264"/>
      <c r="N249" s="472" t="s">
        <v>189</v>
      </c>
      <c r="O249" s="570"/>
      <c r="P249" s="570"/>
      <c r="Q249" s="472" t="s">
        <v>189</v>
      </c>
      <c r="R249" s="472" t="s">
        <v>189</v>
      </c>
      <c r="S249" s="478">
        <v>188</v>
      </c>
      <c r="T249" s="478">
        <v>113</v>
      </c>
      <c r="U249" s="478">
        <v>1</v>
      </c>
      <c r="V249" s="85" t="s">
        <v>139</v>
      </c>
      <c r="W249" s="571">
        <v>0</v>
      </c>
      <c r="X249" s="86" t="s">
        <v>140</v>
      </c>
      <c r="Y249" s="571">
        <v>0</v>
      </c>
      <c r="Z249" s="86" t="s">
        <v>141</v>
      </c>
      <c r="AA249" s="571">
        <v>0</v>
      </c>
      <c r="AB249" s="572">
        <f>S249+T249+U249</f>
        <v>302</v>
      </c>
      <c r="AC249" s="96"/>
      <c r="AD249" s="96"/>
      <c r="AE249" s="97"/>
      <c r="AF249" s="97"/>
      <c r="AG249" s="98"/>
      <c r="AH249" s="98"/>
      <c r="AI249" s="98"/>
      <c r="AJ249" s="97"/>
      <c r="AK249" s="98"/>
      <c r="AL249" s="98"/>
      <c r="AM249" s="98"/>
      <c r="AN249" s="99"/>
      <c r="AO249" s="99"/>
      <c r="AP249" s="99"/>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100"/>
      <c r="CB249" s="100"/>
      <c r="CC249" s="100"/>
      <c r="CD249" s="100"/>
      <c r="CE249" s="100"/>
      <c r="CF249" s="100"/>
      <c r="CG249" s="100"/>
      <c r="CH249" s="100"/>
    </row>
    <row r="250" spans="1:86" s="101" customFormat="1" x14ac:dyDescent="0.2">
      <c r="A250" s="474"/>
      <c r="B250" s="474"/>
      <c r="C250" s="472"/>
      <c r="D250" s="200" t="s">
        <v>143</v>
      </c>
      <c r="E250" s="196">
        <v>81615100</v>
      </c>
      <c r="F250" s="196">
        <v>88516700</v>
      </c>
      <c r="G250" s="196"/>
      <c r="H250" s="196"/>
      <c r="I250" s="196"/>
      <c r="J250" s="548">
        <v>77615100</v>
      </c>
      <c r="K250" s="196"/>
      <c r="L250" s="196"/>
      <c r="M250" s="196"/>
      <c r="N250" s="472"/>
      <c r="O250" s="570"/>
      <c r="P250" s="570"/>
      <c r="Q250" s="472"/>
      <c r="R250" s="472"/>
      <c r="S250" s="478"/>
      <c r="T250" s="478"/>
      <c r="U250" s="478"/>
      <c r="V250" s="85" t="s">
        <v>144</v>
      </c>
      <c r="W250" s="571">
        <v>0</v>
      </c>
      <c r="X250" s="86" t="s">
        <v>145</v>
      </c>
      <c r="Y250" s="571">
        <v>0</v>
      </c>
      <c r="Z250" s="86" t="s">
        <v>146</v>
      </c>
      <c r="AA250" s="571">
        <v>0</v>
      </c>
      <c r="AB250" s="572"/>
      <c r="AC250" s="96"/>
      <c r="AD250" s="96"/>
      <c r="AE250" s="97"/>
      <c r="AF250" s="97"/>
      <c r="AG250" s="98"/>
      <c r="AH250" s="98"/>
      <c r="AI250" s="98"/>
      <c r="AJ250" s="97"/>
      <c r="AK250" s="98"/>
      <c r="AL250" s="98"/>
      <c r="AM250" s="98"/>
      <c r="AN250" s="99"/>
      <c r="AO250" s="99"/>
      <c r="AP250" s="99"/>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100"/>
      <c r="CB250" s="100"/>
      <c r="CC250" s="100"/>
      <c r="CD250" s="100"/>
      <c r="CE250" s="100"/>
      <c r="CF250" s="100"/>
      <c r="CG250" s="100"/>
      <c r="CH250" s="100"/>
    </row>
    <row r="251" spans="1:86" s="101" customFormat="1" x14ac:dyDescent="0.2">
      <c r="A251" s="474"/>
      <c r="B251" s="474"/>
      <c r="C251" s="472"/>
      <c r="D251" s="200" t="s">
        <v>149</v>
      </c>
      <c r="E251" s="212"/>
      <c r="F251" s="212"/>
      <c r="G251" s="212"/>
      <c r="H251" s="212"/>
      <c r="I251" s="212"/>
      <c r="J251" s="213"/>
      <c r="K251" s="213"/>
      <c r="L251" s="264"/>
      <c r="M251" s="264"/>
      <c r="N251" s="472"/>
      <c r="O251" s="570"/>
      <c r="P251" s="570"/>
      <c r="Q251" s="472"/>
      <c r="R251" s="472"/>
      <c r="S251" s="478"/>
      <c r="T251" s="478"/>
      <c r="U251" s="478"/>
      <c r="V251" s="85" t="s">
        <v>150</v>
      </c>
      <c r="W251" s="571">
        <v>7</v>
      </c>
      <c r="X251" s="86" t="s">
        <v>151</v>
      </c>
      <c r="Y251" s="571">
        <v>0</v>
      </c>
      <c r="Z251" s="86" t="s">
        <v>152</v>
      </c>
      <c r="AA251" s="571">
        <v>0</v>
      </c>
      <c r="AB251" s="572"/>
      <c r="AC251" s="96"/>
      <c r="AD251" s="96"/>
      <c r="AE251" s="97"/>
      <c r="AF251" s="97"/>
      <c r="AG251" s="98"/>
      <c r="AH251" s="98"/>
      <c r="AI251" s="98"/>
      <c r="AJ251" s="97"/>
      <c r="AK251" s="98"/>
      <c r="AL251" s="98"/>
      <c r="AM251" s="98"/>
      <c r="AN251" s="99"/>
      <c r="AO251" s="99"/>
      <c r="AP251" s="99"/>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100"/>
      <c r="CB251" s="100"/>
      <c r="CC251" s="100"/>
      <c r="CD251" s="100"/>
      <c r="CE251" s="100"/>
      <c r="CF251" s="100"/>
      <c r="CG251" s="100"/>
      <c r="CH251" s="100"/>
    </row>
    <row r="252" spans="1:86" s="101" customFormat="1" ht="25.5" x14ac:dyDescent="0.2">
      <c r="A252" s="474"/>
      <c r="B252" s="474"/>
      <c r="C252" s="472"/>
      <c r="D252" s="200" t="s">
        <v>155</v>
      </c>
      <c r="E252" s="196">
        <v>11461933.4</v>
      </c>
      <c r="F252" s="196">
        <v>6875726.7000000002</v>
      </c>
      <c r="G252" s="196"/>
      <c r="H252" s="196"/>
      <c r="I252" s="196"/>
      <c r="J252" s="548">
        <v>3139413.35</v>
      </c>
      <c r="K252" s="196"/>
      <c r="L252" s="196"/>
      <c r="M252" s="196"/>
      <c r="N252" s="472"/>
      <c r="O252" s="570"/>
      <c r="P252" s="570"/>
      <c r="Q252" s="472"/>
      <c r="R252" s="472"/>
      <c r="S252" s="478"/>
      <c r="T252" s="478"/>
      <c r="U252" s="478"/>
      <c r="V252" s="85" t="s">
        <v>156</v>
      </c>
      <c r="W252" s="571">
        <v>59</v>
      </c>
      <c r="X252" s="86" t="s">
        <v>157</v>
      </c>
      <c r="Y252" s="571">
        <v>0</v>
      </c>
      <c r="Z252" s="86" t="s">
        <v>158</v>
      </c>
      <c r="AA252" s="571">
        <v>302</v>
      </c>
      <c r="AB252" s="572"/>
      <c r="AC252" s="96"/>
      <c r="AD252" s="96"/>
      <c r="AE252" s="97"/>
      <c r="AF252" s="97"/>
      <c r="AG252" s="98"/>
      <c r="AH252" s="98"/>
      <c r="AI252" s="98"/>
      <c r="AJ252" s="97"/>
      <c r="AK252" s="98"/>
      <c r="AL252" s="98"/>
      <c r="AM252" s="98"/>
      <c r="AN252" s="99"/>
      <c r="AO252" s="99"/>
      <c r="AP252" s="99"/>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100"/>
      <c r="CB252" s="100"/>
      <c r="CC252" s="100"/>
      <c r="CD252" s="100"/>
      <c r="CE252" s="100"/>
      <c r="CF252" s="100"/>
      <c r="CG252" s="100"/>
      <c r="CH252" s="100"/>
    </row>
    <row r="253" spans="1:86" s="101" customFormat="1" x14ac:dyDescent="0.2">
      <c r="A253" s="474"/>
      <c r="B253" s="474"/>
      <c r="C253" s="472"/>
      <c r="D253" s="477"/>
      <c r="E253" s="467"/>
      <c r="F253" s="467"/>
      <c r="G253" s="467"/>
      <c r="H253" s="467"/>
      <c r="I253" s="467"/>
      <c r="J253" s="467"/>
      <c r="K253" s="467"/>
      <c r="L253" s="467"/>
      <c r="M253" s="467"/>
      <c r="N253" s="472"/>
      <c r="O253" s="570"/>
      <c r="P253" s="570"/>
      <c r="Q253" s="472"/>
      <c r="R253" s="472"/>
      <c r="S253" s="478"/>
      <c r="T253" s="478"/>
      <c r="U253" s="478"/>
      <c r="V253" s="85" t="s">
        <v>159</v>
      </c>
      <c r="W253" s="571">
        <v>219</v>
      </c>
      <c r="X253" s="86" t="s">
        <v>160</v>
      </c>
      <c r="Y253" s="571">
        <v>302</v>
      </c>
      <c r="Z253" s="86" t="s">
        <v>161</v>
      </c>
      <c r="AA253" s="571">
        <v>0</v>
      </c>
      <c r="AB253" s="572"/>
      <c r="AC253" s="96"/>
      <c r="AD253" s="96"/>
      <c r="AE253" s="97"/>
      <c r="AF253" s="97"/>
      <c r="AG253" s="98"/>
      <c r="AH253" s="98"/>
      <c r="AI253" s="98"/>
      <c r="AJ253" s="97"/>
      <c r="AK253" s="98"/>
      <c r="AL253" s="98"/>
      <c r="AM253" s="98"/>
      <c r="AN253" s="99"/>
      <c r="AO253" s="99"/>
      <c r="AP253" s="99"/>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100"/>
      <c r="CB253" s="100"/>
      <c r="CC253" s="100"/>
      <c r="CD253" s="100"/>
      <c r="CE253" s="100"/>
      <c r="CF253" s="100"/>
      <c r="CG253" s="100"/>
      <c r="CH253" s="100"/>
    </row>
    <row r="254" spans="1:86" s="101" customFormat="1" ht="22.5" x14ac:dyDescent="0.2">
      <c r="A254" s="474"/>
      <c r="B254" s="474"/>
      <c r="C254" s="472"/>
      <c r="D254" s="477"/>
      <c r="E254" s="467"/>
      <c r="F254" s="467"/>
      <c r="G254" s="467"/>
      <c r="H254" s="467"/>
      <c r="I254" s="467"/>
      <c r="J254" s="467"/>
      <c r="K254" s="467"/>
      <c r="L254" s="467"/>
      <c r="M254" s="467"/>
      <c r="N254" s="472"/>
      <c r="O254" s="570"/>
      <c r="P254" s="570"/>
      <c r="Q254" s="472"/>
      <c r="R254" s="472"/>
      <c r="S254" s="478"/>
      <c r="T254" s="478"/>
      <c r="U254" s="478"/>
      <c r="V254" s="85" t="s">
        <v>162</v>
      </c>
      <c r="W254" s="571">
        <v>17</v>
      </c>
      <c r="X254" s="85" t="s">
        <v>161</v>
      </c>
      <c r="Y254" s="571">
        <v>0</v>
      </c>
      <c r="Z254" s="86" t="s">
        <v>163</v>
      </c>
      <c r="AA254" s="571">
        <v>0</v>
      </c>
      <c r="AB254" s="572"/>
      <c r="AC254" s="96"/>
      <c r="AD254" s="96"/>
      <c r="AE254" s="97"/>
      <c r="AF254" s="97"/>
      <c r="AG254" s="98"/>
      <c r="AH254" s="98"/>
      <c r="AI254" s="98"/>
      <c r="AJ254" s="97"/>
      <c r="AK254" s="98"/>
      <c r="AL254" s="98"/>
      <c r="AM254" s="98"/>
      <c r="AN254" s="99"/>
      <c r="AO254" s="99"/>
      <c r="AP254" s="99"/>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100"/>
      <c r="CB254" s="100"/>
      <c r="CC254" s="100"/>
      <c r="CD254" s="100"/>
      <c r="CE254" s="100"/>
      <c r="CF254" s="100"/>
      <c r="CG254" s="100"/>
      <c r="CH254" s="100"/>
    </row>
    <row r="255" spans="1:86" s="101" customFormat="1" ht="22.5" x14ac:dyDescent="0.2">
      <c r="A255" s="474"/>
      <c r="B255" s="474"/>
      <c r="C255" s="472"/>
      <c r="D255" s="477"/>
      <c r="E255" s="467"/>
      <c r="F255" s="467"/>
      <c r="G255" s="467"/>
      <c r="H255" s="467"/>
      <c r="I255" s="467"/>
      <c r="J255" s="467"/>
      <c r="K255" s="467"/>
      <c r="L255" s="467"/>
      <c r="M255" s="467"/>
      <c r="N255" s="472"/>
      <c r="O255" s="570"/>
      <c r="P255" s="570"/>
      <c r="Q255" s="472"/>
      <c r="R255" s="472"/>
      <c r="S255" s="478"/>
      <c r="T255" s="478"/>
      <c r="U255" s="478"/>
      <c r="V255" s="85" t="s">
        <v>164</v>
      </c>
      <c r="W255" s="571">
        <v>0</v>
      </c>
      <c r="X255" s="85" t="s">
        <v>165</v>
      </c>
      <c r="Y255" s="571">
        <v>0</v>
      </c>
      <c r="Z255" s="85"/>
      <c r="AA255" s="573"/>
      <c r="AB255" s="572"/>
      <c r="AC255" s="96"/>
      <c r="AD255" s="96"/>
      <c r="AE255" s="97"/>
      <c r="AF255" s="97"/>
      <c r="AG255" s="98"/>
      <c r="AH255" s="98"/>
      <c r="AI255" s="98"/>
      <c r="AJ255" s="97"/>
      <c r="AK255" s="98"/>
      <c r="AL255" s="98"/>
      <c r="AM255" s="98"/>
      <c r="AN255" s="99"/>
      <c r="AO255" s="99"/>
      <c r="AP255" s="99"/>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100"/>
      <c r="CB255" s="100"/>
      <c r="CC255" s="100"/>
      <c r="CD255" s="100"/>
      <c r="CE255" s="100"/>
      <c r="CF255" s="100"/>
      <c r="CG255" s="100"/>
      <c r="CH255" s="100"/>
    </row>
    <row r="256" spans="1:86" s="101" customFormat="1" ht="12.75" customHeight="1" x14ac:dyDescent="0.2">
      <c r="A256" s="474"/>
      <c r="B256" s="474"/>
      <c r="C256" s="472" t="s">
        <v>177</v>
      </c>
      <c r="D256" s="200" t="s">
        <v>138</v>
      </c>
      <c r="E256" s="568">
        <v>6200</v>
      </c>
      <c r="F256" s="568">
        <v>6200</v>
      </c>
      <c r="G256" s="568"/>
      <c r="H256" s="568"/>
      <c r="I256" s="568"/>
      <c r="J256" s="569">
        <v>1526</v>
      </c>
      <c r="K256" s="569"/>
      <c r="L256" s="264"/>
      <c r="M256" s="264"/>
      <c r="N256" s="472" t="s">
        <v>177</v>
      </c>
      <c r="O256" s="570"/>
      <c r="P256" s="570"/>
      <c r="Q256" s="472" t="s">
        <v>177</v>
      </c>
      <c r="R256" s="472" t="s">
        <v>177</v>
      </c>
      <c r="S256" s="478">
        <v>1003</v>
      </c>
      <c r="T256" s="478">
        <v>513</v>
      </c>
      <c r="U256" s="478">
        <v>10</v>
      </c>
      <c r="V256" s="85" t="s">
        <v>139</v>
      </c>
      <c r="W256" s="571">
        <v>0</v>
      </c>
      <c r="X256" s="86" t="s">
        <v>140</v>
      </c>
      <c r="Y256" s="571">
        <v>0</v>
      </c>
      <c r="Z256" s="86" t="s">
        <v>141</v>
      </c>
      <c r="AA256" s="571">
        <v>0</v>
      </c>
      <c r="AB256" s="572">
        <f>S256+T256+U256</f>
        <v>1526</v>
      </c>
      <c r="AC256" s="96"/>
      <c r="AD256" s="96"/>
      <c r="AE256" s="97"/>
      <c r="AF256" s="97"/>
      <c r="AG256" s="98"/>
      <c r="AH256" s="98"/>
      <c r="AI256" s="98"/>
      <c r="AJ256" s="97"/>
      <c r="AK256" s="98"/>
      <c r="AL256" s="98"/>
      <c r="AM256" s="98"/>
      <c r="AN256" s="99"/>
      <c r="AO256" s="99"/>
      <c r="AP256" s="99"/>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100"/>
      <c r="CB256" s="100"/>
      <c r="CC256" s="100"/>
      <c r="CD256" s="100"/>
      <c r="CE256" s="100"/>
      <c r="CF256" s="100"/>
      <c r="CG256" s="100"/>
      <c r="CH256" s="100"/>
    </row>
    <row r="257" spans="1:86" s="101" customFormat="1" x14ac:dyDescent="0.2">
      <c r="A257" s="474"/>
      <c r="B257" s="474"/>
      <c r="C257" s="472"/>
      <c r="D257" s="200" t="s">
        <v>143</v>
      </c>
      <c r="E257" s="196">
        <v>81615100</v>
      </c>
      <c r="F257" s="196">
        <v>88516700</v>
      </c>
      <c r="G257" s="196"/>
      <c r="H257" s="196"/>
      <c r="I257" s="196"/>
      <c r="J257" s="548">
        <v>77615100</v>
      </c>
      <c r="K257" s="196"/>
      <c r="L257" s="196"/>
      <c r="M257" s="196"/>
      <c r="N257" s="472"/>
      <c r="O257" s="570"/>
      <c r="P257" s="570"/>
      <c r="Q257" s="472"/>
      <c r="R257" s="472"/>
      <c r="S257" s="478"/>
      <c r="T257" s="478"/>
      <c r="U257" s="478"/>
      <c r="V257" s="85" t="s">
        <v>144</v>
      </c>
      <c r="W257" s="571">
        <v>2</v>
      </c>
      <c r="X257" s="86" t="s">
        <v>145</v>
      </c>
      <c r="Y257" s="571">
        <v>0</v>
      </c>
      <c r="Z257" s="86" t="s">
        <v>146</v>
      </c>
      <c r="AA257" s="571">
        <v>1</v>
      </c>
      <c r="AB257" s="572"/>
      <c r="AC257" s="96"/>
      <c r="AD257" s="96"/>
      <c r="AE257" s="97"/>
      <c r="AF257" s="97"/>
      <c r="AG257" s="98"/>
      <c r="AH257" s="98"/>
      <c r="AI257" s="98"/>
      <c r="AJ257" s="97"/>
      <c r="AK257" s="98"/>
      <c r="AL257" s="98"/>
      <c r="AM257" s="98"/>
      <c r="AN257" s="99"/>
      <c r="AO257" s="99"/>
      <c r="AP257" s="99"/>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100"/>
      <c r="CB257" s="100"/>
      <c r="CC257" s="100"/>
      <c r="CD257" s="100"/>
      <c r="CE257" s="100"/>
      <c r="CF257" s="100"/>
      <c r="CG257" s="100"/>
      <c r="CH257" s="100"/>
    </row>
    <row r="258" spans="1:86" s="101" customFormat="1" x14ac:dyDescent="0.2">
      <c r="A258" s="474"/>
      <c r="B258" s="474"/>
      <c r="C258" s="472"/>
      <c r="D258" s="200" t="s">
        <v>149</v>
      </c>
      <c r="E258" s="102"/>
      <c r="F258" s="102"/>
      <c r="G258" s="102"/>
      <c r="H258" s="102"/>
      <c r="I258" s="102"/>
      <c r="J258" s="213"/>
      <c r="K258" s="213"/>
      <c r="L258" s="264"/>
      <c r="M258" s="264"/>
      <c r="N258" s="472"/>
      <c r="O258" s="570"/>
      <c r="P258" s="570"/>
      <c r="Q258" s="472"/>
      <c r="R258" s="472"/>
      <c r="S258" s="478"/>
      <c r="T258" s="478"/>
      <c r="U258" s="478"/>
      <c r="V258" s="85" t="s">
        <v>150</v>
      </c>
      <c r="W258" s="571">
        <v>103</v>
      </c>
      <c r="X258" s="86" t="s">
        <v>151</v>
      </c>
      <c r="Y258" s="571">
        <v>0</v>
      </c>
      <c r="Z258" s="86" t="s">
        <v>152</v>
      </c>
      <c r="AA258" s="571">
        <v>0</v>
      </c>
      <c r="AB258" s="572"/>
      <c r="AC258" s="96"/>
      <c r="AD258" s="96"/>
      <c r="AE258" s="97"/>
      <c r="AF258" s="97"/>
      <c r="AG258" s="98"/>
      <c r="AH258" s="98"/>
      <c r="AI258" s="98"/>
      <c r="AJ258" s="97"/>
      <c r="AK258" s="98"/>
      <c r="AL258" s="98"/>
      <c r="AM258" s="98"/>
      <c r="AN258" s="99"/>
      <c r="AO258" s="99"/>
      <c r="AP258" s="99"/>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100"/>
      <c r="CB258" s="100"/>
      <c r="CC258" s="100"/>
      <c r="CD258" s="100"/>
      <c r="CE258" s="100"/>
      <c r="CF258" s="100"/>
      <c r="CG258" s="100"/>
      <c r="CH258" s="100"/>
    </row>
    <row r="259" spans="1:86" s="101" customFormat="1" ht="25.5" x14ac:dyDescent="0.2">
      <c r="A259" s="474"/>
      <c r="B259" s="474"/>
      <c r="C259" s="472"/>
      <c r="D259" s="200" t="s">
        <v>155</v>
      </c>
      <c r="E259" s="196">
        <v>11461933.4</v>
      </c>
      <c r="F259" s="196">
        <v>6875726.7000000002</v>
      </c>
      <c r="G259" s="196"/>
      <c r="H259" s="196"/>
      <c r="I259" s="196"/>
      <c r="J259" s="548">
        <v>3139413.35</v>
      </c>
      <c r="K259" s="196"/>
      <c r="L259" s="196"/>
      <c r="M259" s="196"/>
      <c r="N259" s="472"/>
      <c r="O259" s="570"/>
      <c r="P259" s="570"/>
      <c r="Q259" s="472"/>
      <c r="R259" s="472"/>
      <c r="S259" s="478"/>
      <c r="T259" s="478"/>
      <c r="U259" s="478"/>
      <c r="V259" s="85" t="s">
        <v>156</v>
      </c>
      <c r="W259" s="571">
        <v>127</v>
      </c>
      <c r="X259" s="86" t="s">
        <v>157</v>
      </c>
      <c r="Y259" s="571">
        <v>652</v>
      </c>
      <c r="Z259" s="86" t="s">
        <v>158</v>
      </c>
      <c r="AA259" s="571">
        <v>1525</v>
      </c>
      <c r="AB259" s="572"/>
      <c r="AC259" s="96"/>
      <c r="AD259" s="96"/>
      <c r="AE259" s="97"/>
      <c r="AF259" s="97"/>
      <c r="AG259" s="98"/>
      <c r="AH259" s="98"/>
      <c r="AI259" s="98"/>
      <c r="AJ259" s="97"/>
      <c r="AK259" s="98"/>
      <c r="AL259" s="98"/>
      <c r="AM259" s="98"/>
      <c r="AN259" s="99"/>
      <c r="AO259" s="99"/>
      <c r="AP259" s="99"/>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100"/>
      <c r="CB259" s="100"/>
      <c r="CC259" s="100"/>
      <c r="CD259" s="100"/>
      <c r="CE259" s="100"/>
      <c r="CF259" s="100"/>
      <c r="CG259" s="100"/>
      <c r="CH259" s="100"/>
    </row>
    <row r="260" spans="1:86" s="101" customFormat="1" x14ac:dyDescent="0.2">
      <c r="A260" s="474"/>
      <c r="B260" s="474"/>
      <c r="C260" s="472"/>
      <c r="D260" s="477"/>
      <c r="E260" s="467"/>
      <c r="F260" s="467"/>
      <c r="G260" s="467"/>
      <c r="H260" s="467"/>
      <c r="I260" s="467"/>
      <c r="J260" s="467"/>
      <c r="K260" s="467"/>
      <c r="L260" s="467"/>
      <c r="M260" s="467"/>
      <c r="N260" s="472"/>
      <c r="O260" s="570"/>
      <c r="P260" s="570"/>
      <c r="Q260" s="472"/>
      <c r="R260" s="472"/>
      <c r="S260" s="478"/>
      <c r="T260" s="478"/>
      <c r="U260" s="478"/>
      <c r="V260" s="85" t="s">
        <v>159</v>
      </c>
      <c r="W260" s="571">
        <v>1152</v>
      </c>
      <c r="X260" s="86" t="s">
        <v>160</v>
      </c>
      <c r="Y260" s="571">
        <v>825</v>
      </c>
      <c r="Z260" s="86" t="s">
        <v>161</v>
      </c>
      <c r="AA260" s="571">
        <v>0</v>
      </c>
      <c r="AB260" s="572"/>
      <c r="AC260" s="96"/>
      <c r="AD260" s="96"/>
      <c r="AE260" s="97"/>
      <c r="AF260" s="97"/>
      <c r="AG260" s="98"/>
      <c r="AH260" s="98"/>
      <c r="AI260" s="98"/>
      <c r="AJ260" s="97"/>
      <c r="AK260" s="98"/>
      <c r="AL260" s="98"/>
      <c r="AM260" s="98"/>
      <c r="AN260" s="99"/>
      <c r="AO260" s="99"/>
      <c r="AP260" s="99"/>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100"/>
      <c r="CB260" s="100"/>
      <c r="CC260" s="100"/>
      <c r="CD260" s="100"/>
      <c r="CE260" s="100"/>
      <c r="CF260" s="100"/>
      <c r="CG260" s="100"/>
      <c r="CH260" s="100"/>
    </row>
    <row r="261" spans="1:86" s="101" customFormat="1" ht="22.5" x14ac:dyDescent="0.2">
      <c r="A261" s="474"/>
      <c r="B261" s="474"/>
      <c r="C261" s="472"/>
      <c r="D261" s="477"/>
      <c r="E261" s="467"/>
      <c r="F261" s="467"/>
      <c r="G261" s="467"/>
      <c r="H261" s="467"/>
      <c r="I261" s="467"/>
      <c r="J261" s="467"/>
      <c r="K261" s="467"/>
      <c r="L261" s="467"/>
      <c r="M261" s="467"/>
      <c r="N261" s="472"/>
      <c r="O261" s="570"/>
      <c r="P261" s="570"/>
      <c r="Q261" s="472"/>
      <c r="R261" s="472"/>
      <c r="S261" s="478"/>
      <c r="T261" s="478"/>
      <c r="U261" s="478"/>
      <c r="V261" s="85" t="s">
        <v>162</v>
      </c>
      <c r="W261" s="571">
        <v>142</v>
      </c>
      <c r="X261" s="85" t="s">
        <v>161</v>
      </c>
      <c r="Y261" s="571">
        <v>49</v>
      </c>
      <c r="Z261" s="86" t="s">
        <v>163</v>
      </c>
      <c r="AA261" s="571">
        <v>0</v>
      </c>
      <c r="AB261" s="572"/>
      <c r="AC261" s="96"/>
      <c r="AD261" s="96"/>
      <c r="AE261" s="97"/>
      <c r="AF261" s="97"/>
      <c r="AG261" s="98"/>
      <c r="AH261" s="98"/>
      <c r="AI261" s="98"/>
      <c r="AJ261" s="97"/>
      <c r="AK261" s="98"/>
      <c r="AL261" s="98"/>
      <c r="AM261" s="98"/>
      <c r="AN261" s="99"/>
      <c r="AO261" s="99"/>
      <c r="AP261" s="99"/>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100"/>
      <c r="CB261" s="100"/>
      <c r="CC261" s="100"/>
      <c r="CD261" s="100"/>
      <c r="CE261" s="100"/>
      <c r="CF261" s="100"/>
      <c r="CG261" s="100"/>
      <c r="CH261" s="100"/>
    </row>
    <row r="262" spans="1:86" s="101" customFormat="1" ht="22.5" x14ac:dyDescent="0.2">
      <c r="A262" s="474"/>
      <c r="B262" s="474"/>
      <c r="C262" s="472"/>
      <c r="D262" s="477"/>
      <c r="E262" s="467"/>
      <c r="F262" s="467"/>
      <c r="G262" s="467"/>
      <c r="H262" s="467"/>
      <c r="I262" s="467"/>
      <c r="J262" s="467"/>
      <c r="K262" s="467"/>
      <c r="L262" s="467"/>
      <c r="M262" s="467"/>
      <c r="N262" s="472"/>
      <c r="O262" s="570"/>
      <c r="P262" s="570"/>
      <c r="Q262" s="472"/>
      <c r="R262" s="472"/>
      <c r="S262" s="478"/>
      <c r="T262" s="478"/>
      <c r="U262" s="478"/>
      <c r="V262" s="85" t="s">
        <v>164</v>
      </c>
      <c r="W262" s="571">
        <v>0</v>
      </c>
      <c r="X262" s="85" t="s">
        <v>165</v>
      </c>
      <c r="Y262" s="571">
        <v>0</v>
      </c>
      <c r="Z262" s="85"/>
      <c r="AA262" s="573"/>
      <c r="AB262" s="572"/>
      <c r="AC262" s="96"/>
      <c r="AD262" s="96"/>
      <c r="AE262" s="97"/>
      <c r="AF262" s="97"/>
      <c r="AG262" s="98"/>
      <c r="AH262" s="98"/>
      <c r="AI262" s="98"/>
      <c r="AJ262" s="97"/>
      <c r="AK262" s="98"/>
      <c r="AL262" s="98"/>
      <c r="AM262" s="98"/>
      <c r="AN262" s="99"/>
      <c r="AO262" s="99"/>
      <c r="AP262" s="99"/>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100"/>
      <c r="CB262" s="100"/>
      <c r="CC262" s="100"/>
      <c r="CD262" s="100"/>
      <c r="CE262" s="100"/>
      <c r="CF262" s="100"/>
      <c r="CG262" s="100"/>
      <c r="CH262" s="100"/>
    </row>
    <row r="263" spans="1:86" s="101" customFormat="1" ht="12.75" customHeight="1" x14ac:dyDescent="0.2">
      <c r="A263" s="474"/>
      <c r="B263" s="474"/>
      <c r="C263" s="472" t="s">
        <v>178</v>
      </c>
      <c r="D263" s="200" t="s">
        <v>138</v>
      </c>
      <c r="E263" s="568">
        <v>578</v>
      </c>
      <c r="F263" s="568">
        <v>1520</v>
      </c>
      <c r="G263" s="568"/>
      <c r="H263" s="568"/>
      <c r="I263" s="568"/>
      <c r="J263" s="569">
        <v>1156</v>
      </c>
      <c r="K263" s="569"/>
      <c r="L263" s="264"/>
      <c r="M263" s="264"/>
      <c r="N263" s="472" t="s">
        <v>178</v>
      </c>
      <c r="O263" s="570"/>
      <c r="P263" s="570"/>
      <c r="Q263" s="472" t="s">
        <v>178</v>
      </c>
      <c r="R263" s="472" t="s">
        <v>178</v>
      </c>
      <c r="S263" s="478">
        <v>652</v>
      </c>
      <c r="T263" s="478">
        <v>504</v>
      </c>
      <c r="U263" s="478">
        <v>0</v>
      </c>
      <c r="V263" s="85" t="s">
        <v>139</v>
      </c>
      <c r="W263" s="571">
        <v>0</v>
      </c>
      <c r="X263" s="86" t="s">
        <v>140</v>
      </c>
      <c r="Y263" s="571">
        <v>0</v>
      </c>
      <c r="Z263" s="86" t="s">
        <v>141</v>
      </c>
      <c r="AA263" s="571">
        <v>0</v>
      </c>
      <c r="AB263" s="572">
        <f>S263+T263+U263</f>
        <v>1156</v>
      </c>
      <c r="AC263" s="96"/>
      <c r="AD263" s="96"/>
      <c r="AE263" s="97"/>
      <c r="AF263" s="97"/>
      <c r="AG263" s="98"/>
      <c r="AH263" s="98"/>
      <c r="AI263" s="98"/>
      <c r="AJ263" s="97"/>
      <c r="AK263" s="98"/>
      <c r="AL263" s="98"/>
      <c r="AM263" s="98"/>
      <c r="AN263" s="99"/>
      <c r="AO263" s="99"/>
      <c r="AP263" s="99"/>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100"/>
      <c r="CB263" s="100"/>
      <c r="CC263" s="100"/>
      <c r="CD263" s="100"/>
      <c r="CE263" s="100"/>
      <c r="CF263" s="100"/>
      <c r="CG263" s="100"/>
      <c r="CH263" s="100"/>
    </row>
    <row r="264" spans="1:86" s="101" customFormat="1" x14ac:dyDescent="0.2">
      <c r="A264" s="474"/>
      <c r="B264" s="474"/>
      <c r="C264" s="472"/>
      <c r="D264" s="200" t="s">
        <v>143</v>
      </c>
      <c r="E264" s="196">
        <v>81615100</v>
      </c>
      <c r="F264" s="196">
        <v>88516700</v>
      </c>
      <c r="G264" s="196"/>
      <c r="H264" s="196"/>
      <c r="I264" s="196"/>
      <c r="J264" s="548">
        <v>77615100</v>
      </c>
      <c r="K264" s="196"/>
      <c r="L264" s="196"/>
      <c r="M264" s="196"/>
      <c r="N264" s="472"/>
      <c r="O264" s="570"/>
      <c r="P264" s="570"/>
      <c r="Q264" s="472"/>
      <c r="R264" s="472"/>
      <c r="S264" s="478"/>
      <c r="T264" s="478"/>
      <c r="U264" s="478"/>
      <c r="V264" s="85" t="s">
        <v>144</v>
      </c>
      <c r="W264" s="571">
        <v>0</v>
      </c>
      <c r="X264" s="86" t="s">
        <v>145</v>
      </c>
      <c r="Y264" s="571">
        <v>1</v>
      </c>
      <c r="Z264" s="86" t="s">
        <v>146</v>
      </c>
      <c r="AA264" s="571">
        <v>0</v>
      </c>
      <c r="AB264" s="572"/>
      <c r="AC264" s="96"/>
      <c r="AD264" s="96"/>
      <c r="AE264" s="97"/>
      <c r="AF264" s="97"/>
      <c r="AG264" s="98"/>
      <c r="AH264" s="98"/>
      <c r="AI264" s="98"/>
      <c r="AJ264" s="97"/>
      <c r="AK264" s="98"/>
      <c r="AL264" s="98"/>
      <c r="AM264" s="98"/>
      <c r="AN264" s="99"/>
      <c r="AO264" s="99"/>
      <c r="AP264" s="99"/>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100"/>
      <c r="CB264" s="100"/>
      <c r="CC264" s="100"/>
      <c r="CD264" s="100"/>
      <c r="CE264" s="100"/>
      <c r="CF264" s="100"/>
      <c r="CG264" s="100"/>
      <c r="CH264" s="100"/>
    </row>
    <row r="265" spans="1:86" s="101" customFormat="1" x14ac:dyDescent="0.2">
      <c r="A265" s="474"/>
      <c r="B265" s="474"/>
      <c r="C265" s="472"/>
      <c r="D265" s="200" t="s">
        <v>149</v>
      </c>
      <c r="E265" s="102"/>
      <c r="F265" s="102"/>
      <c r="G265" s="102"/>
      <c r="H265" s="102"/>
      <c r="I265" s="102"/>
      <c r="J265" s="213"/>
      <c r="K265" s="213"/>
      <c r="L265" s="264"/>
      <c r="M265" s="264"/>
      <c r="N265" s="472"/>
      <c r="O265" s="570"/>
      <c r="P265" s="570"/>
      <c r="Q265" s="472"/>
      <c r="R265" s="472"/>
      <c r="S265" s="478"/>
      <c r="T265" s="478"/>
      <c r="U265" s="478"/>
      <c r="V265" s="85" t="s">
        <v>150</v>
      </c>
      <c r="W265" s="571">
        <v>9</v>
      </c>
      <c r="X265" s="86" t="s">
        <v>151</v>
      </c>
      <c r="Y265" s="571">
        <v>26</v>
      </c>
      <c r="Z265" s="86" t="s">
        <v>152</v>
      </c>
      <c r="AA265" s="571">
        <v>0</v>
      </c>
      <c r="AB265" s="572"/>
      <c r="AC265" s="96"/>
      <c r="AD265" s="96"/>
      <c r="AE265" s="97"/>
      <c r="AF265" s="97"/>
      <c r="AG265" s="98"/>
      <c r="AH265" s="98"/>
      <c r="AI265" s="98"/>
      <c r="AJ265" s="97"/>
      <c r="AK265" s="98"/>
      <c r="AL265" s="98"/>
      <c r="AM265" s="98"/>
      <c r="AN265" s="99"/>
      <c r="AO265" s="99"/>
      <c r="AP265" s="99"/>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100"/>
      <c r="CB265" s="100"/>
      <c r="CC265" s="100"/>
      <c r="CD265" s="100"/>
      <c r="CE265" s="100"/>
      <c r="CF265" s="100"/>
      <c r="CG265" s="100"/>
      <c r="CH265" s="100"/>
    </row>
    <row r="266" spans="1:86" s="101" customFormat="1" ht="25.5" x14ac:dyDescent="0.2">
      <c r="A266" s="474"/>
      <c r="B266" s="474"/>
      <c r="C266" s="472"/>
      <c r="D266" s="200" t="s">
        <v>155</v>
      </c>
      <c r="E266" s="196">
        <v>11461933.4</v>
      </c>
      <c r="F266" s="196">
        <v>6875726.7000000002</v>
      </c>
      <c r="G266" s="196"/>
      <c r="H266" s="196"/>
      <c r="I266" s="196"/>
      <c r="J266" s="548">
        <v>3139413.35</v>
      </c>
      <c r="K266" s="196"/>
      <c r="L266" s="196"/>
      <c r="M266" s="196"/>
      <c r="N266" s="472"/>
      <c r="O266" s="570"/>
      <c r="P266" s="570"/>
      <c r="Q266" s="472"/>
      <c r="R266" s="472"/>
      <c r="S266" s="478"/>
      <c r="T266" s="478"/>
      <c r="U266" s="478"/>
      <c r="V266" s="85" t="s">
        <v>156</v>
      </c>
      <c r="W266" s="571">
        <v>236</v>
      </c>
      <c r="X266" s="86" t="s">
        <v>157</v>
      </c>
      <c r="Y266" s="571">
        <v>739</v>
      </c>
      <c r="Z266" s="86" t="s">
        <v>158</v>
      </c>
      <c r="AA266" s="571">
        <v>1156</v>
      </c>
      <c r="AB266" s="572"/>
      <c r="AC266" s="96"/>
      <c r="AD266" s="96"/>
      <c r="AE266" s="97"/>
      <c r="AF266" s="97"/>
      <c r="AG266" s="98"/>
      <c r="AH266" s="98"/>
      <c r="AI266" s="98"/>
      <c r="AJ266" s="97"/>
      <c r="AK266" s="98"/>
      <c r="AL266" s="98"/>
      <c r="AM266" s="98"/>
      <c r="AN266" s="99"/>
      <c r="AO266" s="99"/>
      <c r="AP266" s="99"/>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100"/>
      <c r="CB266" s="100"/>
      <c r="CC266" s="100"/>
      <c r="CD266" s="100"/>
      <c r="CE266" s="100"/>
      <c r="CF266" s="100"/>
      <c r="CG266" s="100"/>
      <c r="CH266" s="100"/>
    </row>
    <row r="267" spans="1:86" s="101" customFormat="1" x14ac:dyDescent="0.2">
      <c r="A267" s="474"/>
      <c r="B267" s="474"/>
      <c r="C267" s="472"/>
      <c r="D267" s="477"/>
      <c r="E267" s="467"/>
      <c r="F267" s="467"/>
      <c r="G267" s="467"/>
      <c r="H267" s="467"/>
      <c r="I267" s="467"/>
      <c r="J267" s="467"/>
      <c r="K267" s="467"/>
      <c r="L267" s="467"/>
      <c r="M267" s="467"/>
      <c r="N267" s="472"/>
      <c r="O267" s="570"/>
      <c r="P267" s="570"/>
      <c r="Q267" s="472"/>
      <c r="R267" s="472"/>
      <c r="S267" s="478"/>
      <c r="T267" s="478"/>
      <c r="U267" s="478"/>
      <c r="V267" s="85" t="s">
        <v>159</v>
      </c>
      <c r="W267" s="571">
        <v>851</v>
      </c>
      <c r="X267" s="86" t="s">
        <v>160</v>
      </c>
      <c r="Y267" s="571">
        <v>304</v>
      </c>
      <c r="Z267" s="86" t="s">
        <v>161</v>
      </c>
      <c r="AA267" s="571">
        <v>0</v>
      </c>
      <c r="AB267" s="572"/>
      <c r="AC267" s="96"/>
      <c r="AD267" s="96"/>
      <c r="AE267" s="97"/>
      <c r="AF267" s="97"/>
      <c r="AG267" s="98"/>
      <c r="AH267" s="98"/>
      <c r="AI267" s="98"/>
      <c r="AJ267" s="97"/>
      <c r="AK267" s="98"/>
      <c r="AL267" s="98"/>
      <c r="AM267" s="98"/>
      <c r="AN267" s="99"/>
      <c r="AO267" s="99"/>
      <c r="AP267" s="99"/>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100"/>
      <c r="CB267" s="100"/>
      <c r="CC267" s="100"/>
      <c r="CD267" s="100"/>
      <c r="CE267" s="100"/>
      <c r="CF267" s="100"/>
      <c r="CG267" s="100"/>
      <c r="CH267" s="100"/>
    </row>
    <row r="268" spans="1:86" s="101" customFormat="1" ht="22.5" x14ac:dyDescent="0.2">
      <c r="A268" s="474"/>
      <c r="B268" s="474"/>
      <c r="C268" s="472"/>
      <c r="D268" s="477"/>
      <c r="E268" s="467"/>
      <c r="F268" s="467"/>
      <c r="G268" s="467"/>
      <c r="H268" s="467"/>
      <c r="I268" s="467"/>
      <c r="J268" s="467"/>
      <c r="K268" s="467"/>
      <c r="L268" s="467"/>
      <c r="M268" s="467"/>
      <c r="N268" s="472"/>
      <c r="O268" s="570"/>
      <c r="P268" s="570"/>
      <c r="Q268" s="472"/>
      <c r="R268" s="472"/>
      <c r="S268" s="478"/>
      <c r="T268" s="478"/>
      <c r="U268" s="478"/>
      <c r="V268" s="85" t="s">
        <v>162</v>
      </c>
      <c r="W268" s="571">
        <v>60</v>
      </c>
      <c r="X268" s="85" t="s">
        <v>161</v>
      </c>
      <c r="Y268" s="571">
        <v>86</v>
      </c>
      <c r="Z268" s="86" t="s">
        <v>163</v>
      </c>
      <c r="AA268" s="571">
        <v>0</v>
      </c>
      <c r="AB268" s="572"/>
      <c r="AC268" s="96"/>
      <c r="AD268" s="96"/>
      <c r="AE268" s="97"/>
      <c r="AF268" s="97"/>
      <c r="AG268" s="98"/>
      <c r="AH268" s="98"/>
      <c r="AI268" s="98"/>
      <c r="AJ268" s="97"/>
      <c r="AK268" s="98"/>
      <c r="AL268" s="98"/>
      <c r="AM268" s="98"/>
      <c r="AN268" s="99"/>
      <c r="AO268" s="99"/>
      <c r="AP268" s="99"/>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100"/>
      <c r="CB268" s="100"/>
      <c r="CC268" s="100"/>
      <c r="CD268" s="100"/>
      <c r="CE268" s="100"/>
      <c r="CF268" s="100"/>
      <c r="CG268" s="100"/>
      <c r="CH268" s="100"/>
    </row>
    <row r="269" spans="1:86" s="101" customFormat="1" ht="22.5" x14ac:dyDescent="0.2">
      <c r="A269" s="474"/>
      <c r="B269" s="474"/>
      <c r="C269" s="472"/>
      <c r="D269" s="477"/>
      <c r="E269" s="467"/>
      <c r="F269" s="467"/>
      <c r="G269" s="467"/>
      <c r="H269" s="467"/>
      <c r="I269" s="467"/>
      <c r="J269" s="467"/>
      <c r="K269" s="467"/>
      <c r="L269" s="467"/>
      <c r="M269" s="467"/>
      <c r="N269" s="472"/>
      <c r="O269" s="570"/>
      <c r="P269" s="570"/>
      <c r="Q269" s="472"/>
      <c r="R269" s="472"/>
      <c r="S269" s="478"/>
      <c r="T269" s="478"/>
      <c r="U269" s="478"/>
      <c r="V269" s="85" t="s">
        <v>164</v>
      </c>
      <c r="W269" s="571">
        <v>0</v>
      </c>
      <c r="X269" s="85" t="s">
        <v>165</v>
      </c>
      <c r="Y269" s="571">
        <v>0</v>
      </c>
      <c r="Z269" s="85"/>
      <c r="AA269" s="573"/>
      <c r="AB269" s="572"/>
      <c r="AC269" s="96"/>
      <c r="AD269" s="96"/>
      <c r="AE269" s="97"/>
      <c r="AF269" s="97"/>
      <c r="AG269" s="98"/>
      <c r="AH269" s="98"/>
      <c r="AI269" s="98"/>
      <c r="AJ269" s="97"/>
      <c r="AK269" s="98"/>
      <c r="AL269" s="98"/>
      <c r="AM269" s="98"/>
      <c r="AN269" s="99"/>
      <c r="AO269" s="99"/>
      <c r="AP269" s="99"/>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100"/>
      <c r="CB269" s="100"/>
      <c r="CC269" s="100"/>
      <c r="CD269" s="100"/>
      <c r="CE269" s="100"/>
      <c r="CF269" s="100"/>
      <c r="CG269" s="100"/>
      <c r="CH269" s="100"/>
    </row>
    <row r="270" spans="1:86" s="101" customFormat="1" ht="12.75" customHeight="1" x14ac:dyDescent="0.2">
      <c r="A270" s="474"/>
      <c r="B270" s="474"/>
      <c r="C270" s="472" t="s">
        <v>179</v>
      </c>
      <c r="D270" s="200" t="s">
        <v>138</v>
      </c>
      <c r="E270" s="568">
        <v>8998</v>
      </c>
      <c r="F270" s="568">
        <v>8998</v>
      </c>
      <c r="G270" s="568"/>
      <c r="H270" s="568"/>
      <c r="I270" s="568"/>
      <c r="J270" s="569">
        <v>1209</v>
      </c>
      <c r="K270" s="569"/>
      <c r="L270" s="264"/>
      <c r="M270" s="264"/>
      <c r="N270" s="472" t="s">
        <v>179</v>
      </c>
      <c r="O270" s="570"/>
      <c r="P270" s="570"/>
      <c r="Q270" s="472" t="s">
        <v>179</v>
      </c>
      <c r="R270" s="472" t="s">
        <v>179</v>
      </c>
      <c r="S270" s="478">
        <v>675</v>
      </c>
      <c r="T270" s="478">
        <v>534</v>
      </c>
      <c r="U270" s="478">
        <v>0</v>
      </c>
      <c r="V270" s="85" t="s">
        <v>139</v>
      </c>
      <c r="W270" s="571">
        <v>192</v>
      </c>
      <c r="X270" s="86" t="s">
        <v>140</v>
      </c>
      <c r="Y270" s="571">
        <v>498</v>
      </c>
      <c r="Z270" s="86" t="s">
        <v>141</v>
      </c>
      <c r="AA270" s="571">
        <v>0</v>
      </c>
      <c r="AB270" s="572">
        <f>S270+T270+U270</f>
        <v>1209</v>
      </c>
      <c r="AC270" s="96"/>
      <c r="AD270" s="96"/>
      <c r="AE270" s="97"/>
      <c r="AF270" s="97"/>
      <c r="AG270" s="98"/>
      <c r="AH270" s="98"/>
      <c r="AI270" s="98"/>
      <c r="AJ270" s="97"/>
      <c r="AK270" s="98"/>
      <c r="AL270" s="98"/>
      <c r="AM270" s="98"/>
      <c r="AN270" s="99"/>
      <c r="AO270" s="99"/>
      <c r="AP270" s="99"/>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100"/>
      <c r="CB270" s="100"/>
      <c r="CC270" s="100"/>
      <c r="CD270" s="100"/>
      <c r="CE270" s="100"/>
      <c r="CF270" s="100"/>
      <c r="CG270" s="100"/>
      <c r="CH270" s="100"/>
    </row>
    <row r="271" spans="1:86" s="101" customFormat="1" x14ac:dyDescent="0.2">
      <c r="A271" s="474"/>
      <c r="B271" s="474"/>
      <c r="C271" s="472"/>
      <c r="D271" s="200" t="s">
        <v>143</v>
      </c>
      <c r="E271" s="196">
        <v>81615100</v>
      </c>
      <c r="F271" s="196">
        <v>88516700</v>
      </c>
      <c r="G271" s="196"/>
      <c r="H271" s="196"/>
      <c r="I271" s="196"/>
      <c r="J271" s="548">
        <v>77615100</v>
      </c>
      <c r="K271" s="196"/>
      <c r="L271" s="196"/>
      <c r="M271" s="196"/>
      <c r="N271" s="472"/>
      <c r="O271" s="570"/>
      <c r="P271" s="570"/>
      <c r="Q271" s="472"/>
      <c r="R271" s="472"/>
      <c r="S271" s="478"/>
      <c r="T271" s="478"/>
      <c r="U271" s="478"/>
      <c r="V271" s="85" t="s">
        <v>144</v>
      </c>
      <c r="W271" s="571">
        <v>878</v>
      </c>
      <c r="X271" s="86" t="s">
        <v>145</v>
      </c>
      <c r="Y271" s="571">
        <v>576</v>
      </c>
      <c r="Z271" s="86" t="s">
        <v>146</v>
      </c>
      <c r="AA271" s="571">
        <v>0</v>
      </c>
      <c r="AB271" s="572"/>
      <c r="AC271" s="96"/>
      <c r="AD271" s="96"/>
      <c r="AE271" s="97"/>
      <c r="AF271" s="97"/>
      <c r="AG271" s="98"/>
      <c r="AH271" s="98"/>
      <c r="AI271" s="98"/>
      <c r="AJ271" s="97"/>
      <c r="AK271" s="98"/>
      <c r="AL271" s="98"/>
      <c r="AM271" s="98"/>
      <c r="AN271" s="99"/>
      <c r="AO271" s="99"/>
      <c r="AP271" s="99"/>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100"/>
      <c r="CB271" s="100"/>
      <c r="CC271" s="100"/>
      <c r="CD271" s="100"/>
      <c r="CE271" s="100"/>
      <c r="CF271" s="100"/>
      <c r="CG271" s="100"/>
      <c r="CH271" s="100"/>
    </row>
    <row r="272" spans="1:86" s="101" customFormat="1" x14ac:dyDescent="0.2">
      <c r="A272" s="474"/>
      <c r="B272" s="474"/>
      <c r="C272" s="472"/>
      <c r="D272" s="200" t="s">
        <v>149</v>
      </c>
      <c r="E272" s="266"/>
      <c r="F272" s="266"/>
      <c r="G272" s="266"/>
      <c r="H272" s="266"/>
      <c r="I272" s="266"/>
      <c r="J272" s="213"/>
      <c r="K272" s="213"/>
      <c r="L272" s="264"/>
      <c r="M272" s="264"/>
      <c r="N272" s="472"/>
      <c r="O272" s="570"/>
      <c r="P272" s="570"/>
      <c r="Q272" s="472"/>
      <c r="R272" s="472"/>
      <c r="S272" s="478"/>
      <c r="T272" s="478"/>
      <c r="U272" s="478"/>
      <c r="V272" s="85" t="s">
        <v>150</v>
      </c>
      <c r="W272" s="571">
        <v>0</v>
      </c>
      <c r="X272" s="86" t="s">
        <v>151</v>
      </c>
      <c r="Y272" s="571">
        <v>0</v>
      </c>
      <c r="Z272" s="86" t="s">
        <v>152</v>
      </c>
      <c r="AA272" s="571">
        <v>0</v>
      </c>
      <c r="AB272" s="572"/>
      <c r="AC272" s="96"/>
      <c r="AD272" s="96"/>
      <c r="AE272" s="97"/>
      <c r="AF272" s="97"/>
      <c r="AG272" s="98"/>
      <c r="AH272" s="98"/>
      <c r="AI272" s="98"/>
      <c r="AJ272" s="97"/>
      <c r="AK272" s="98"/>
      <c r="AL272" s="98"/>
      <c r="AM272" s="98"/>
      <c r="AN272" s="99"/>
      <c r="AO272" s="99"/>
      <c r="AP272" s="99"/>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100"/>
      <c r="CB272" s="100"/>
      <c r="CC272" s="100"/>
      <c r="CD272" s="100"/>
      <c r="CE272" s="100"/>
      <c r="CF272" s="100"/>
      <c r="CG272" s="100"/>
      <c r="CH272" s="100"/>
    </row>
    <row r="273" spans="1:86" s="101" customFormat="1" ht="25.5" x14ac:dyDescent="0.2">
      <c r="A273" s="474"/>
      <c r="B273" s="474"/>
      <c r="C273" s="472"/>
      <c r="D273" s="200" t="s">
        <v>155</v>
      </c>
      <c r="E273" s="196">
        <v>11461933.4</v>
      </c>
      <c r="F273" s="196">
        <v>6875726.7000000002</v>
      </c>
      <c r="G273" s="196"/>
      <c r="H273" s="196"/>
      <c r="I273" s="196"/>
      <c r="J273" s="548">
        <v>3139413.35</v>
      </c>
      <c r="K273" s="196"/>
      <c r="L273" s="196"/>
      <c r="M273" s="196"/>
      <c r="N273" s="472"/>
      <c r="O273" s="570"/>
      <c r="P273" s="570"/>
      <c r="Q273" s="472"/>
      <c r="R273" s="472"/>
      <c r="S273" s="478"/>
      <c r="T273" s="478"/>
      <c r="U273" s="478"/>
      <c r="V273" s="85" t="s">
        <v>156</v>
      </c>
      <c r="W273" s="571">
        <v>5</v>
      </c>
      <c r="X273" s="86" t="s">
        <v>157</v>
      </c>
      <c r="Y273" s="571">
        <v>135</v>
      </c>
      <c r="Z273" s="86" t="s">
        <v>158</v>
      </c>
      <c r="AA273" s="571">
        <v>1209</v>
      </c>
      <c r="AB273" s="572"/>
      <c r="AC273" s="96"/>
      <c r="AD273" s="96"/>
      <c r="AE273" s="97"/>
      <c r="AF273" s="97"/>
      <c r="AG273" s="98"/>
      <c r="AH273" s="98"/>
      <c r="AI273" s="98"/>
      <c r="AJ273" s="97"/>
      <c r="AK273" s="98"/>
      <c r="AL273" s="98"/>
      <c r="AM273" s="98"/>
      <c r="AN273" s="99"/>
      <c r="AO273" s="99"/>
      <c r="AP273" s="99"/>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100"/>
      <c r="CB273" s="100"/>
      <c r="CC273" s="100"/>
      <c r="CD273" s="100"/>
      <c r="CE273" s="100"/>
      <c r="CF273" s="100"/>
      <c r="CG273" s="100"/>
      <c r="CH273" s="100"/>
    </row>
    <row r="274" spans="1:86" s="101" customFormat="1" x14ac:dyDescent="0.2">
      <c r="A274" s="474"/>
      <c r="B274" s="474"/>
      <c r="C274" s="472"/>
      <c r="D274" s="477"/>
      <c r="E274" s="467"/>
      <c r="F274" s="467"/>
      <c r="G274" s="467"/>
      <c r="H274" s="467"/>
      <c r="I274" s="467"/>
      <c r="J274" s="467"/>
      <c r="K274" s="467"/>
      <c r="L274" s="467"/>
      <c r="M274" s="467"/>
      <c r="N274" s="472"/>
      <c r="O274" s="570"/>
      <c r="P274" s="570"/>
      <c r="Q274" s="472"/>
      <c r="R274" s="472"/>
      <c r="S274" s="478"/>
      <c r="T274" s="478"/>
      <c r="U274" s="478"/>
      <c r="V274" s="85" t="s">
        <v>159</v>
      </c>
      <c r="W274" s="571">
        <v>133</v>
      </c>
      <c r="X274" s="86" t="s">
        <v>160</v>
      </c>
      <c r="Y274" s="571">
        <v>0</v>
      </c>
      <c r="Z274" s="86" t="s">
        <v>161</v>
      </c>
      <c r="AA274" s="571">
        <v>0</v>
      </c>
      <c r="AB274" s="572"/>
      <c r="AC274" s="96"/>
      <c r="AD274" s="96"/>
      <c r="AE274" s="97"/>
      <c r="AF274" s="97"/>
      <c r="AG274" s="98"/>
      <c r="AH274" s="98"/>
      <c r="AI274" s="98"/>
      <c r="AJ274" s="97"/>
      <c r="AK274" s="98"/>
      <c r="AL274" s="98"/>
      <c r="AM274" s="98"/>
      <c r="AN274" s="99"/>
      <c r="AO274" s="99"/>
      <c r="AP274" s="99"/>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100"/>
      <c r="CB274" s="100"/>
      <c r="CC274" s="100"/>
      <c r="CD274" s="100"/>
      <c r="CE274" s="100"/>
      <c r="CF274" s="100"/>
      <c r="CG274" s="100"/>
      <c r="CH274" s="100"/>
    </row>
    <row r="275" spans="1:86" s="101" customFormat="1" ht="22.5" x14ac:dyDescent="0.2">
      <c r="A275" s="474"/>
      <c r="B275" s="474"/>
      <c r="C275" s="472"/>
      <c r="D275" s="477"/>
      <c r="E275" s="467"/>
      <c r="F275" s="467"/>
      <c r="G275" s="467"/>
      <c r="H275" s="467"/>
      <c r="I275" s="467"/>
      <c r="J275" s="467"/>
      <c r="K275" s="467"/>
      <c r="L275" s="467"/>
      <c r="M275" s="467"/>
      <c r="N275" s="472"/>
      <c r="O275" s="570"/>
      <c r="P275" s="570"/>
      <c r="Q275" s="472"/>
      <c r="R275" s="472"/>
      <c r="S275" s="478"/>
      <c r="T275" s="478"/>
      <c r="U275" s="478"/>
      <c r="V275" s="85" t="s">
        <v>162</v>
      </c>
      <c r="W275" s="571">
        <v>1</v>
      </c>
      <c r="X275" s="85" t="s">
        <v>161</v>
      </c>
      <c r="Y275" s="571">
        <v>0</v>
      </c>
      <c r="Z275" s="86" t="s">
        <v>163</v>
      </c>
      <c r="AA275" s="571">
        <v>0</v>
      </c>
      <c r="AB275" s="572"/>
      <c r="AC275" s="96"/>
      <c r="AD275" s="96"/>
      <c r="AE275" s="97"/>
      <c r="AF275" s="97"/>
      <c r="AG275" s="98"/>
      <c r="AH275" s="98"/>
      <c r="AI275" s="98"/>
      <c r="AJ275" s="97"/>
      <c r="AK275" s="98"/>
      <c r="AL275" s="98"/>
      <c r="AM275" s="98"/>
      <c r="AN275" s="99"/>
      <c r="AO275" s="99"/>
      <c r="AP275" s="99"/>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100"/>
      <c r="CB275" s="100"/>
      <c r="CC275" s="100"/>
      <c r="CD275" s="100"/>
      <c r="CE275" s="100"/>
      <c r="CF275" s="100"/>
      <c r="CG275" s="100"/>
      <c r="CH275" s="100"/>
    </row>
    <row r="276" spans="1:86" s="101" customFormat="1" ht="22.5" x14ac:dyDescent="0.2">
      <c r="A276" s="474"/>
      <c r="B276" s="474"/>
      <c r="C276" s="472"/>
      <c r="D276" s="477"/>
      <c r="E276" s="467"/>
      <c r="F276" s="467"/>
      <c r="G276" s="467"/>
      <c r="H276" s="467"/>
      <c r="I276" s="467"/>
      <c r="J276" s="467"/>
      <c r="K276" s="467"/>
      <c r="L276" s="467"/>
      <c r="M276" s="467"/>
      <c r="N276" s="472"/>
      <c r="O276" s="570"/>
      <c r="P276" s="570"/>
      <c r="Q276" s="472"/>
      <c r="R276" s="472"/>
      <c r="S276" s="478"/>
      <c r="T276" s="478"/>
      <c r="U276" s="478"/>
      <c r="V276" s="85" t="s">
        <v>164</v>
      </c>
      <c r="W276" s="571">
        <v>0</v>
      </c>
      <c r="X276" s="85" t="s">
        <v>165</v>
      </c>
      <c r="Y276" s="571">
        <v>0</v>
      </c>
      <c r="Z276" s="85"/>
      <c r="AA276" s="573"/>
      <c r="AB276" s="572"/>
      <c r="AC276" s="96"/>
      <c r="AD276" s="96"/>
      <c r="AE276" s="97"/>
      <c r="AF276" s="97"/>
      <c r="AG276" s="98"/>
      <c r="AH276" s="98"/>
      <c r="AI276" s="98"/>
      <c r="AJ276" s="97"/>
      <c r="AK276" s="98"/>
      <c r="AL276" s="98"/>
      <c r="AM276" s="98"/>
      <c r="AN276" s="99"/>
      <c r="AO276" s="99"/>
      <c r="AP276" s="99"/>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100"/>
      <c r="CB276" s="100"/>
      <c r="CC276" s="100"/>
      <c r="CD276" s="100"/>
      <c r="CE276" s="100"/>
      <c r="CF276" s="100"/>
      <c r="CG276" s="100"/>
      <c r="CH276" s="100"/>
    </row>
    <row r="277" spans="1:86" s="101" customFormat="1" ht="12.75" customHeight="1" x14ac:dyDescent="0.2">
      <c r="A277" s="474"/>
      <c r="B277" s="474"/>
      <c r="C277" s="472" t="s">
        <v>180</v>
      </c>
      <c r="D277" s="200" t="s">
        <v>138</v>
      </c>
      <c r="E277" s="568">
        <v>16503</v>
      </c>
      <c r="F277" s="568">
        <v>16503</v>
      </c>
      <c r="G277" s="568"/>
      <c r="H277" s="568"/>
      <c r="I277" s="568"/>
      <c r="J277" s="569">
        <v>591</v>
      </c>
      <c r="K277" s="569"/>
      <c r="L277" s="264"/>
      <c r="M277" s="264"/>
      <c r="N277" s="472" t="s">
        <v>180</v>
      </c>
      <c r="O277" s="570"/>
      <c r="P277" s="570"/>
      <c r="Q277" s="472" t="s">
        <v>180</v>
      </c>
      <c r="R277" s="472" t="s">
        <v>180</v>
      </c>
      <c r="S277" s="478">
        <v>359</v>
      </c>
      <c r="T277" s="478">
        <v>232</v>
      </c>
      <c r="U277" s="478">
        <v>0</v>
      </c>
      <c r="V277" s="85" t="s">
        <v>139</v>
      </c>
      <c r="W277" s="571">
        <v>177</v>
      </c>
      <c r="X277" s="86" t="s">
        <v>140</v>
      </c>
      <c r="Y277" s="571">
        <v>177</v>
      </c>
      <c r="Z277" s="86" t="s">
        <v>141</v>
      </c>
      <c r="AA277" s="571">
        <v>0</v>
      </c>
      <c r="AB277" s="572">
        <f>S277+T277+U277</f>
        <v>591</v>
      </c>
      <c r="AC277" s="96"/>
      <c r="AD277" s="96"/>
      <c r="AE277" s="97"/>
      <c r="AF277" s="97"/>
      <c r="AG277" s="98"/>
      <c r="AH277" s="98"/>
      <c r="AI277" s="98"/>
      <c r="AJ277" s="97"/>
      <c r="AK277" s="98"/>
      <c r="AL277" s="98"/>
      <c r="AM277" s="98"/>
      <c r="AN277" s="99"/>
      <c r="AO277" s="99"/>
      <c r="AP277" s="99"/>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100"/>
      <c r="CB277" s="100"/>
      <c r="CC277" s="100"/>
      <c r="CD277" s="100"/>
      <c r="CE277" s="100"/>
      <c r="CF277" s="100"/>
      <c r="CG277" s="100"/>
      <c r="CH277" s="100"/>
    </row>
    <row r="278" spans="1:86" s="101" customFormat="1" x14ac:dyDescent="0.2">
      <c r="A278" s="474"/>
      <c r="B278" s="474"/>
      <c r="C278" s="472"/>
      <c r="D278" s="200" t="s">
        <v>143</v>
      </c>
      <c r="E278" s="196">
        <v>81615100</v>
      </c>
      <c r="F278" s="196">
        <v>88516700</v>
      </c>
      <c r="G278" s="196"/>
      <c r="H278" s="196"/>
      <c r="I278" s="196"/>
      <c r="J278" s="548">
        <v>77615100</v>
      </c>
      <c r="K278" s="196"/>
      <c r="L278" s="196"/>
      <c r="M278" s="196"/>
      <c r="N278" s="472"/>
      <c r="O278" s="570"/>
      <c r="P278" s="570"/>
      <c r="Q278" s="472"/>
      <c r="R278" s="472"/>
      <c r="S278" s="478"/>
      <c r="T278" s="478"/>
      <c r="U278" s="478"/>
      <c r="V278" s="85" t="s">
        <v>144</v>
      </c>
      <c r="W278" s="571">
        <v>103</v>
      </c>
      <c r="X278" s="86" t="s">
        <v>145</v>
      </c>
      <c r="Y278" s="571">
        <v>98</v>
      </c>
      <c r="Z278" s="86" t="s">
        <v>146</v>
      </c>
      <c r="AA278" s="571">
        <v>1</v>
      </c>
      <c r="AB278" s="572"/>
      <c r="AC278" s="96"/>
      <c r="AD278" s="96"/>
      <c r="AE278" s="97"/>
      <c r="AF278" s="97"/>
      <c r="AG278" s="98"/>
      <c r="AH278" s="98"/>
      <c r="AI278" s="98"/>
      <c r="AJ278" s="97"/>
      <c r="AK278" s="98"/>
      <c r="AL278" s="98"/>
      <c r="AM278" s="98"/>
      <c r="AN278" s="99"/>
      <c r="AO278" s="99"/>
      <c r="AP278" s="99"/>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100"/>
      <c r="CB278" s="100"/>
      <c r="CC278" s="100"/>
      <c r="CD278" s="100"/>
      <c r="CE278" s="100"/>
      <c r="CF278" s="100"/>
      <c r="CG278" s="100"/>
      <c r="CH278" s="100"/>
    </row>
    <row r="279" spans="1:86" s="101" customFormat="1" x14ac:dyDescent="0.2">
      <c r="A279" s="474"/>
      <c r="B279" s="474"/>
      <c r="C279" s="472"/>
      <c r="D279" s="200" t="s">
        <v>149</v>
      </c>
      <c r="E279" s="102"/>
      <c r="F279" s="102"/>
      <c r="G279" s="102"/>
      <c r="H279" s="102"/>
      <c r="I279" s="102"/>
      <c r="J279" s="213"/>
      <c r="K279" s="213"/>
      <c r="L279" s="264"/>
      <c r="M279" s="264"/>
      <c r="N279" s="472"/>
      <c r="O279" s="570"/>
      <c r="P279" s="570"/>
      <c r="Q279" s="472"/>
      <c r="R279" s="472"/>
      <c r="S279" s="478"/>
      <c r="T279" s="478"/>
      <c r="U279" s="478"/>
      <c r="V279" s="85" t="s">
        <v>150</v>
      </c>
      <c r="W279" s="571">
        <v>53</v>
      </c>
      <c r="X279" s="86" t="s">
        <v>151</v>
      </c>
      <c r="Y279" s="571">
        <v>48</v>
      </c>
      <c r="Z279" s="86" t="s">
        <v>152</v>
      </c>
      <c r="AA279" s="571">
        <v>0</v>
      </c>
      <c r="AB279" s="572"/>
      <c r="AC279" s="96"/>
      <c r="AD279" s="96"/>
      <c r="AE279" s="97"/>
      <c r="AF279" s="97"/>
      <c r="AG279" s="98"/>
      <c r="AH279" s="98"/>
      <c r="AI279" s="98"/>
      <c r="AJ279" s="97"/>
      <c r="AK279" s="98"/>
      <c r="AL279" s="98"/>
      <c r="AM279" s="98"/>
      <c r="AN279" s="99"/>
      <c r="AO279" s="99"/>
      <c r="AP279" s="99"/>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100"/>
      <c r="CB279" s="100"/>
      <c r="CC279" s="100"/>
      <c r="CD279" s="100"/>
      <c r="CE279" s="100"/>
      <c r="CF279" s="100"/>
      <c r="CG279" s="100"/>
      <c r="CH279" s="100"/>
    </row>
    <row r="280" spans="1:86" s="101" customFormat="1" ht="25.5" x14ac:dyDescent="0.2">
      <c r="A280" s="474"/>
      <c r="B280" s="474"/>
      <c r="C280" s="472"/>
      <c r="D280" s="200" t="s">
        <v>155</v>
      </c>
      <c r="E280" s="196">
        <v>11461933.4</v>
      </c>
      <c r="F280" s="196">
        <v>6875726.7000000002</v>
      </c>
      <c r="G280" s="196"/>
      <c r="H280" s="196"/>
      <c r="I280" s="196"/>
      <c r="J280" s="548">
        <v>3139413.35</v>
      </c>
      <c r="K280" s="196"/>
      <c r="L280" s="196"/>
      <c r="M280" s="196"/>
      <c r="N280" s="472"/>
      <c r="O280" s="570"/>
      <c r="P280" s="570"/>
      <c r="Q280" s="472"/>
      <c r="R280" s="472"/>
      <c r="S280" s="478"/>
      <c r="T280" s="478"/>
      <c r="U280" s="478"/>
      <c r="V280" s="85" t="s">
        <v>156</v>
      </c>
      <c r="W280" s="571">
        <v>56</v>
      </c>
      <c r="X280" s="86" t="s">
        <v>157</v>
      </c>
      <c r="Y280" s="571">
        <v>0</v>
      </c>
      <c r="Z280" s="86" t="s">
        <v>158</v>
      </c>
      <c r="AA280" s="571">
        <v>589</v>
      </c>
      <c r="AB280" s="572"/>
      <c r="AC280" s="96"/>
      <c r="AD280" s="96"/>
      <c r="AE280" s="97"/>
      <c r="AF280" s="97"/>
      <c r="AG280" s="98"/>
      <c r="AH280" s="98"/>
      <c r="AI280" s="98"/>
      <c r="AJ280" s="97"/>
      <c r="AK280" s="98"/>
      <c r="AL280" s="98"/>
      <c r="AM280" s="98"/>
      <c r="AN280" s="99"/>
      <c r="AO280" s="99"/>
      <c r="AP280" s="99"/>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100"/>
      <c r="CB280" s="100"/>
      <c r="CC280" s="100"/>
      <c r="CD280" s="100"/>
      <c r="CE280" s="100"/>
      <c r="CF280" s="100"/>
      <c r="CG280" s="100"/>
      <c r="CH280" s="100"/>
    </row>
    <row r="281" spans="1:86" s="101" customFormat="1" x14ac:dyDescent="0.2">
      <c r="A281" s="474"/>
      <c r="B281" s="474"/>
      <c r="C281" s="472"/>
      <c r="D281" s="477"/>
      <c r="E281" s="467"/>
      <c r="F281" s="467"/>
      <c r="G281" s="467"/>
      <c r="H281" s="467"/>
      <c r="I281" s="467"/>
      <c r="J281" s="467"/>
      <c r="K281" s="467"/>
      <c r="L281" s="467"/>
      <c r="M281" s="467"/>
      <c r="N281" s="472"/>
      <c r="O281" s="570"/>
      <c r="P281" s="570"/>
      <c r="Q281" s="472"/>
      <c r="R281" s="472"/>
      <c r="S281" s="478"/>
      <c r="T281" s="478"/>
      <c r="U281" s="478"/>
      <c r="V281" s="85" t="s">
        <v>159</v>
      </c>
      <c r="W281" s="571">
        <v>185</v>
      </c>
      <c r="X281" s="86" t="s">
        <v>160</v>
      </c>
      <c r="Y281" s="571">
        <v>257</v>
      </c>
      <c r="Z281" s="86" t="s">
        <v>161</v>
      </c>
      <c r="AA281" s="571">
        <v>1</v>
      </c>
      <c r="AB281" s="572"/>
      <c r="AC281" s="96"/>
      <c r="AD281" s="96"/>
      <c r="AE281" s="97"/>
      <c r="AF281" s="97"/>
      <c r="AG281" s="98"/>
      <c r="AH281" s="98"/>
      <c r="AI281" s="98"/>
      <c r="AJ281" s="97"/>
      <c r="AK281" s="98"/>
      <c r="AL281" s="98"/>
      <c r="AM281" s="98"/>
      <c r="AN281" s="99"/>
      <c r="AO281" s="99"/>
      <c r="AP281" s="99"/>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100"/>
      <c r="CB281" s="100"/>
      <c r="CC281" s="100"/>
      <c r="CD281" s="100"/>
      <c r="CE281" s="100"/>
      <c r="CF281" s="100"/>
      <c r="CG281" s="100"/>
      <c r="CH281" s="100"/>
    </row>
    <row r="282" spans="1:86" s="101" customFormat="1" ht="22.5" x14ac:dyDescent="0.2">
      <c r="A282" s="474"/>
      <c r="B282" s="474"/>
      <c r="C282" s="472"/>
      <c r="D282" s="477"/>
      <c r="E282" s="467"/>
      <c r="F282" s="467"/>
      <c r="G282" s="467"/>
      <c r="H282" s="467"/>
      <c r="I282" s="467"/>
      <c r="J282" s="467"/>
      <c r="K282" s="467"/>
      <c r="L282" s="467"/>
      <c r="M282" s="467"/>
      <c r="N282" s="472"/>
      <c r="O282" s="570"/>
      <c r="P282" s="570"/>
      <c r="Q282" s="472"/>
      <c r="R282" s="472"/>
      <c r="S282" s="478"/>
      <c r="T282" s="478"/>
      <c r="U282" s="478"/>
      <c r="V282" s="85" t="s">
        <v>162</v>
      </c>
      <c r="W282" s="571">
        <v>14</v>
      </c>
      <c r="X282" s="85" t="s">
        <v>161</v>
      </c>
      <c r="Y282" s="571">
        <v>11</v>
      </c>
      <c r="Z282" s="86" t="s">
        <v>163</v>
      </c>
      <c r="AA282" s="571">
        <v>0</v>
      </c>
      <c r="AB282" s="572"/>
      <c r="AC282" s="96"/>
      <c r="AD282" s="96"/>
      <c r="AE282" s="97"/>
      <c r="AF282" s="97"/>
      <c r="AG282" s="98"/>
      <c r="AH282" s="98"/>
      <c r="AI282" s="98"/>
      <c r="AJ282" s="97"/>
      <c r="AK282" s="98"/>
      <c r="AL282" s="98"/>
      <c r="AM282" s="98"/>
      <c r="AN282" s="99"/>
      <c r="AO282" s="99"/>
      <c r="AP282" s="99"/>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100"/>
      <c r="CB282" s="100"/>
      <c r="CC282" s="100"/>
      <c r="CD282" s="100"/>
      <c r="CE282" s="100"/>
      <c r="CF282" s="100"/>
      <c r="CG282" s="100"/>
      <c r="CH282" s="100"/>
    </row>
    <row r="283" spans="1:86" s="101" customFormat="1" ht="22.5" x14ac:dyDescent="0.2">
      <c r="A283" s="474"/>
      <c r="B283" s="474"/>
      <c r="C283" s="472"/>
      <c r="D283" s="477"/>
      <c r="E283" s="467"/>
      <c r="F283" s="467"/>
      <c r="G283" s="467"/>
      <c r="H283" s="467"/>
      <c r="I283" s="467"/>
      <c r="J283" s="467"/>
      <c r="K283" s="467"/>
      <c r="L283" s="467"/>
      <c r="M283" s="467"/>
      <c r="N283" s="472"/>
      <c r="O283" s="570"/>
      <c r="P283" s="570"/>
      <c r="Q283" s="472"/>
      <c r="R283" s="472"/>
      <c r="S283" s="478"/>
      <c r="T283" s="478"/>
      <c r="U283" s="478"/>
      <c r="V283" s="85" t="s">
        <v>164</v>
      </c>
      <c r="W283" s="571">
        <v>3</v>
      </c>
      <c r="X283" s="85" t="s">
        <v>165</v>
      </c>
      <c r="Y283" s="571">
        <v>0</v>
      </c>
      <c r="Z283" s="85"/>
      <c r="AA283" s="573"/>
      <c r="AB283" s="572"/>
      <c r="AC283" s="96"/>
      <c r="AD283" s="96"/>
      <c r="AE283" s="97"/>
      <c r="AF283" s="97"/>
      <c r="AG283" s="98"/>
      <c r="AH283" s="98"/>
      <c r="AI283" s="98"/>
      <c r="AJ283" s="97"/>
      <c r="AK283" s="98"/>
      <c r="AL283" s="98"/>
      <c r="AM283" s="98"/>
      <c r="AN283" s="99"/>
      <c r="AO283" s="99"/>
      <c r="AP283" s="99"/>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100"/>
      <c r="CB283" s="100"/>
      <c r="CC283" s="100"/>
      <c r="CD283" s="100"/>
      <c r="CE283" s="100"/>
      <c r="CF283" s="100"/>
      <c r="CG283" s="100"/>
      <c r="CH283" s="100"/>
    </row>
    <row r="284" spans="1:86" s="101" customFormat="1" ht="12.75" customHeight="1" x14ac:dyDescent="0.2">
      <c r="A284" s="474"/>
      <c r="B284" s="474"/>
      <c r="C284" s="472" t="s">
        <v>181</v>
      </c>
      <c r="D284" s="200" t="s">
        <v>138</v>
      </c>
      <c r="E284" s="568">
        <v>155</v>
      </c>
      <c r="F284" s="568">
        <v>155</v>
      </c>
      <c r="G284" s="568"/>
      <c r="H284" s="568"/>
      <c r="I284" s="568"/>
      <c r="J284" s="569">
        <v>45</v>
      </c>
      <c r="K284" s="569"/>
      <c r="L284" s="264"/>
      <c r="M284" s="264"/>
      <c r="N284" s="472" t="s">
        <v>181</v>
      </c>
      <c r="O284" s="570"/>
      <c r="P284" s="570"/>
      <c r="Q284" s="472" t="s">
        <v>181</v>
      </c>
      <c r="R284" s="472" t="s">
        <v>181</v>
      </c>
      <c r="S284" s="478">
        <v>35</v>
      </c>
      <c r="T284" s="478">
        <v>10</v>
      </c>
      <c r="U284" s="478">
        <v>0</v>
      </c>
      <c r="V284" s="85" t="s">
        <v>139</v>
      </c>
      <c r="W284" s="571">
        <v>0</v>
      </c>
      <c r="X284" s="86" t="s">
        <v>140</v>
      </c>
      <c r="Y284" s="571">
        <v>0</v>
      </c>
      <c r="Z284" s="86" t="s">
        <v>141</v>
      </c>
      <c r="AA284" s="571">
        <v>6</v>
      </c>
      <c r="AB284" s="572">
        <f>S284+T284+U284</f>
        <v>45</v>
      </c>
      <c r="AC284" s="96"/>
      <c r="AD284" s="96"/>
      <c r="AE284" s="97"/>
      <c r="AF284" s="97"/>
      <c r="AG284" s="98"/>
      <c r="AH284" s="98"/>
      <c r="AI284" s="98"/>
      <c r="AJ284" s="97"/>
      <c r="AK284" s="98"/>
      <c r="AL284" s="98"/>
      <c r="AM284" s="98"/>
      <c r="AN284" s="99"/>
      <c r="AO284" s="99"/>
      <c r="AP284" s="99"/>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100"/>
      <c r="CB284" s="100"/>
      <c r="CC284" s="100"/>
      <c r="CD284" s="100"/>
      <c r="CE284" s="100"/>
      <c r="CF284" s="100"/>
      <c r="CG284" s="100"/>
      <c r="CH284" s="100"/>
    </row>
    <row r="285" spans="1:86" s="101" customFormat="1" x14ac:dyDescent="0.2">
      <c r="A285" s="474"/>
      <c r="B285" s="474"/>
      <c r="C285" s="472"/>
      <c r="D285" s="200" t="s">
        <v>143</v>
      </c>
      <c r="E285" s="196">
        <v>81615100</v>
      </c>
      <c r="F285" s="196">
        <v>88516700</v>
      </c>
      <c r="G285" s="196"/>
      <c r="H285" s="196"/>
      <c r="I285" s="196"/>
      <c r="J285" s="548">
        <v>77615100</v>
      </c>
      <c r="K285" s="196"/>
      <c r="L285" s="196"/>
      <c r="M285" s="196"/>
      <c r="N285" s="472"/>
      <c r="O285" s="570"/>
      <c r="P285" s="570"/>
      <c r="Q285" s="472"/>
      <c r="R285" s="472"/>
      <c r="S285" s="478"/>
      <c r="T285" s="478"/>
      <c r="U285" s="478"/>
      <c r="V285" s="85" t="s">
        <v>144</v>
      </c>
      <c r="W285" s="571">
        <v>0</v>
      </c>
      <c r="X285" s="86" t="s">
        <v>145</v>
      </c>
      <c r="Y285" s="571">
        <v>0</v>
      </c>
      <c r="Z285" s="86" t="s">
        <v>146</v>
      </c>
      <c r="AA285" s="571">
        <v>0</v>
      </c>
      <c r="AB285" s="572"/>
      <c r="AC285" s="96"/>
      <c r="AD285" s="96"/>
      <c r="AE285" s="97"/>
      <c r="AF285" s="97"/>
      <c r="AG285" s="98"/>
      <c r="AH285" s="98"/>
      <c r="AI285" s="98"/>
      <c r="AJ285" s="97"/>
      <c r="AK285" s="98"/>
      <c r="AL285" s="98"/>
      <c r="AM285" s="98"/>
      <c r="AN285" s="99"/>
      <c r="AO285" s="99"/>
      <c r="AP285" s="99"/>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100"/>
      <c r="CB285" s="100"/>
      <c r="CC285" s="100"/>
      <c r="CD285" s="100"/>
      <c r="CE285" s="100"/>
      <c r="CF285" s="100"/>
      <c r="CG285" s="100"/>
      <c r="CH285" s="100"/>
    </row>
    <row r="286" spans="1:86" s="101" customFormat="1" x14ac:dyDescent="0.2">
      <c r="A286" s="474"/>
      <c r="B286" s="474"/>
      <c r="C286" s="472"/>
      <c r="D286" s="200" t="s">
        <v>149</v>
      </c>
      <c r="E286" s="102"/>
      <c r="F286" s="102"/>
      <c r="G286" s="102"/>
      <c r="H286" s="102"/>
      <c r="I286" s="102"/>
      <c r="J286" s="213"/>
      <c r="K286" s="213"/>
      <c r="L286" s="264"/>
      <c r="M286" s="264"/>
      <c r="N286" s="472"/>
      <c r="O286" s="570"/>
      <c r="P286" s="570"/>
      <c r="Q286" s="472"/>
      <c r="R286" s="472"/>
      <c r="S286" s="478"/>
      <c r="T286" s="478"/>
      <c r="U286" s="478"/>
      <c r="V286" s="85" t="s">
        <v>150</v>
      </c>
      <c r="W286" s="571">
        <v>0</v>
      </c>
      <c r="X286" s="86" t="s">
        <v>151</v>
      </c>
      <c r="Y286" s="571">
        <v>0</v>
      </c>
      <c r="Z286" s="86" t="s">
        <v>152</v>
      </c>
      <c r="AA286" s="571">
        <v>0</v>
      </c>
      <c r="AB286" s="572"/>
      <c r="AC286" s="96"/>
      <c r="AD286" s="96"/>
      <c r="AE286" s="97"/>
      <c r="AF286" s="97"/>
      <c r="AG286" s="98"/>
      <c r="AH286" s="98"/>
      <c r="AI286" s="98"/>
      <c r="AJ286" s="97"/>
      <c r="AK286" s="98"/>
      <c r="AL286" s="98"/>
      <c r="AM286" s="98"/>
      <c r="AN286" s="99"/>
      <c r="AO286" s="99"/>
      <c r="AP286" s="99"/>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100"/>
      <c r="CB286" s="100"/>
      <c r="CC286" s="100"/>
      <c r="CD286" s="100"/>
      <c r="CE286" s="100"/>
      <c r="CF286" s="100"/>
      <c r="CG286" s="100"/>
      <c r="CH286" s="100"/>
    </row>
    <row r="287" spans="1:86" s="101" customFormat="1" ht="25.5" x14ac:dyDescent="0.2">
      <c r="A287" s="474"/>
      <c r="B287" s="474"/>
      <c r="C287" s="472"/>
      <c r="D287" s="200" t="s">
        <v>155</v>
      </c>
      <c r="E287" s="196">
        <v>11461933.4</v>
      </c>
      <c r="F287" s="196">
        <v>6875726.7000000002</v>
      </c>
      <c r="G287" s="196"/>
      <c r="H287" s="196"/>
      <c r="I287" s="196"/>
      <c r="J287" s="548">
        <v>3139413.35</v>
      </c>
      <c r="K287" s="196"/>
      <c r="L287" s="196"/>
      <c r="M287" s="196"/>
      <c r="N287" s="472"/>
      <c r="O287" s="570"/>
      <c r="P287" s="570"/>
      <c r="Q287" s="472"/>
      <c r="R287" s="472"/>
      <c r="S287" s="478"/>
      <c r="T287" s="478"/>
      <c r="U287" s="478"/>
      <c r="V287" s="85" t="s">
        <v>156</v>
      </c>
      <c r="W287" s="571">
        <v>15</v>
      </c>
      <c r="X287" s="86" t="s">
        <v>157</v>
      </c>
      <c r="Y287" s="571">
        <v>0</v>
      </c>
      <c r="Z287" s="86" t="s">
        <v>158</v>
      </c>
      <c r="AA287" s="571">
        <v>39</v>
      </c>
      <c r="AB287" s="572"/>
      <c r="AC287" s="96"/>
      <c r="AD287" s="96"/>
      <c r="AE287" s="97"/>
      <c r="AF287" s="97"/>
      <c r="AG287" s="98"/>
      <c r="AH287" s="98"/>
      <c r="AI287" s="98"/>
      <c r="AJ287" s="97"/>
      <c r="AK287" s="98"/>
      <c r="AL287" s="98"/>
      <c r="AM287" s="98"/>
      <c r="AN287" s="99"/>
      <c r="AO287" s="99"/>
      <c r="AP287" s="99"/>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100"/>
      <c r="CB287" s="100"/>
      <c r="CC287" s="100"/>
      <c r="CD287" s="100"/>
      <c r="CE287" s="100"/>
      <c r="CF287" s="100"/>
      <c r="CG287" s="100"/>
      <c r="CH287" s="100"/>
    </row>
    <row r="288" spans="1:86" s="101" customFormat="1" x14ac:dyDescent="0.2">
      <c r="A288" s="474"/>
      <c r="B288" s="474"/>
      <c r="C288" s="472"/>
      <c r="D288" s="477"/>
      <c r="E288" s="467"/>
      <c r="F288" s="467"/>
      <c r="G288" s="467"/>
      <c r="H288" s="467"/>
      <c r="I288" s="467"/>
      <c r="J288" s="467"/>
      <c r="K288" s="467"/>
      <c r="L288" s="467"/>
      <c r="M288" s="467"/>
      <c r="N288" s="472"/>
      <c r="O288" s="570"/>
      <c r="P288" s="570"/>
      <c r="Q288" s="472"/>
      <c r="R288" s="472"/>
      <c r="S288" s="478"/>
      <c r="T288" s="478"/>
      <c r="U288" s="478"/>
      <c r="V288" s="85" t="s">
        <v>159</v>
      </c>
      <c r="W288" s="571">
        <v>17</v>
      </c>
      <c r="X288" s="86" t="s">
        <v>160</v>
      </c>
      <c r="Y288" s="571">
        <v>0</v>
      </c>
      <c r="Z288" s="86" t="s">
        <v>161</v>
      </c>
      <c r="AA288" s="571">
        <v>0</v>
      </c>
      <c r="AB288" s="572"/>
      <c r="AC288" s="96"/>
      <c r="AD288" s="96"/>
      <c r="AE288" s="97"/>
      <c r="AF288" s="97"/>
      <c r="AG288" s="98"/>
      <c r="AH288" s="98"/>
      <c r="AI288" s="98"/>
      <c r="AJ288" s="97"/>
      <c r="AK288" s="98"/>
      <c r="AL288" s="98"/>
      <c r="AM288" s="98"/>
      <c r="AN288" s="99"/>
      <c r="AO288" s="99"/>
      <c r="AP288" s="99"/>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100"/>
      <c r="CB288" s="100"/>
      <c r="CC288" s="100"/>
      <c r="CD288" s="100"/>
      <c r="CE288" s="100"/>
      <c r="CF288" s="100"/>
      <c r="CG288" s="100"/>
      <c r="CH288" s="100"/>
    </row>
    <row r="289" spans="1:86" s="101" customFormat="1" ht="22.5" x14ac:dyDescent="0.2">
      <c r="A289" s="474"/>
      <c r="B289" s="474"/>
      <c r="C289" s="472"/>
      <c r="D289" s="477"/>
      <c r="E289" s="467"/>
      <c r="F289" s="467"/>
      <c r="G289" s="467"/>
      <c r="H289" s="467"/>
      <c r="I289" s="467"/>
      <c r="J289" s="467"/>
      <c r="K289" s="467"/>
      <c r="L289" s="467"/>
      <c r="M289" s="467"/>
      <c r="N289" s="472"/>
      <c r="O289" s="570"/>
      <c r="P289" s="570"/>
      <c r="Q289" s="472"/>
      <c r="R289" s="472"/>
      <c r="S289" s="478"/>
      <c r="T289" s="478"/>
      <c r="U289" s="478"/>
      <c r="V289" s="85" t="s">
        <v>162</v>
      </c>
      <c r="W289" s="571">
        <v>13</v>
      </c>
      <c r="X289" s="85" t="s">
        <v>161</v>
      </c>
      <c r="Y289" s="571">
        <v>45</v>
      </c>
      <c r="Z289" s="86" t="s">
        <v>163</v>
      </c>
      <c r="AA289" s="571">
        <v>0</v>
      </c>
      <c r="AB289" s="572"/>
      <c r="AC289" s="96"/>
      <c r="AD289" s="96"/>
      <c r="AE289" s="97"/>
      <c r="AF289" s="97"/>
      <c r="AG289" s="98"/>
      <c r="AH289" s="98"/>
      <c r="AI289" s="98"/>
      <c r="AJ289" s="97"/>
      <c r="AK289" s="98"/>
      <c r="AL289" s="98"/>
      <c r="AM289" s="98"/>
      <c r="AN289" s="99"/>
      <c r="AO289" s="99"/>
      <c r="AP289" s="99"/>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100"/>
      <c r="CB289" s="100"/>
      <c r="CC289" s="100"/>
      <c r="CD289" s="100"/>
      <c r="CE289" s="100"/>
      <c r="CF289" s="100"/>
      <c r="CG289" s="100"/>
      <c r="CH289" s="100"/>
    </row>
    <row r="290" spans="1:86" s="101" customFormat="1" ht="22.5" x14ac:dyDescent="0.2">
      <c r="A290" s="474"/>
      <c r="B290" s="474"/>
      <c r="C290" s="472"/>
      <c r="D290" s="477"/>
      <c r="E290" s="467"/>
      <c r="F290" s="467"/>
      <c r="G290" s="467"/>
      <c r="H290" s="467"/>
      <c r="I290" s="467"/>
      <c r="J290" s="467"/>
      <c r="K290" s="467"/>
      <c r="L290" s="467"/>
      <c r="M290" s="467"/>
      <c r="N290" s="472"/>
      <c r="O290" s="570"/>
      <c r="P290" s="570"/>
      <c r="Q290" s="472"/>
      <c r="R290" s="472"/>
      <c r="S290" s="478"/>
      <c r="T290" s="478"/>
      <c r="U290" s="478"/>
      <c r="V290" s="85" t="s">
        <v>164</v>
      </c>
      <c r="W290" s="571">
        <v>0</v>
      </c>
      <c r="X290" s="85" t="s">
        <v>165</v>
      </c>
      <c r="Y290" s="571">
        <v>0</v>
      </c>
      <c r="Z290" s="85"/>
      <c r="AA290" s="574"/>
      <c r="AB290" s="572"/>
      <c r="AC290" s="96"/>
      <c r="AD290" s="73"/>
      <c r="AE290" s="97"/>
      <c r="AF290" s="97"/>
      <c r="AG290" s="98"/>
      <c r="AH290" s="98"/>
      <c r="AI290" s="98"/>
      <c r="AJ290" s="97"/>
      <c r="AK290" s="98"/>
      <c r="AL290" s="98"/>
      <c r="AM290" s="98"/>
      <c r="AN290" s="99"/>
      <c r="AO290" s="99"/>
      <c r="AP290" s="99"/>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100"/>
      <c r="CB290" s="100"/>
      <c r="CC290" s="100"/>
      <c r="CD290" s="100"/>
      <c r="CE290" s="100"/>
      <c r="CF290" s="100"/>
      <c r="CG290" s="100"/>
      <c r="CH290" s="100"/>
    </row>
    <row r="291" spans="1:86" s="101" customFormat="1" ht="12.75" customHeight="1" x14ac:dyDescent="0.2">
      <c r="A291" s="474"/>
      <c r="B291" s="474"/>
      <c r="C291" s="474" t="s">
        <v>232</v>
      </c>
      <c r="D291" s="575" t="s">
        <v>138</v>
      </c>
      <c r="E291" s="266">
        <v>22275</v>
      </c>
      <c r="F291" s="266">
        <v>22275</v>
      </c>
      <c r="G291" s="266"/>
      <c r="H291" s="266"/>
      <c r="I291" s="266"/>
      <c r="J291" s="576">
        <v>4128</v>
      </c>
      <c r="K291" s="569"/>
      <c r="L291" s="264"/>
      <c r="M291" s="264"/>
      <c r="N291" s="315" t="s">
        <v>137</v>
      </c>
      <c r="O291" s="315" t="s">
        <v>190</v>
      </c>
      <c r="P291" s="471"/>
      <c r="Q291" s="315" t="s">
        <v>229</v>
      </c>
      <c r="R291" s="471" t="s">
        <v>192</v>
      </c>
      <c r="S291" s="478">
        <v>2090</v>
      </c>
      <c r="T291" s="478">
        <v>2035</v>
      </c>
      <c r="U291" s="478">
        <v>3</v>
      </c>
      <c r="V291" s="85" t="s">
        <v>139</v>
      </c>
      <c r="W291" s="571">
        <v>96</v>
      </c>
      <c r="X291" s="86" t="s">
        <v>140</v>
      </c>
      <c r="Y291" s="571">
        <v>95</v>
      </c>
      <c r="Z291" s="86" t="s">
        <v>141</v>
      </c>
      <c r="AA291" s="571">
        <v>13</v>
      </c>
      <c r="AB291" s="572">
        <f>S291+T291+U291</f>
        <v>4128</v>
      </c>
      <c r="AC291" s="577" t="e">
        <f>#REF!-#REF!</f>
        <v>#REF!</v>
      </c>
      <c r="AD291" s="73"/>
      <c r="AE291" s="97"/>
      <c r="AF291" s="97"/>
      <c r="AG291" s="98"/>
      <c r="AH291" s="98"/>
      <c r="AI291" s="98"/>
      <c r="AJ291" s="97"/>
      <c r="AK291" s="98"/>
      <c r="AL291" s="98"/>
      <c r="AM291" s="98"/>
      <c r="AN291" s="99"/>
      <c r="AO291" s="99"/>
      <c r="AP291" s="99"/>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100"/>
      <c r="CB291" s="100"/>
      <c r="CC291" s="100"/>
      <c r="CD291" s="100"/>
      <c r="CE291" s="100"/>
      <c r="CF291" s="100"/>
      <c r="CG291" s="100"/>
      <c r="CH291" s="100"/>
    </row>
    <row r="292" spans="1:86" s="101" customFormat="1" x14ac:dyDescent="0.2">
      <c r="A292" s="474"/>
      <c r="B292" s="474"/>
      <c r="C292" s="474"/>
      <c r="D292" s="203" t="s">
        <v>143</v>
      </c>
      <c r="E292" s="196">
        <v>214197600</v>
      </c>
      <c r="F292" s="196">
        <v>163119500</v>
      </c>
      <c r="G292" s="196"/>
      <c r="H292" s="196"/>
      <c r="I292" s="196"/>
      <c r="J292" s="548">
        <v>137751500</v>
      </c>
      <c r="K292" s="196"/>
      <c r="L292" s="196"/>
      <c r="M292" s="196"/>
      <c r="N292" s="315"/>
      <c r="O292" s="315"/>
      <c r="P292" s="471"/>
      <c r="Q292" s="315"/>
      <c r="R292" s="471"/>
      <c r="S292" s="478"/>
      <c r="T292" s="478"/>
      <c r="U292" s="478"/>
      <c r="V292" s="85" t="s">
        <v>144</v>
      </c>
      <c r="W292" s="571">
        <v>2833</v>
      </c>
      <c r="X292" s="86" t="s">
        <v>145</v>
      </c>
      <c r="Y292" s="571">
        <v>3692</v>
      </c>
      <c r="Z292" s="86" t="s">
        <v>146</v>
      </c>
      <c r="AA292" s="571">
        <v>38</v>
      </c>
      <c r="AB292" s="572"/>
      <c r="AC292" s="96" t="e">
        <f>AC291/5</f>
        <v>#REF!</v>
      </c>
      <c r="AD292" s="96"/>
      <c r="AE292" s="97"/>
      <c r="AF292" s="97"/>
      <c r="AG292" s="98"/>
      <c r="AH292" s="98"/>
      <c r="AI292" s="98"/>
      <c r="AJ292" s="97"/>
      <c r="AK292" s="98"/>
      <c r="AL292" s="98"/>
      <c r="AM292" s="98"/>
      <c r="AN292" s="99"/>
      <c r="AO292" s="99"/>
      <c r="AP292" s="99"/>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100"/>
      <c r="CB292" s="100"/>
      <c r="CC292" s="100"/>
      <c r="CD292" s="100"/>
      <c r="CE292" s="100"/>
      <c r="CF292" s="100"/>
      <c r="CG292" s="100"/>
      <c r="CH292" s="100"/>
    </row>
    <row r="293" spans="1:86" s="101" customFormat="1" x14ac:dyDescent="0.2">
      <c r="A293" s="474"/>
      <c r="B293" s="474"/>
      <c r="C293" s="474"/>
      <c r="D293" s="203" t="s">
        <v>149</v>
      </c>
      <c r="E293" s="266"/>
      <c r="F293" s="266"/>
      <c r="G293" s="266"/>
      <c r="H293" s="266"/>
      <c r="I293" s="266"/>
      <c r="J293" s="213"/>
      <c r="K293" s="213"/>
      <c r="L293" s="264"/>
      <c r="M293" s="264"/>
      <c r="N293" s="315"/>
      <c r="O293" s="315"/>
      <c r="P293" s="471"/>
      <c r="Q293" s="315"/>
      <c r="R293" s="471"/>
      <c r="S293" s="478"/>
      <c r="T293" s="478"/>
      <c r="U293" s="478"/>
      <c r="V293" s="85" t="s">
        <v>150</v>
      </c>
      <c r="W293" s="571">
        <v>897</v>
      </c>
      <c r="X293" s="86" t="s">
        <v>151</v>
      </c>
      <c r="Y293" s="571">
        <v>65</v>
      </c>
      <c r="Z293" s="86" t="s">
        <v>152</v>
      </c>
      <c r="AA293" s="571">
        <v>0</v>
      </c>
      <c r="AB293" s="572"/>
      <c r="AC293" s="96"/>
      <c r="AD293" s="96"/>
      <c r="AE293" s="97"/>
      <c r="AF293" s="97"/>
      <c r="AG293" s="98"/>
      <c r="AH293" s="98"/>
      <c r="AI293" s="98"/>
      <c r="AJ293" s="97"/>
      <c r="AK293" s="98"/>
      <c r="AL293" s="98"/>
      <c r="AM293" s="98"/>
      <c r="AN293" s="99"/>
      <c r="AO293" s="99"/>
      <c r="AP293" s="99"/>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100"/>
      <c r="CB293" s="100"/>
      <c r="CC293" s="100"/>
      <c r="CD293" s="100"/>
      <c r="CE293" s="100"/>
      <c r="CF293" s="100"/>
      <c r="CG293" s="100"/>
      <c r="CH293" s="100"/>
    </row>
    <row r="294" spans="1:86" s="101" customFormat="1" ht="25.5" x14ac:dyDescent="0.2">
      <c r="A294" s="474"/>
      <c r="B294" s="474"/>
      <c r="C294" s="474"/>
      <c r="D294" s="204" t="s">
        <v>155</v>
      </c>
      <c r="E294" s="196">
        <v>11461933.4</v>
      </c>
      <c r="F294" s="196">
        <v>11914267</v>
      </c>
      <c r="G294" s="196"/>
      <c r="H294" s="196"/>
      <c r="I294" s="196"/>
      <c r="J294" s="548">
        <v>6587600</v>
      </c>
      <c r="K294" s="196"/>
      <c r="L294" s="196"/>
      <c r="M294" s="196"/>
      <c r="N294" s="315"/>
      <c r="O294" s="315"/>
      <c r="P294" s="471"/>
      <c r="Q294" s="315"/>
      <c r="R294" s="471"/>
      <c r="S294" s="478"/>
      <c r="T294" s="478"/>
      <c r="U294" s="478"/>
      <c r="V294" s="85" t="s">
        <v>156</v>
      </c>
      <c r="W294" s="571">
        <v>124</v>
      </c>
      <c r="X294" s="86" t="s">
        <v>157</v>
      </c>
      <c r="Y294" s="571">
        <v>17</v>
      </c>
      <c r="Z294" s="86" t="s">
        <v>158</v>
      </c>
      <c r="AA294" s="571">
        <v>4076</v>
      </c>
      <c r="AB294" s="572"/>
      <c r="AC294" s="96"/>
      <c r="AD294" s="96"/>
      <c r="AE294" s="97"/>
      <c r="AF294" s="97"/>
      <c r="AG294" s="98"/>
      <c r="AH294" s="98"/>
      <c r="AI294" s="98"/>
      <c r="AJ294" s="97"/>
      <c r="AK294" s="98"/>
      <c r="AL294" s="98"/>
      <c r="AM294" s="98"/>
      <c r="AN294" s="99"/>
      <c r="AO294" s="99"/>
      <c r="AP294" s="99"/>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100"/>
      <c r="CB294" s="100"/>
      <c r="CC294" s="100"/>
      <c r="CD294" s="100"/>
      <c r="CE294" s="100"/>
      <c r="CF294" s="100"/>
      <c r="CG294" s="100"/>
      <c r="CH294" s="100"/>
    </row>
    <row r="295" spans="1:86" s="101" customFormat="1" x14ac:dyDescent="0.2">
      <c r="A295" s="474"/>
      <c r="B295" s="474"/>
      <c r="C295" s="474"/>
      <c r="D295" s="480"/>
      <c r="E295" s="467"/>
      <c r="F295" s="467"/>
      <c r="G295" s="467"/>
      <c r="H295" s="467"/>
      <c r="I295" s="467"/>
      <c r="J295" s="467"/>
      <c r="K295" s="467"/>
      <c r="L295" s="467"/>
      <c r="M295" s="467"/>
      <c r="N295" s="315"/>
      <c r="O295" s="315"/>
      <c r="P295" s="471"/>
      <c r="Q295" s="315"/>
      <c r="R295" s="471"/>
      <c r="S295" s="478"/>
      <c r="T295" s="478"/>
      <c r="U295" s="478"/>
      <c r="V295" s="85" t="s">
        <v>159</v>
      </c>
      <c r="W295" s="571">
        <v>127</v>
      </c>
      <c r="X295" s="86" t="s">
        <v>160</v>
      </c>
      <c r="Y295" s="571">
        <v>164</v>
      </c>
      <c r="Z295" s="86" t="s">
        <v>161</v>
      </c>
      <c r="AA295" s="571">
        <v>1</v>
      </c>
      <c r="AB295" s="572"/>
      <c r="AC295" s="96"/>
      <c r="AD295" s="96"/>
      <c r="AE295" s="97"/>
      <c r="AF295" s="97"/>
      <c r="AG295" s="98"/>
      <c r="AH295" s="98"/>
      <c r="AI295" s="98"/>
      <c r="AJ295" s="97"/>
      <c r="AK295" s="98"/>
      <c r="AL295" s="98"/>
      <c r="AM295" s="98"/>
      <c r="AN295" s="99"/>
      <c r="AO295" s="99"/>
      <c r="AP295" s="99"/>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100"/>
      <c r="CB295" s="100"/>
      <c r="CC295" s="100"/>
      <c r="CD295" s="100"/>
      <c r="CE295" s="100"/>
      <c r="CF295" s="100"/>
      <c r="CG295" s="100"/>
      <c r="CH295" s="100"/>
    </row>
    <row r="296" spans="1:86" s="101" customFormat="1" ht="22.5" x14ac:dyDescent="0.2">
      <c r="A296" s="474"/>
      <c r="B296" s="474"/>
      <c r="C296" s="474"/>
      <c r="D296" s="480"/>
      <c r="E296" s="467"/>
      <c r="F296" s="467"/>
      <c r="G296" s="467"/>
      <c r="H296" s="467"/>
      <c r="I296" s="467"/>
      <c r="J296" s="467"/>
      <c r="K296" s="467"/>
      <c r="L296" s="467"/>
      <c r="M296" s="467"/>
      <c r="N296" s="315"/>
      <c r="O296" s="315"/>
      <c r="P296" s="471"/>
      <c r="Q296" s="315"/>
      <c r="R296" s="471"/>
      <c r="S296" s="478"/>
      <c r="T296" s="478"/>
      <c r="U296" s="478"/>
      <c r="V296" s="85" t="s">
        <v>162</v>
      </c>
      <c r="W296" s="571">
        <v>51</v>
      </c>
      <c r="X296" s="85" t="s">
        <v>161</v>
      </c>
      <c r="Y296" s="571">
        <v>95</v>
      </c>
      <c r="Z296" s="86" t="s">
        <v>163</v>
      </c>
      <c r="AA296" s="571">
        <v>0</v>
      </c>
      <c r="AB296" s="572"/>
      <c r="AC296" s="96"/>
      <c r="AD296" s="96"/>
      <c r="AE296" s="97"/>
      <c r="AF296" s="97"/>
      <c r="AG296" s="98"/>
      <c r="AH296" s="98"/>
      <c r="AI296" s="98"/>
      <c r="AJ296" s="97"/>
      <c r="AK296" s="98"/>
      <c r="AL296" s="98"/>
      <c r="AM296" s="98"/>
      <c r="AN296" s="99"/>
      <c r="AO296" s="99"/>
      <c r="AP296" s="99"/>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100"/>
      <c r="CB296" s="100"/>
      <c r="CC296" s="100"/>
      <c r="CD296" s="100"/>
      <c r="CE296" s="100"/>
      <c r="CF296" s="100"/>
      <c r="CG296" s="100"/>
      <c r="CH296" s="100"/>
    </row>
    <row r="297" spans="1:86" s="101" customFormat="1" ht="22.5" x14ac:dyDescent="0.2">
      <c r="A297" s="474"/>
      <c r="B297" s="474"/>
      <c r="C297" s="474"/>
      <c r="D297" s="480"/>
      <c r="E297" s="467"/>
      <c r="F297" s="467"/>
      <c r="G297" s="467"/>
      <c r="H297" s="467"/>
      <c r="I297" s="467"/>
      <c r="J297" s="467"/>
      <c r="K297" s="467"/>
      <c r="L297" s="467"/>
      <c r="M297" s="467"/>
      <c r="N297" s="315"/>
      <c r="O297" s="315"/>
      <c r="P297" s="471"/>
      <c r="Q297" s="315"/>
      <c r="R297" s="471"/>
      <c r="S297" s="478"/>
      <c r="T297" s="478"/>
      <c r="U297" s="478"/>
      <c r="V297" s="85" t="s">
        <v>164</v>
      </c>
      <c r="W297" s="571">
        <v>0</v>
      </c>
      <c r="X297" s="85" t="s">
        <v>165</v>
      </c>
      <c r="Y297" s="571"/>
      <c r="Z297" s="85"/>
      <c r="AA297" s="573"/>
      <c r="AB297" s="572"/>
      <c r="AC297" s="96"/>
      <c r="AD297" s="96"/>
      <c r="AE297" s="97"/>
      <c r="AF297" s="97"/>
      <c r="AG297" s="98"/>
      <c r="AH297" s="98"/>
      <c r="AI297" s="98"/>
      <c r="AJ297" s="97"/>
      <c r="AK297" s="98"/>
      <c r="AL297" s="98"/>
      <c r="AM297" s="98"/>
      <c r="AN297" s="99"/>
      <c r="AO297" s="99"/>
      <c r="AP297" s="99"/>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100"/>
      <c r="CB297" s="100"/>
      <c r="CC297" s="100"/>
      <c r="CD297" s="100"/>
      <c r="CE297" s="100"/>
      <c r="CF297" s="100"/>
      <c r="CG297" s="100"/>
      <c r="CH297" s="100"/>
    </row>
    <row r="298" spans="1:86" s="101" customFormat="1" ht="12.75" customHeight="1" x14ac:dyDescent="0.2">
      <c r="A298" s="474"/>
      <c r="B298" s="474"/>
      <c r="C298" s="474" t="s">
        <v>233</v>
      </c>
      <c r="D298" s="575" t="s">
        <v>138</v>
      </c>
      <c r="E298" s="266">
        <v>25245</v>
      </c>
      <c r="F298" s="266">
        <v>25245</v>
      </c>
      <c r="G298" s="266"/>
      <c r="H298" s="266"/>
      <c r="I298" s="266"/>
      <c r="J298" s="576">
        <v>4764</v>
      </c>
      <c r="K298" s="569"/>
      <c r="L298" s="264"/>
      <c r="M298" s="264"/>
      <c r="N298" s="315" t="s">
        <v>193</v>
      </c>
      <c r="O298" s="315" t="s">
        <v>194</v>
      </c>
      <c r="P298" s="471"/>
      <c r="Q298" s="315" t="s">
        <v>191</v>
      </c>
      <c r="R298" s="471" t="s">
        <v>195</v>
      </c>
      <c r="S298" s="478">
        <v>2513</v>
      </c>
      <c r="T298" s="478">
        <v>2233</v>
      </c>
      <c r="U298" s="478">
        <v>18</v>
      </c>
      <c r="V298" s="85" t="s">
        <v>139</v>
      </c>
      <c r="W298" s="571">
        <v>748</v>
      </c>
      <c r="X298" s="86" t="s">
        <v>140</v>
      </c>
      <c r="Y298" s="571">
        <v>1118</v>
      </c>
      <c r="Z298" s="86" t="s">
        <v>141</v>
      </c>
      <c r="AA298" s="571">
        <v>0</v>
      </c>
      <c r="AB298" s="572">
        <f>S298+T298+U298</f>
        <v>4764</v>
      </c>
      <c r="AC298" s="96"/>
      <c r="AD298" s="96"/>
      <c r="AE298" s="97"/>
      <c r="AF298" s="97"/>
      <c r="AG298" s="98"/>
      <c r="AH298" s="98"/>
      <c r="AI298" s="98"/>
      <c r="AJ298" s="97"/>
      <c r="AK298" s="98"/>
      <c r="AL298" s="98"/>
      <c r="AM298" s="98"/>
      <c r="AN298" s="99"/>
      <c r="AO298" s="99"/>
      <c r="AP298" s="99"/>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100"/>
      <c r="CB298" s="100"/>
      <c r="CC298" s="100"/>
      <c r="CD298" s="100"/>
      <c r="CE298" s="100"/>
      <c r="CF298" s="100"/>
      <c r="CG298" s="100"/>
      <c r="CH298" s="100"/>
    </row>
    <row r="299" spans="1:86" s="101" customFormat="1" x14ac:dyDescent="0.2">
      <c r="A299" s="474"/>
      <c r="B299" s="474"/>
      <c r="C299" s="474"/>
      <c r="D299" s="203" t="s">
        <v>143</v>
      </c>
      <c r="E299" s="196">
        <v>214197600</v>
      </c>
      <c r="F299" s="196">
        <v>147547500</v>
      </c>
      <c r="G299" s="196"/>
      <c r="H299" s="196"/>
      <c r="I299" s="196"/>
      <c r="J299" s="548">
        <v>98755500</v>
      </c>
      <c r="K299" s="196"/>
      <c r="L299" s="196"/>
      <c r="M299" s="196"/>
      <c r="N299" s="315"/>
      <c r="O299" s="315"/>
      <c r="P299" s="471"/>
      <c r="Q299" s="315"/>
      <c r="R299" s="471"/>
      <c r="S299" s="478"/>
      <c r="T299" s="478"/>
      <c r="U299" s="478"/>
      <c r="V299" s="85" t="s">
        <v>144</v>
      </c>
      <c r="W299" s="571">
        <v>1845</v>
      </c>
      <c r="X299" s="86" t="s">
        <v>145</v>
      </c>
      <c r="Y299" s="571">
        <v>1523</v>
      </c>
      <c r="Z299" s="86" t="s">
        <v>146</v>
      </c>
      <c r="AA299" s="571">
        <v>2</v>
      </c>
      <c r="AB299" s="572"/>
      <c r="AC299" s="96"/>
      <c r="AD299" s="96"/>
      <c r="AE299" s="97"/>
      <c r="AF299" s="97"/>
      <c r="AG299" s="98"/>
      <c r="AH299" s="98"/>
      <c r="AI299" s="98"/>
      <c r="AJ299" s="97"/>
      <c r="AK299" s="98"/>
      <c r="AL299" s="98"/>
      <c r="AM299" s="98"/>
      <c r="AN299" s="99"/>
      <c r="AO299" s="99"/>
      <c r="AP299" s="99"/>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100"/>
      <c r="CB299" s="100"/>
      <c r="CC299" s="100"/>
      <c r="CD299" s="100"/>
      <c r="CE299" s="100"/>
      <c r="CF299" s="100"/>
      <c r="CG299" s="100"/>
      <c r="CH299" s="100"/>
    </row>
    <row r="300" spans="1:86" s="101" customFormat="1" x14ac:dyDescent="0.2">
      <c r="A300" s="474"/>
      <c r="B300" s="474"/>
      <c r="C300" s="474"/>
      <c r="D300" s="203" t="s">
        <v>149</v>
      </c>
      <c r="E300" s="266"/>
      <c r="F300" s="266"/>
      <c r="G300" s="266"/>
      <c r="H300" s="266"/>
      <c r="I300" s="266"/>
      <c r="J300" s="213"/>
      <c r="K300" s="213"/>
      <c r="L300" s="264"/>
      <c r="M300" s="264"/>
      <c r="N300" s="315"/>
      <c r="O300" s="315"/>
      <c r="P300" s="471"/>
      <c r="Q300" s="315"/>
      <c r="R300" s="471"/>
      <c r="S300" s="478"/>
      <c r="T300" s="478"/>
      <c r="U300" s="478"/>
      <c r="V300" s="85" t="s">
        <v>150</v>
      </c>
      <c r="W300" s="571">
        <v>199</v>
      </c>
      <c r="X300" s="86" t="s">
        <v>151</v>
      </c>
      <c r="Y300" s="571">
        <v>457</v>
      </c>
      <c r="Z300" s="86" t="s">
        <v>152</v>
      </c>
      <c r="AA300" s="571">
        <v>30</v>
      </c>
      <c r="AB300" s="572"/>
      <c r="AC300" s="96"/>
      <c r="AD300" s="96"/>
      <c r="AE300" s="97"/>
      <c r="AF300" s="97"/>
      <c r="AG300" s="98"/>
      <c r="AH300" s="98"/>
      <c r="AI300" s="98"/>
      <c r="AJ300" s="97"/>
      <c r="AK300" s="98"/>
      <c r="AL300" s="98"/>
      <c r="AM300" s="98"/>
      <c r="AN300" s="99"/>
      <c r="AO300" s="99"/>
      <c r="AP300" s="99"/>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100"/>
      <c r="CB300" s="100"/>
      <c r="CC300" s="100"/>
      <c r="CD300" s="100"/>
      <c r="CE300" s="100"/>
      <c r="CF300" s="100"/>
      <c r="CG300" s="100"/>
      <c r="CH300" s="100"/>
    </row>
    <row r="301" spans="1:86" s="101" customFormat="1" ht="25.5" x14ac:dyDescent="0.2">
      <c r="A301" s="474"/>
      <c r="B301" s="474"/>
      <c r="C301" s="474"/>
      <c r="D301" s="204" t="s">
        <v>155</v>
      </c>
      <c r="E301" s="196">
        <v>11461933.4</v>
      </c>
      <c r="F301" s="196">
        <v>29118866</v>
      </c>
      <c r="G301" s="196"/>
      <c r="H301" s="196"/>
      <c r="I301" s="196"/>
      <c r="J301" s="548">
        <v>7508000</v>
      </c>
      <c r="K301" s="196"/>
      <c r="L301" s="196"/>
      <c r="M301" s="196"/>
      <c r="N301" s="315"/>
      <c r="O301" s="315"/>
      <c r="P301" s="471"/>
      <c r="Q301" s="315"/>
      <c r="R301" s="471"/>
      <c r="S301" s="478"/>
      <c r="T301" s="478"/>
      <c r="U301" s="478"/>
      <c r="V301" s="85" t="s">
        <v>156</v>
      </c>
      <c r="W301" s="571">
        <v>875</v>
      </c>
      <c r="X301" s="86" t="s">
        <v>157</v>
      </c>
      <c r="Y301" s="571">
        <v>2</v>
      </c>
      <c r="Z301" s="86" t="s">
        <v>158</v>
      </c>
      <c r="AA301" s="571">
        <v>4732</v>
      </c>
      <c r="AB301" s="572"/>
      <c r="AC301" s="96"/>
      <c r="AD301" s="96"/>
      <c r="AE301" s="97"/>
      <c r="AF301" s="97"/>
      <c r="AG301" s="98"/>
      <c r="AH301" s="98"/>
      <c r="AI301" s="98"/>
      <c r="AJ301" s="97"/>
      <c r="AK301" s="98"/>
      <c r="AL301" s="98"/>
      <c r="AM301" s="98"/>
      <c r="AN301" s="99"/>
      <c r="AO301" s="99"/>
      <c r="AP301" s="99"/>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100"/>
      <c r="CB301" s="100"/>
      <c r="CC301" s="100"/>
      <c r="CD301" s="100"/>
      <c r="CE301" s="100"/>
      <c r="CF301" s="100"/>
      <c r="CG301" s="100"/>
      <c r="CH301" s="100"/>
    </row>
    <row r="302" spans="1:86" s="101" customFormat="1" x14ac:dyDescent="0.2">
      <c r="A302" s="474"/>
      <c r="B302" s="474"/>
      <c r="C302" s="474"/>
      <c r="D302" s="480"/>
      <c r="E302" s="467"/>
      <c r="F302" s="467"/>
      <c r="G302" s="467"/>
      <c r="H302" s="467"/>
      <c r="I302" s="467"/>
      <c r="J302" s="467"/>
      <c r="K302" s="467"/>
      <c r="L302" s="467"/>
      <c r="M302" s="467"/>
      <c r="N302" s="315"/>
      <c r="O302" s="315"/>
      <c r="P302" s="471"/>
      <c r="Q302" s="315"/>
      <c r="R302" s="471"/>
      <c r="S302" s="478"/>
      <c r="T302" s="478"/>
      <c r="U302" s="478"/>
      <c r="V302" s="85" t="s">
        <v>159</v>
      </c>
      <c r="W302" s="571">
        <v>678</v>
      </c>
      <c r="X302" s="86" t="s">
        <v>160</v>
      </c>
      <c r="Y302" s="571">
        <v>1311</v>
      </c>
      <c r="Z302" s="86" t="s">
        <v>161</v>
      </c>
      <c r="AA302" s="571">
        <v>0</v>
      </c>
      <c r="AB302" s="572"/>
      <c r="AC302" s="96"/>
      <c r="AD302" s="96"/>
      <c r="AE302" s="97"/>
      <c r="AF302" s="97"/>
      <c r="AG302" s="98"/>
      <c r="AH302" s="98"/>
      <c r="AI302" s="98"/>
      <c r="AJ302" s="97"/>
      <c r="AK302" s="98"/>
      <c r="AL302" s="98"/>
      <c r="AM302" s="98"/>
      <c r="AN302" s="99"/>
      <c r="AO302" s="99"/>
      <c r="AP302" s="99"/>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100"/>
      <c r="CB302" s="100"/>
      <c r="CC302" s="100"/>
      <c r="CD302" s="100"/>
      <c r="CE302" s="100"/>
      <c r="CF302" s="100"/>
      <c r="CG302" s="100"/>
      <c r="CH302" s="100"/>
    </row>
    <row r="303" spans="1:86" s="101" customFormat="1" ht="22.5" x14ac:dyDescent="0.2">
      <c r="A303" s="474"/>
      <c r="B303" s="474"/>
      <c r="C303" s="474"/>
      <c r="D303" s="480"/>
      <c r="E303" s="467"/>
      <c r="F303" s="467"/>
      <c r="G303" s="467"/>
      <c r="H303" s="467"/>
      <c r="I303" s="467"/>
      <c r="J303" s="467"/>
      <c r="K303" s="467"/>
      <c r="L303" s="467"/>
      <c r="M303" s="467"/>
      <c r="N303" s="315"/>
      <c r="O303" s="315"/>
      <c r="P303" s="471"/>
      <c r="Q303" s="315"/>
      <c r="R303" s="471"/>
      <c r="S303" s="478"/>
      <c r="T303" s="478"/>
      <c r="U303" s="478"/>
      <c r="V303" s="85" t="s">
        <v>162</v>
      </c>
      <c r="W303" s="571">
        <v>419</v>
      </c>
      <c r="X303" s="85" t="s">
        <v>161</v>
      </c>
      <c r="Y303" s="571">
        <v>353</v>
      </c>
      <c r="Z303" s="86" t="s">
        <v>163</v>
      </c>
      <c r="AA303" s="571">
        <v>0</v>
      </c>
      <c r="AB303" s="572"/>
      <c r="AC303" s="96"/>
      <c r="AD303" s="96"/>
      <c r="AE303" s="97"/>
      <c r="AF303" s="97"/>
      <c r="AG303" s="98"/>
      <c r="AH303" s="98"/>
      <c r="AI303" s="98"/>
      <c r="AJ303" s="97"/>
      <c r="AK303" s="98"/>
      <c r="AL303" s="98"/>
      <c r="AM303" s="98"/>
      <c r="AN303" s="99"/>
      <c r="AO303" s="99"/>
      <c r="AP303" s="99"/>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100"/>
      <c r="CB303" s="100"/>
      <c r="CC303" s="100"/>
      <c r="CD303" s="100"/>
      <c r="CE303" s="100"/>
      <c r="CF303" s="100"/>
      <c r="CG303" s="100"/>
      <c r="CH303" s="100"/>
    </row>
    <row r="304" spans="1:86" s="101" customFormat="1" ht="22.5" x14ac:dyDescent="0.2">
      <c r="A304" s="474"/>
      <c r="B304" s="474"/>
      <c r="C304" s="474"/>
      <c r="D304" s="480"/>
      <c r="E304" s="467"/>
      <c r="F304" s="467"/>
      <c r="G304" s="467"/>
      <c r="H304" s="467"/>
      <c r="I304" s="467"/>
      <c r="J304" s="467"/>
      <c r="K304" s="467"/>
      <c r="L304" s="467"/>
      <c r="M304" s="467"/>
      <c r="N304" s="315"/>
      <c r="O304" s="315"/>
      <c r="P304" s="471"/>
      <c r="Q304" s="315"/>
      <c r="R304" s="471"/>
      <c r="S304" s="478"/>
      <c r="T304" s="478"/>
      <c r="U304" s="478"/>
      <c r="V304" s="85" t="s">
        <v>164</v>
      </c>
      <c r="W304" s="571">
        <v>0</v>
      </c>
      <c r="X304" s="85" t="s">
        <v>165</v>
      </c>
      <c r="Y304" s="571">
        <v>0</v>
      </c>
      <c r="Z304" s="85"/>
      <c r="AA304" s="573"/>
      <c r="AB304" s="572"/>
      <c r="AC304" s="96"/>
      <c r="AD304" s="96"/>
      <c r="AE304" s="97"/>
      <c r="AF304" s="97"/>
      <c r="AG304" s="98"/>
      <c r="AH304" s="98"/>
      <c r="AI304" s="98"/>
      <c r="AJ304" s="97"/>
      <c r="AK304" s="98"/>
      <c r="AL304" s="98"/>
      <c r="AM304" s="98"/>
      <c r="AN304" s="99"/>
      <c r="AO304" s="99"/>
      <c r="AP304" s="99"/>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100"/>
      <c r="CB304" s="100"/>
      <c r="CC304" s="100"/>
      <c r="CD304" s="100"/>
      <c r="CE304" s="100"/>
      <c r="CF304" s="100"/>
      <c r="CG304" s="100"/>
      <c r="CH304" s="100"/>
    </row>
    <row r="305" spans="1:86" s="101" customFormat="1" ht="12.75" customHeight="1" x14ac:dyDescent="0.2">
      <c r="A305" s="474"/>
      <c r="B305" s="474"/>
      <c r="C305" s="474" t="s">
        <v>234</v>
      </c>
      <c r="D305" s="575" t="s">
        <v>138</v>
      </c>
      <c r="E305" s="266">
        <v>26730</v>
      </c>
      <c r="F305" s="266">
        <v>26730</v>
      </c>
      <c r="G305" s="266"/>
      <c r="H305" s="266"/>
      <c r="I305" s="266"/>
      <c r="J305" s="576">
        <v>4130</v>
      </c>
      <c r="K305" s="569"/>
      <c r="L305" s="264"/>
      <c r="M305" s="264"/>
      <c r="N305" s="315" t="s">
        <v>196</v>
      </c>
      <c r="O305" s="315" t="s">
        <v>197</v>
      </c>
      <c r="P305" s="471"/>
      <c r="Q305" s="315" t="s">
        <v>191</v>
      </c>
      <c r="R305" s="471" t="s">
        <v>198</v>
      </c>
      <c r="S305" s="478">
        <v>1993</v>
      </c>
      <c r="T305" s="478">
        <v>2137</v>
      </c>
      <c r="U305" s="478">
        <v>0</v>
      </c>
      <c r="V305" s="85" t="s">
        <v>139</v>
      </c>
      <c r="W305" s="571">
        <v>0</v>
      </c>
      <c r="X305" s="86" t="s">
        <v>140</v>
      </c>
      <c r="Y305" s="571">
        <v>0</v>
      </c>
      <c r="Z305" s="86" t="s">
        <v>141</v>
      </c>
      <c r="AA305" s="571">
        <v>0</v>
      </c>
      <c r="AB305" s="572">
        <f>S305+T305+U305</f>
        <v>4130</v>
      </c>
      <c r="AC305" s="96"/>
      <c r="AD305" s="96"/>
      <c r="AE305" s="97"/>
      <c r="AF305" s="97"/>
      <c r="AG305" s="98"/>
      <c r="AH305" s="98"/>
      <c r="AI305" s="98"/>
      <c r="AJ305" s="97"/>
      <c r="AK305" s="98"/>
      <c r="AL305" s="98"/>
      <c r="AM305" s="98"/>
      <c r="AN305" s="99"/>
      <c r="AO305" s="99"/>
      <c r="AP305" s="99"/>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100"/>
      <c r="CB305" s="100"/>
      <c r="CC305" s="100"/>
      <c r="CD305" s="100"/>
      <c r="CE305" s="100"/>
      <c r="CF305" s="100"/>
      <c r="CG305" s="100"/>
      <c r="CH305" s="100"/>
    </row>
    <row r="306" spans="1:86" s="101" customFormat="1" x14ac:dyDescent="0.2">
      <c r="A306" s="474"/>
      <c r="B306" s="474"/>
      <c r="C306" s="474"/>
      <c r="D306" s="203" t="s">
        <v>143</v>
      </c>
      <c r="E306" s="196">
        <v>214197600</v>
      </c>
      <c r="F306" s="196">
        <v>199463500</v>
      </c>
      <c r="G306" s="196"/>
      <c r="H306" s="196"/>
      <c r="I306" s="196"/>
      <c r="J306" s="548" t="s">
        <v>266</v>
      </c>
      <c r="K306" s="196"/>
      <c r="L306" s="196"/>
      <c r="M306" s="196"/>
      <c r="N306" s="315"/>
      <c r="O306" s="315"/>
      <c r="P306" s="471"/>
      <c r="Q306" s="315"/>
      <c r="R306" s="471"/>
      <c r="S306" s="478"/>
      <c r="T306" s="478"/>
      <c r="U306" s="478"/>
      <c r="V306" s="85" t="s">
        <v>144</v>
      </c>
      <c r="W306" s="571">
        <v>2693</v>
      </c>
      <c r="X306" s="86" t="s">
        <v>145</v>
      </c>
      <c r="Y306" s="571">
        <v>3633</v>
      </c>
      <c r="Z306" s="86" t="s">
        <v>146</v>
      </c>
      <c r="AA306" s="571">
        <v>6</v>
      </c>
      <c r="AB306" s="572"/>
      <c r="AC306" s="96"/>
      <c r="AD306" s="96"/>
      <c r="AE306" s="97"/>
      <c r="AF306" s="97"/>
      <c r="AG306" s="98"/>
      <c r="AH306" s="98"/>
      <c r="AI306" s="98"/>
      <c r="AJ306" s="97"/>
      <c r="AK306" s="98"/>
      <c r="AL306" s="98"/>
      <c r="AM306" s="98"/>
      <c r="AN306" s="99"/>
      <c r="AO306" s="99"/>
      <c r="AP306" s="99"/>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100"/>
      <c r="CB306" s="100"/>
      <c r="CC306" s="100"/>
      <c r="CD306" s="100"/>
      <c r="CE306" s="100"/>
      <c r="CF306" s="100"/>
      <c r="CG306" s="100"/>
      <c r="CH306" s="100"/>
    </row>
    <row r="307" spans="1:86" s="101" customFormat="1" x14ac:dyDescent="0.2">
      <c r="A307" s="474"/>
      <c r="B307" s="474"/>
      <c r="C307" s="474"/>
      <c r="D307" s="203" t="s">
        <v>149</v>
      </c>
      <c r="E307" s="212"/>
      <c r="F307" s="212"/>
      <c r="G307" s="212"/>
      <c r="H307" s="212"/>
      <c r="I307" s="212"/>
      <c r="J307" s="213"/>
      <c r="K307" s="213"/>
      <c r="L307" s="264"/>
      <c r="M307" s="264"/>
      <c r="N307" s="315"/>
      <c r="O307" s="315"/>
      <c r="P307" s="471"/>
      <c r="Q307" s="315"/>
      <c r="R307" s="471"/>
      <c r="S307" s="478"/>
      <c r="T307" s="478"/>
      <c r="U307" s="478"/>
      <c r="V307" s="85" t="s">
        <v>150</v>
      </c>
      <c r="W307" s="571">
        <v>1140</v>
      </c>
      <c r="X307" s="86" t="s">
        <v>151</v>
      </c>
      <c r="Y307" s="571">
        <v>72</v>
      </c>
      <c r="Z307" s="86" t="s">
        <v>152</v>
      </c>
      <c r="AA307" s="571">
        <v>2</v>
      </c>
      <c r="AB307" s="572"/>
      <c r="AC307" s="96"/>
      <c r="AD307" s="96"/>
      <c r="AE307" s="97"/>
      <c r="AF307" s="97"/>
      <c r="AG307" s="98"/>
      <c r="AH307" s="98"/>
      <c r="AI307" s="98"/>
      <c r="AJ307" s="97"/>
      <c r="AK307" s="98"/>
      <c r="AL307" s="98"/>
      <c r="AM307" s="98"/>
      <c r="AN307" s="99"/>
      <c r="AO307" s="99"/>
      <c r="AP307" s="99"/>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100"/>
      <c r="CB307" s="100"/>
      <c r="CC307" s="100"/>
      <c r="CD307" s="100"/>
      <c r="CE307" s="100"/>
      <c r="CF307" s="100"/>
      <c r="CG307" s="100"/>
      <c r="CH307" s="100"/>
    </row>
    <row r="308" spans="1:86" s="101" customFormat="1" ht="25.5" x14ac:dyDescent="0.2">
      <c r="A308" s="474"/>
      <c r="B308" s="474"/>
      <c r="C308" s="474"/>
      <c r="D308" s="204" t="s">
        <v>155</v>
      </c>
      <c r="E308" s="196">
        <v>11461933.4</v>
      </c>
      <c r="F308" s="196">
        <v>29118866</v>
      </c>
      <c r="G308" s="196"/>
      <c r="H308" s="196"/>
      <c r="I308" s="196"/>
      <c r="J308" s="548">
        <v>9560000</v>
      </c>
      <c r="K308" s="196"/>
      <c r="L308" s="196"/>
      <c r="M308" s="196"/>
      <c r="N308" s="315"/>
      <c r="O308" s="315"/>
      <c r="P308" s="471"/>
      <c r="Q308" s="315"/>
      <c r="R308" s="471"/>
      <c r="S308" s="478"/>
      <c r="T308" s="478"/>
      <c r="U308" s="478"/>
      <c r="V308" s="85" t="s">
        <v>156</v>
      </c>
      <c r="W308" s="571">
        <v>162</v>
      </c>
      <c r="X308" s="86" t="s">
        <v>157</v>
      </c>
      <c r="Y308" s="571">
        <v>10</v>
      </c>
      <c r="Z308" s="86" t="s">
        <v>158</v>
      </c>
      <c r="AA308" s="571">
        <v>4122</v>
      </c>
      <c r="AB308" s="572"/>
      <c r="AC308" s="96"/>
      <c r="AD308" s="96"/>
      <c r="AE308" s="97"/>
      <c r="AF308" s="97"/>
      <c r="AG308" s="98"/>
      <c r="AH308" s="98"/>
      <c r="AI308" s="98"/>
      <c r="AJ308" s="97"/>
      <c r="AK308" s="98"/>
      <c r="AL308" s="98"/>
      <c r="AM308" s="98"/>
      <c r="AN308" s="99"/>
      <c r="AO308" s="99"/>
      <c r="AP308" s="99"/>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100"/>
      <c r="CB308" s="100"/>
      <c r="CC308" s="100"/>
      <c r="CD308" s="100"/>
      <c r="CE308" s="100"/>
      <c r="CF308" s="100"/>
      <c r="CG308" s="100"/>
      <c r="CH308" s="100"/>
    </row>
    <row r="309" spans="1:86" s="101" customFormat="1" x14ac:dyDescent="0.2">
      <c r="A309" s="474"/>
      <c r="B309" s="474"/>
      <c r="C309" s="474"/>
      <c r="D309" s="480"/>
      <c r="E309" s="467"/>
      <c r="F309" s="467"/>
      <c r="G309" s="467"/>
      <c r="H309" s="467"/>
      <c r="I309" s="467"/>
      <c r="J309" s="467"/>
      <c r="K309" s="467"/>
      <c r="L309" s="467"/>
      <c r="M309" s="467"/>
      <c r="N309" s="315"/>
      <c r="O309" s="315"/>
      <c r="P309" s="471"/>
      <c r="Q309" s="315"/>
      <c r="R309" s="471"/>
      <c r="S309" s="478"/>
      <c r="T309" s="478"/>
      <c r="U309" s="478"/>
      <c r="V309" s="85" t="s">
        <v>159</v>
      </c>
      <c r="W309" s="571">
        <v>123</v>
      </c>
      <c r="X309" s="86" t="s">
        <v>160</v>
      </c>
      <c r="Y309" s="571">
        <v>365</v>
      </c>
      <c r="Z309" s="86" t="s">
        <v>161</v>
      </c>
      <c r="AA309" s="571">
        <v>0</v>
      </c>
      <c r="AB309" s="572"/>
      <c r="AC309" s="96"/>
      <c r="AD309" s="96"/>
      <c r="AE309" s="97"/>
      <c r="AF309" s="97"/>
      <c r="AG309" s="98"/>
      <c r="AH309" s="98"/>
      <c r="AI309" s="98"/>
      <c r="AJ309" s="97"/>
      <c r="AK309" s="98"/>
      <c r="AL309" s="98"/>
      <c r="AM309" s="98"/>
      <c r="AN309" s="99"/>
      <c r="AO309" s="99"/>
      <c r="AP309" s="99"/>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100"/>
      <c r="CB309" s="100"/>
      <c r="CC309" s="100"/>
      <c r="CD309" s="100"/>
      <c r="CE309" s="100"/>
      <c r="CF309" s="100"/>
      <c r="CG309" s="100"/>
      <c r="CH309" s="100"/>
    </row>
    <row r="310" spans="1:86" s="101" customFormat="1" ht="22.5" x14ac:dyDescent="0.2">
      <c r="A310" s="474"/>
      <c r="B310" s="474"/>
      <c r="C310" s="474"/>
      <c r="D310" s="480"/>
      <c r="E310" s="467"/>
      <c r="F310" s="467"/>
      <c r="G310" s="467"/>
      <c r="H310" s="467"/>
      <c r="I310" s="467"/>
      <c r="J310" s="467"/>
      <c r="K310" s="467"/>
      <c r="L310" s="467"/>
      <c r="M310" s="467"/>
      <c r="N310" s="315"/>
      <c r="O310" s="315"/>
      <c r="P310" s="471"/>
      <c r="Q310" s="315"/>
      <c r="R310" s="471"/>
      <c r="S310" s="478"/>
      <c r="T310" s="478"/>
      <c r="U310" s="478"/>
      <c r="V310" s="85" t="s">
        <v>162</v>
      </c>
      <c r="W310" s="571">
        <v>12</v>
      </c>
      <c r="X310" s="85" t="s">
        <v>161</v>
      </c>
      <c r="Y310" s="571">
        <v>50</v>
      </c>
      <c r="Z310" s="86" t="s">
        <v>163</v>
      </c>
      <c r="AA310" s="571">
        <v>0</v>
      </c>
      <c r="AB310" s="572"/>
      <c r="AC310" s="96"/>
      <c r="AD310" s="96"/>
      <c r="AE310" s="97"/>
      <c r="AF310" s="97"/>
      <c r="AG310" s="98"/>
      <c r="AH310" s="98"/>
      <c r="AI310" s="98"/>
      <c r="AJ310" s="97"/>
      <c r="AK310" s="98"/>
      <c r="AL310" s="98"/>
      <c r="AM310" s="98"/>
      <c r="AN310" s="99"/>
      <c r="AO310" s="99"/>
      <c r="AP310" s="99"/>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100"/>
      <c r="CB310" s="100"/>
      <c r="CC310" s="100"/>
      <c r="CD310" s="100"/>
      <c r="CE310" s="100"/>
      <c r="CF310" s="100"/>
      <c r="CG310" s="100"/>
      <c r="CH310" s="100"/>
    </row>
    <row r="311" spans="1:86" s="101" customFormat="1" ht="22.5" x14ac:dyDescent="0.2">
      <c r="A311" s="474"/>
      <c r="B311" s="474"/>
      <c r="C311" s="474"/>
      <c r="D311" s="480"/>
      <c r="E311" s="467"/>
      <c r="F311" s="467"/>
      <c r="G311" s="467"/>
      <c r="H311" s="467"/>
      <c r="I311" s="467"/>
      <c r="J311" s="467"/>
      <c r="K311" s="467"/>
      <c r="L311" s="467"/>
      <c r="M311" s="467"/>
      <c r="N311" s="315"/>
      <c r="O311" s="315"/>
      <c r="P311" s="471"/>
      <c r="Q311" s="315"/>
      <c r="R311" s="471"/>
      <c r="S311" s="478"/>
      <c r="T311" s="478"/>
      <c r="U311" s="478"/>
      <c r="V311" s="85" t="s">
        <v>164</v>
      </c>
      <c r="W311" s="571">
        <v>0</v>
      </c>
      <c r="X311" s="85" t="s">
        <v>165</v>
      </c>
      <c r="Y311" s="571">
        <v>0</v>
      </c>
      <c r="Z311" s="85"/>
      <c r="AA311" s="573"/>
      <c r="AB311" s="572"/>
      <c r="AC311" s="96"/>
      <c r="AD311" s="96"/>
      <c r="AE311" s="97"/>
      <c r="AF311" s="97"/>
      <c r="AG311" s="98"/>
      <c r="AH311" s="98"/>
      <c r="AI311" s="98"/>
      <c r="AJ311" s="97"/>
      <c r="AK311" s="98"/>
      <c r="AL311" s="98"/>
      <c r="AM311" s="98"/>
      <c r="AN311" s="99"/>
      <c r="AO311" s="99"/>
      <c r="AP311" s="99"/>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100"/>
      <c r="CB311" s="100"/>
      <c r="CC311" s="100"/>
      <c r="CD311" s="100"/>
      <c r="CE311" s="100"/>
      <c r="CF311" s="100"/>
      <c r="CG311" s="100"/>
      <c r="CH311" s="100"/>
    </row>
    <row r="312" spans="1:86" s="101" customFormat="1" ht="12.75" customHeight="1" x14ac:dyDescent="0.2">
      <c r="A312" s="474"/>
      <c r="B312" s="474"/>
      <c r="C312" s="474" t="s">
        <v>235</v>
      </c>
      <c r="D312" s="575" t="s">
        <v>138</v>
      </c>
      <c r="E312" s="266">
        <v>37125</v>
      </c>
      <c r="F312" s="266">
        <v>37125</v>
      </c>
      <c r="G312" s="266"/>
      <c r="H312" s="266"/>
      <c r="I312" s="266"/>
      <c r="J312" s="576">
        <v>5082</v>
      </c>
      <c r="K312" s="569"/>
      <c r="L312" s="264"/>
      <c r="M312" s="264"/>
      <c r="N312" s="267" t="s">
        <v>168</v>
      </c>
      <c r="O312" s="315" t="s">
        <v>199</v>
      </c>
      <c r="P312" s="471"/>
      <c r="Q312" s="315" t="s">
        <v>191</v>
      </c>
      <c r="R312" s="471" t="s">
        <v>200</v>
      </c>
      <c r="S312" s="478">
        <v>2589</v>
      </c>
      <c r="T312" s="478">
        <v>2484</v>
      </c>
      <c r="U312" s="478">
        <v>9</v>
      </c>
      <c r="V312" s="85" t="s">
        <v>139</v>
      </c>
      <c r="W312" s="571">
        <v>776</v>
      </c>
      <c r="X312" s="86" t="s">
        <v>140</v>
      </c>
      <c r="Y312" s="571">
        <v>776</v>
      </c>
      <c r="Z312" s="86" t="s">
        <v>141</v>
      </c>
      <c r="AA312" s="571">
        <v>0</v>
      </c>
      <c r="AB312" s="572">
        <f>S312+T312+U312</f>
        <v>5082</v>
      </c>
      <c r="AC312" s="96"/>
      <c r="AD312" s="96"/>
      <c r="AE312" s="97"/>
      <c r="AF312" s="97"/>
      <c r="AG312" s="98"/>
      <c r="AH312" s="98"/>
      <c r="AI312" s="98"/>
      <c r="AJ312" s="97"/>
      <c r="AK312" s="98"/>
      <c r="AL312" s="98"/>
      <c r="AM312" s="98"/>
      <c r="AN312" s="99"/>
      <c r="AO312" s="99"/>
      <c r="AP312" s="99"/>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100"/>
      <c r="CB312" s="100"/>
      <c r="CC312" s="100"/>
      <c r="CD312" s="100"/>
      <c r="CE312" s="100"/>
      <c r="CF312" s="100"/>
      <c r="CG312" s="100"/>
      <c r="CH312" s="100"/>
    </row>
    <row r="313" spans="1:86" s="101" customFormat="1" x14ac:dyDescent="0.2">
      <c r="A313" s="474"/>
      <c r="B313" s="474"/>
      <c r="C313" s="474"/>
      <c r="D313" s="203" t="s">
        <v>143</v>
      </c>
      <c r="E313" s="196">
        <v>214197600</v>
      </c>
      <c r="F313" s="196">
        <v>229119500</v>
      </c>
      <c r="G313" s="196"/>
      <c r="H313" s="196"/>
      <c r="I313" s="196"/>
      <c r="J313" s="548">
        <v>217407500</v>
      </c>
      <c r="K313" s="196"/>
      <c r="L313" s="196"/>
      <c r="M313" s="196"/>
      <c r="N313" s="267" t="s">
        <v>169</v>
      </c>
      <c r="O313" s="315"/>
      <c r="P313" s="471"/>
      <c r="Q313" s="315"/>
      <c r="R313" s="471"/>
      <c r="S313" s="478"/>
      <c r="T313" s="478"/>
      <c r="U313" s="478"/>
      <c r="V313" s="85" t="s">
        <v>144</v>
      </c>
      <c r="W313" s="571">
        <v>1789</v>
      </c>
      <c r="X313" s="86" t="s">
        <v>145</v>
      </c>
      <c r="Y313" s="571">
        <v>3551</v>
      </c>
      <c r="Z313" s="86" t="s">
        <v>146</v>
      </c>
      <c r="AA313" s="571">
        <v>134</v>
      </c>
      <c r="AB313" s="572"/>
      <c r="AC313" s="96"/>
      <c r="AD313" s="96"/>
      <c r="AE313" s="97"/>
      <c r="AF313" s="97"/>
      <c r="AG313" s="98"/>
      <c r="AH313" s="98"/>
      <c r="AI313" s="98"/>
      <c r="AJ313" s="97"/>
      <c r="AK313" s="98"/>
      <c r="AL313" s="98"/>
      <c r="AM313" s="98"/>
      <c r="AN313" s="99"/>
      <c r="AO313" s="99"/>
      <c r="AP313" s="99"/>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100"/>
      <c r="CB313" s="100"/>
      <c r="CC313" s="100"/>
      <c r="CD313" s="100"/>
      <c r="CE313" s="100"/>
      <c r="CF313" s="100"/>
      <c r="CG313" s="100"/>
      <c r="CH313" s="100"/>
    </row>
    <row r="314" spans="1:86" s="101" customFormat="1" x14ac:dyDescent="0.2">
      <c r="A314" s="474"/>
      <c r="B314" s="474"/>
      <c r="C314" s="474"/>
      <c r="D314" s="203" t="s">
        <v>149</v>
      </c>
      <c r="E314" s="212"/>
      <c r="F314" s="212"/>
      <c r="G314" s="212"/>
      <c r="H314" s="212"/>
      <c r="I314" s="212"/>
      <c r="J314" s="213"/>
      <c r="K314" s="213"/>
      <c r="L314" s="264"/>
      <c r="M314" s="264"/>
      <c r="N314" s="483" t="s">
        <v>179</v>
      </c>
      <c r="O314" s="315"/>
      <c r="P314" s="471"/>
      <c r="Q314" s="315"/>
      <c r="R314" s="471"/>
      <c r="S314" s="478"/>
      <c r="T314" s="478"/>
      <c r="U314" s="478"/>
      <c r="V314" s="85" t="s">
        <v>150</v>
      </c>
      <c r="W314" s="571">
        <v>1772</v>
      </c>
      <c r="X314" s="86" t="s">
        <v>151</v>
      </c>
      <c r="Y314" s="571">
        <v>300</v>
      </c>
      <c r="Z314" s="86" t="s">
        <v>152</v>
      </c>
      <c r="AA314" s="571">
        <v>1</v>
      </c>
      <c r="AB314" s="572"/>
      <c r="AC314" s="96"/>
      <c r="AD314" s="96"/>
      <c r="AE314" s="97"/>
      <c r="AF314" s="97"/>
      <c r="AG314" s="98"/>
      <c r="AH314" s="98"/>
      <c r="AI314" s="98"/>
      <c r="AJ314" s="97"/>
      <c r="AK314" s="98"/>
      <c r="AL314" s="98"/>
      <c r="AM314" s="98"/>
      <c r="AN314" s="99"/>
      <c r="AO314" s="99"/>
      <c r="AP314" s="99"/>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100"/>
      <c r="CB314" s="100"/>
      <c r="CC314" s="100"/>
      <c r="CD314" s="100"/>
      <c r="CE314" s="100"/>
      <c r="CF314" s="100"/>
      <c r="CG314" s="100"/>
      <c r="CH314" s="100"/>
    </row>
    <row r="315" spans="1:86" s="101" customFormat="1" ht="25.5" x14ac:dyDescent="0.2">
      <c r="A315" s="474"/>
      <c r="B315" s="474"/>
      <c r="C315" s="474"/>
      <c r="D315" s="204" t="s">
        <v>155</v>
      </c>
      <c r="E315" s="196">
        <v>11461933.4</v>
      </c>
      <c r="F315" s="196">
        <v>29118866</v>
      </c>
      <c r="G315" s="196"/>
      <c r="H315" s="196"/>
      <c r="I315" s="196"/>
      <c r="J315" s="548">
        <v>10892674</v>
      </c>
      <c r="K315" s="196"/>
      <c r="L315" s="196"/>
      <c r="M315" s="196"/>
      <c r="N315" s="483"/>
      <c r="O315" s="315"/>
      <c r="P315" s="471"/>
      <c r="Q315" s="315"/>
      <c r="R315" s="471"/>
      <c r="S315" s="478"/>
      <c r="T315" s="478"/>
      <c r="U315" s="478"/>
      <c r="V315" s="85" t="s">
        <v>156</v>
      </c>
      <c r="W315" s="571">
        <v>324</v>
      </c>
      <c r="X315" s="86" t="s">
        <v>157</v>
      </c>
      <c r="Y315" s="571">
        <v>67</v>
      </c>
      <c r="Z315" s="86" t="s">
        <v>158</v>
      </c>
      <c r="AA315" s="571">
        <v>4946</v>
      </c>
      <c r="AB315" s="572"/>
      <c r="AC315" s="96"/>
      <c r="AD315" s="96"/>
      <c r="AE315" s="97"/>
      <c r="AF315" s="97"/>
      <c r="AG315" s="98"/>
      <c r="AH315" s="98"/>
      <c r="AI315" s="98"/>
      <c r="AJ315" s="97"/>
      <c r="AK315" s="98"/>
      <c r="AL315" s="98"/>
      <c r="AM315" s="98"/>
      <c r="AN315" s="99"/>
      <c r="AO315" s="99"/>
      <c r="AP315" s="99"/>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100"/>
      <c r="CB315" s="100"/>
      <c r="CC315" s="100"/>
      <c r="CD315" s="100"/>
      <c r="CE315" s="100"/>
      <c r="CF315" s="100"/>
      <c r="CG315" s="100"/>
      <c r="CH315" s="100"/>
    </row>
    <row r="316" spans="1:86" s="101" customFormat="1" x14ac:dyDescent="0.2">
      <c r="A316" s="474"/>
      <c r="B316" s="474"/>
      <c r="C316" s="474"/>
      <c r="D316" s="480"/>
      <c r="E316" s="467"/>
      <c r="F316" s="467"/>
      <c r="G316" s="467"/>
      <c r="H316" s="467"/>
      <c r="I316" s="467"/>
      <c r="J316" s="467"/>
      <c r="K316" s="467"/>
      <c r="L316" s="467"/>
      <c r="M316" s="467"/>
      <c r="N316" s="483"/>
      <c r="O316" s="315"/>
      <c r="P316" s="471"/>
      <c r="Q316" s="315"/>
      <c r="R316" s="471"/>
      <c r="S316" s="478"/>
      <c r="T316" s="478"/>
      <c r="U316" s="478"/>
      <c r="V316" s="85" t="s">
        <v>159</v>
      </c>
      <c r="W316" s="571">
        <v>307</v>
      </c>
      <c r="X316" s="86" t="s">
        <v>160</v>
      </c>
      <c r="Y316" s="571">
        <v>362</v>
      </c>
      <c r="Z316" s="86" t="s">
        <v>161</v>
      </c>
      <c r="AA316" s="571">
        <v>1</v>
      </c>
      <c r="AB316" s="572"/>
      <c r="AC316" s="96"/>
      <c r="AD316" s="96"/>
      <c r="AE316" s="97"/>
      <c r="AF316" s="97"/>
      <c r="AG316" s="98"/>
      <c r="AH316" s="98"/>
      <c r="AI316" s="98"/>
      <c r="AJ316" s="97"/>
      <c r="AK316" s="98"/>
      <c r="AL316" s="98"/>
      <c r="AM316" s="98"/>
      <c r="AN316" s="99"/>
      <c r="AO316" s="99"/>
      <c r="AP316" s="99"/>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100"/>
      <c r="CB316" s="100"/>
      <c r="CC316" s="100"/>
      <c r="CD316" s="100"/>
      <c r="CE316" s="100"/>
      <c r="CF316" s="100"/>
      <c r="CG316" s="100"/>
      <c r="CH316" s="100"/>
    </row>
    <row r="317" spans="1:86" s="101" customFormat="1" ht="22.5" x14ac:dyDescent="0.2">
      <c r="A317" s="474"/>
      <c r="B317" s="474"/>
      <c r="C317" s="474"/>
      <c r="D317" s="480"/>
      <c r="E317" s="467"/>
      <c r="F317" s="467"/>
      <c r="G317" s="467"/>
      <c r="H317" s="467"/>
      <c r="I317" s="467"/>
      <c r="J317" s="467"/>
      <c r="K317" s="467"/>
      <c r="L317" s="467"/>
      <c r="M317" s="467"/>
      <c r="N317" s="483"/>
      <c r="O317" s="315"/>
      <c r="P317" s="471"/>
      <c r="Q317" s="315"/>
      <c r="R317" s="471"/>
      <c r="S317" s="478"/>
      <c r="T317" s="478"/>
      <c r="U317" s="478"/>
      <c r="V317" s="85" t="s">
        <v>162</v>
      </c>
      <c r="W317" s="571">
        <v>114</v>
      </c>
      <c r="X317" s="85" t="s">
        <v>161</v>
      </c>
      <c r="Y317" s="571">
        <v>26</v>
      </c>
      <c r="Z317" s="86" t="s">
        <v>163</v>
      </c>
      <c r="AA317" s="571">
        <v>0</v>
      </c>
      <c r="AB317" s="572"/>
      <c r="AC317" s="96"/>
      <c r="AD317" s="96"/>
      <c r="AE317" s="97"/>
      <c r="AF317" s="97"/>
      <c r="AG317" s="98"/>
      <c r="AH317" s="98"/>
      <c r="AI317" s="98"/>
      <c r="AJ317" s="97"/>
      <c r="AK317" s="98"/>
      <c r="AL317" s="98"/>
      <c r="AM317" s="98"/>
      <c r="AN317" s="99"/>
      <c r="AO317" s="99"/>
      <c r="AP317" s="99"/>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100"/>
      <c r="CB317" s="100"/>
      <c r="CC317" s="100"/>
      <c r="CD317" s="100"/>
      <c r="CE317" s="100"/>
      <c r="CF317" s="100"/>
      <c r="CG317" s="100"/>
      <c r="CH317" s="100"/>
    </row>
    <row r="318" spans="1:86" s="101" customFormat="1" ht="22.5" x14ac:dyDescent="0.2">
      <c r="A318" s="474"/>
      <c r="B318" s="474"/>
      <c r="C318" s="474"/>
      <c r="D318" s="480"/>
      <c r="E318" s="467"/>
      <c r="F318" s="467"/>
      <c r="G318" s="467"/>
      <c r="H318" s="467"/>
      <c r="I318" s="467"/>
      <c r="J318" s="467"/>
      <c r="K318" s="467"/>
      <c r="L318" s="467"/>
      <c r="M318" s="467"/>
      <c r="N318" s="483"/>
      <c r="O318" s="315"/>
      <c r="P318" s="471"/>
      <c r="Q318" s="315"/>
      <c r="R318" s="471"/>
      <c r="S318" s="478"/>
      <c r="T318" s="478"/>
      <c r="U318" s="478"/>
      <c r="V318" s="85" t="s">
        <v>164</v>
      </c>
      <c r="W318" s="571">
        <v>0</v>
      </c>
      <c r="X318" s="85" t="s">
        <v>165</v>
      </c>
      <c r="Y318" s="571">
        <v>0</v>
      </c>
      <c r="Z318" s="85"/>
      <c r="AA318" s="573"/>
      <c r="AB318" s="572"/>
      <c r="AC318" s="96"/>
      <c r="AD318" s="96"/>
      <c r="AE318" s="97"/>
      <c r="AF318" s="97"/>
      <c r="AG318" s="98"/>
      <c r="AH318" s="98"/>
      <c r="AI318" s="98"/>
      <c r="AJ318" s="97"/>
      <c r="AK318" s="98"/>
      <c r="AL318" s="98"/>
      <c r="AM318" s="98"/>
      <c r="AN318" s="99"/>
      <c r="AO318" s="99"/>
      <c r="AP318" s="99"/>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100"/>
      <c r="CB318" s="100"/>
      <c r="CC318" s="100"/>
      <c r="CD318" s="100"/>
      <c r="CE318" s="100"/>
      <c r="CF318" s="100"/>
      <c r="CG318" s="100"/>
      <c r="CH318" s="100"/>
    </row>
    <row r="319" spans="1:86" s="101" customFormat="1" ht="12.75" customHeight="1" x14ac:dyDescent="0.2">
      <c r="A319" s="474"/>
      <c r="B319" s="474"/>
      <c r="C319" s="474" t="s">
        <v>201</v>
      </c>
      <c r="D319" s="268" t="s">
        <v>138</v>
      </c>
      <c r="E319" s="265">
        <v>37125</v>
      </c>
      <c r="F319" s="265">
        <v>37125</v>
      </c>
      <c r="G319" s="265"/>
      <c r="H319" s="265"/>
      <c r="I319" s="265"/>
      <c r="J319" s="576">
        <v>9893</v>
      </c>
      <c r="K319" s="265"/>
      <c r="L319" s="265"/>
      <c r="M319" s="265"/>
      <c r="N319" s="483" t="s">
        <v>202</v>
      </c>
      <c r="O319" s="483"/>
      <c r="P319" s="483"/>
      <c r="Q319" s="483" t="s">
        <v>202</v>
      </c>
      <c r="R319" s="483" t="s">
        <v>202</v>
      </c>
      <c r="S319" s="478">
        <v>4563</v>
      </c>
      <c r="T319" s="478">
        <v>4622</v>
      </c>
      <c r="U319" s="478">
        <v>8</v>
      </c>
      <c r="V319" s="85" t="s">
        <v>139</v>
      </c>
      <c r="W319" s="571">
        <v>1140</v>
      </c>
      <c r="X319" s="86" t="s">
        <v>140</v>
      </c>
      <c r="Y319" s="571">
        <v>940</v>
      </c>
      <c r="Z319" s="86" t="s">
        <v>141</v>
      </c>
      <c r="AA319" s="571">
        <v>0</v>
      </c>
      <c r="AB319" s="572">
        <f>S319+T319+U319</f>
        <v>9193</v>
      </c>
      <c r="AC319" s="96"/>
      <c r="AD319" s="96"/>
      <c r="AE319" s="97"/>
      <c r="AF319" s="97"/>
      <c r="AG319" s="98"/>
      <c r="AH319" s="98"/>
      <c r="AI319" s="98"/>
      <c r="AJ319" s="97"/>
      <c r="AK319" s="98"/>
      <c r="AL319" s="98"/>
      <c r="AM319" s="98"/>
      <c r="AN319" s="99"/>
      <c r="AO319" s="99"/>
      <c r="AP319" s="99"/>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100"/>
      <c r="CB319" s="100"/>
      <c r="CC319" s="100"/>
      <c r="CD319" s="100"/>
      <c r="CE319" s="100"/>
      <c r="CF319" s="100"/>
      <c r="CG319" s="100"/>
      <c r="CH319" s="100"/>
    </row>
    <row r="320" spans="1:86" s="101" customFormat="1" x14ac:dyDescent="0.2">
      <c r="A320" s="474"/>
      <c r="B320" s="474"/>
      <c r="C320" s="474"/>
      <c r="D320" s="268" t="s">
        <v>143</v>
      </c>
      <c r="E320" s="196">
        <v>214197600</v>
      </c>
      <c r="F320" s="196">
        <v>200607600</v>
      </c>
      <c r="G320" s="196"/>
      <c r="H320" s="196"/>
      <c r="I320" s="196"/>
      <c r="J320" s="548">
        <v>193706000</v>
      </c>
      <c r="K320" s="548"/>
      <c r="L320" s="196"/>
      <c r="M320" s="196"/>
      <c r="N320" s="483"/>
      <c r="O320" s="483"/>
      <c r="P320" s="483"/>
      <c r="Q320" s="483"/>
      <c r="R320" s="483"/>
      <c r="S320" s="478"/>
      <c r="T320" s="478"/>
      <c r="U320" s="478"/>
      <c r="V320" s="85" t="s">
        <v>144</v>
      </c>
      <c r="W320" s="571">
        <v>5892</v>
      </c>
      <c r="X320" s="86" t="s">
        <v>145</v>
      </c>
      <c r="Y320" s="571">
        <v>7294</v>
      </c>
      <c r="Z320" s="86" t="s">
        <v>146</v>
      </c>
      <c r="AA320" s="571">
        <v>42</v>
      </c>
      <c r="AB320" s="572"/>
      <c r="AC320" s="96"/>
      <c r="AD320" s="96"/>
      <c r="AE320" s="97"/>
      <c r="AF320" s="97"/>
      <c r="AG320" s="98"/>
      <c r="AH320" s="98"/>
      <c r="AI320" s="98"/>
      <c r="AJ320" s="97"/>
      <c r="AK320" s="98"/>
      <c r="AL320" s="98"/>
      <c r="AM320" s="98"/>
      <c r="AN320" s="99"/>
      <c r="AO320" s="99"/>
      <c r="AP320" s="99"/>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100"/>
      <c r="CB320" s="100"/>
      <c r="CC320" s="100"/>
      <c r="CD320" s="100"/>
      <c r="CE320" s="100"/>
      <c r="CF320" s="100"/>
      <c r="CG320" s="100"/>
      <c r="CH320" s="100"/>
    </row>
    <row r="321" spans="1:86" s="101" customFormat="1" x14ac:dyDescent="0.2">
      <c r="A321" s="474"/>
      <c r="B321" s="474"/>
      <c r="C321" s="474"/>
      <c r="D321" s="268" t="s">
        <v>149</v>
      </c>
      <c r="E321" s="265"/>
      <c r="F321" s="265"/>
      <c r="G321" s="265"/>
      <c r="H321" s="265"/>
      <c r="I321" s="265"/>
      <c r="J321" s="265"/>
      <c r="K321" s="265"/>
      <c r="L321" s="265"/>
      <c r="M321" s="265"/>
      <c r="N321" s="483"/>
      <c r="O321" s="483"/>
      <c r="P321" s="483"/>
      <c r="Q321" s="483"/>
      <c r="R321" s="483"/>
      <c r="S321" s="478"/>
      <c r="T321" s="478"/>
      <c r="U321" s="478"/>
      <c r="V321" s="85" t="s">
        <v>150</v>
      </c>
      <c r="W321" s="571">
        <v>1240</v>
      </c>
      <c r="X321" s="86" t="s">
        <v>151</v>
      </c>
      <c r="Y321" s="571">
        <v>0</v>
      </c>
      <c r="Z321" s="86" t="s">
        <v>152</v>
      </c>
      <c r="AA321" s="571">
        <v>162</v>
      </c>
      <c r="AB321" s="572"/>
      <c r="AC321" s="96"/>
      <c r="AD321" s="96"/>
      <c r="AE321" s="97"/>
      <c r="AF321" s="97"/>
      <c r="AG321" s="98"/>
      <c r="AH321" s="98"/>
      <c r="AI321" s="98"/>
      <c r="AJ321" s="97"/>
      <c r="AK321" s="98"/>
      <c r="AL321" s="98"/>
      <c r="AM321" s="98"/>
      <c r="AN321" s="99"/>
      <c r="AO321" s="99"/>
      <c r="AP321" s="99"/>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100"/>
      <c r="CB321" s="100"/>
      <c r="CC321" s="100"/>
      <c r="CD321" s="100"/>
      <c r="CE321" s="100"/>
      <c r="CF321" s="100"/>
      <c r="CG321" s="100"/>
      <c r="CH321" s="100"/>
    </row>
    <row r="322" spans="1:86" s="101" customFormat="1" ht="25.5" x14ac:dyDescent="0.2">
      <c r="A322" s="474"/>
      <c r="B322" s="474"/>
      <c r="C322" s="474"/>
      <c r="D322" s="268" t="s">
        <v>155</v>
      </c>
      <c r="E322" s="196">
        <v>11461933.4</v>
      </c>
      <c r="F322" s="196">
        <v>36294665</v>
      </c>
      <c r="G322" s="196"/>
      <c r="H322" s="196"/>
      <c r="I322" s="196"/>
      <c r="J322" s="548">
        <v>11283200</v>
      </c>
      <c r="K322" s="548"/>
      <c r="L322" s="196"/>
      <c r="M322" s="196"/>
      <c r="N322" s="483"/>
      <c r="O322" s="483"/>
      <c r="P322" s="483"/>
      <c r="Q322" s="483"/>
      <c r="R322" s="483"/>
      <c r="S322" s="478"/>
      <c r="T322" s="478"/>
      <c r="U322" s="478"/>
      <c r="V322" s="85" t="s">
        <v>156</v>
      </c>
      <c r="W322" s="571">
        <v>187</v>
      </c>
      <c r="X322" s="86" t="s">
        <v>157</v>
      </c>
      <c r="Y322" s="571">
        <v>278</v>
      </c>
      <c r="Z322" s="86" t="s">
        <v>158</v>
      </c>
      <c r="AA322" s="571">
        <v>8988</v>
      </c>
      <c r="AB322" s="572"/>
      <c r="AC322" s="96"/>
      <c r="AD322" s="96"/>
      <c r="AE322" s="97"/>
      <c r="AF322" s="97"/>
      <c r="AG322" s="98"/>
      <c r="AH322" s="98"/>
      <c r="AI322" s="98"/>
      <c r="AJ322" s="97"/>
      <c r="AK322" s="98"/>
      <c r="AL322" s="98"/>
      <c r="AM322" s="98"/>
      <c r="AN322" s="99"/>
      <c r="AO322" s="99"/>
      <c r="AP322" s="99"/>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100"/>
      <c r="CB322" s="100"/>
      <c r="CC322" s="100"/>
      <c r="CD322" s="100"/>
      <c r="CE322" s="100"/>
      <c r="CF322" s="100"/>
      <c r="CG322" s="100"/>
      <c r="CH322" s="100"/>
    </row>
    <row r="323" spans="1:86" s="101" customFormat="1" ht="12.75" customHeight="1" x14ac:dyDescent="0.2">
      <c r="A323" s="474"/>
      <c r="B323" s="474"/>
      <c r="C323" s="474"/>
      <c r="D323" s="480"/>
      <c r="E323" s="578"/>
      <c r="F323" s="578"/>
      <c r="G323" s="578"/>
      <c r="H323" s="578"/>
      <c r="I323" s="578"/>
      <c r="J323" s="578"/>
      <c r="K323" s="578"/>
      <c r="L323" s="578"/>
      <c r="M323" s="578"/>
      <c r="N323" s="483"/>
      <c r="O323" s="483"/>
      <c r="P323" s="483"/>
      <c r="Q323" s="483"/>
      <c r="R323" s="483"/>
      <c r="S323" s="478"/>
      <c r="T323" s="478"/>
      <c r="U323" s="478"/>
      <c r="V323" s="85" t="s">
        <v>159</v>
      </c>
      <c r="W323" s="571">
        <v>371</v>
      </c>
      <c r="X323" s="86" t="s">
        <v>160</v>
      </c>
      <c r="Y323" s="571">
        <v>460</v>
      </c>
      <c r="Z323" s="86" t="s">
        <v>161</v>
      </c>
      <c r="AA323" s="571">
        <v>1</v>
      </c>
      <c r="AB323" s="572"/>
      <c r="AC323" s="96"/>
      <c r="AD323" s="96"/>
      <c r="AE323" s="97"/>
      <c r="AF323" s="97"/>
      <c r="AG323" s="98"/>
      <c r="AH323" s="98"/>
      <c r="AI323" s="98"/>
      <c r="AJ323" s="97"/>
      <c r="AK323" s="98"/>
      <c r="AL323" s="98"/>
      <c r="AM323" s="98"/>
      <c r="AN323" s="99"/>
      <c r="AO323" s="99"/>
      <c r="AP323" s="99"/>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100"/>
      <c r="CB323" s="100"/>
      <c r="CC323" s="100"/>
      <c r="CD323" s="100"/>
      <c r="CE323" s="100"/>
      <c r="CF323" s="100"/>
      <c r="CG323" s="100"/>
      <c r="CH323" s="100"/>
    </row>
    <row r="324" spans="1:86" s="101" customFormat="1" ht="22.5" x14ac:dyDescent="0.2">
      <c r="A324" s="474"/>
      <c r="B324" s="474"/>
      <c r="C324" s="474"/>
      <c r="D324" s="480"/>
      <c r="E324" s="578"/>
      <c r="F324" s="578"/>
      <c r="G324" s="578"/>
      <c r="H324" s="578"/>
      <c r="I324" s="578"/>
      <c r="J324" s="578"/>
      <c r="K324" s="578"/>
      <c r="L324" s="578"/>
      <c r="M324" s="578"/>
      <c r="N324" s="483"/>
      <c r="O324" s="483"/>
      <c r="P324" s="483"/>
      <c r="Q324" s="483"/>
      <c r="R324" s="483"/>
      <c r="S324" s="478"/>
      <c r="T324" s="478"/>
      <c r="U324" s="478"/>
      <c r="V324" s="85" t="s">
        <v>162</v>
      </c>
      <c r="W324" s="571">
        <v>363</v>
      </c>
      <c r="X324" s="85" t="s">
        <v>161</v>
      </c>
      <c r="Y324" s="571">
        <v>221</v>
      </c>
      <c r="Z324" s="86" t="s">
        <v>163</v>
      </c>
      <c r="AA324" s="571">
        <v>0</v>
      </c>
      <c r="AB324" s="572"/>
      <c r="AC324" s="96"/>
      <c r="AD324" s="96"/>
      <c r="AE324" s="97"/>
      <c r="AF324" s="97"/>
      <c r="AG324" s="98"/>
      <c r="AH324" s="98"/>
      <c r="AI324" s="98"/>
      <c r="AJ324" s="97"/>
      <c r="AK324" s="98"/>
      <c r="AL324" s="98"/>
      <c r="AM324" s="98"/>
      <c r="AN324" s="99"/>
      <c r="AO324" s="99"/>
      <c r="AP324" s="99"/>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100"/>
      <c r="CB324" s="100"/>
      <c r="CC324" s="100"/>
      <c r="CD324" s="100"/>
      <c r="CE324" s="100"/>
      <c r="CF324" s="100"/>
      <c r="CG324" s="100"/>
      <c r="CH324" s="100"/>
    </row>
    <row r="325" spans="1:86" s="101" customFormat="1" ht="22.5" x14ac:dyDescent="0.2">
      <c r="A325" s="474"/>
      <c r="B325" s="474"/>
      <c r="C325" s="474"/>
      <c r="D325" s="480"/>
      <c r="E325" s="578"/>
      <c r="F325" s="578"/>
      <c r="G325" s="578"/>
      <c r="H325" s="578"/>
      <c r="I325" s="578"/>
      <c r="J325" s="578"/>
      <c r="K325" s="578"/>
      <c r="L325" s="578"/>
      <c r="M325" s="578"/>
      <c r="N325" s="483"/>
      <c r="O325" s="483"/>
      <c r="P325" s="483"/>
      <c r="Q325" s="483"/>
      <c r="R325" s="483"/>
      <c r="S325" s="478"/>
      <c r="T325" s="478"/>
      <c r="U325" s="478"/>
      <c r="V325" s="85" t="s">
        <v>164</v>
      </c>
      <c r="W325" s="571">
        <v>0</v>
      </c>
      <c r="X325" s="85" t="s">
        <v>165</v>
      </c>
      <c r="Y325" s="571">
        <v>0</v>
      </c>
      <c r="Z325" s="85"/>
      <c r="AA325" s="579"/>
      <c r="AB325" s="572"/>
      <c r="AC325" s="96"/>
      <c r="AD325" s="96"/>
      <c r="AE325" s="97"/>
      <c r="AF325" s="97"/>
      <c r="AG325" s="98"/>
      <c r="AH325" s="98"/>
      <c r="AI325" s="98"/>
      <c r="AJ325" s="97"/>
      <c r="AK325" s="98"/>
      <c r="AL325" s="98"/>
      <c r="AM325" s="98"/>
      <c r="AN325" s="99"/>
      <c r="AO325" s="99"/>
      <c r="AP325" s="99"/>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100"/>
      <c r="CB325" s="100"/>
      <c r="CC325" s="100"/>
      <c r="CD325" s="100"/>
      <c r="CE325" s="100"/>
      <c r="CF325" s="100"/>
      <c r="CG325" s="100"/>
      <c r="CH325" s="100"/>
    </row>
    <row r="326" spans="1:86" s="95" customFormat="1" x14ac:dyDescent="0.2">
      <c r="A326" s="474"/>
      <c r="B326" s="474"/>
      <c r="C326" s="580" t="s">
        <v>207</v>
      </c>
      <c r="D326" s="204" t="s">
        <v>203</v>
      </c>
      <c r="E326" s="581">
        <v>337500</v>
      </c>
      <c r="F326" s="581">
        <v>337500</v>
      </c>
      <c r="G326" s="581"/>
      <c r="H326" s="581"/>
      <c r="I326" s="581"/>
      <c r="J326" s="581">
        <v>55635</v>
      </c>
      <c r="K326" s="581"/>
      <c r="L326" s="581"/>
      <c r="M326" s="581"/>
      <c r="N326" s="557"/>
      <c r="O326" s="557"/>
      <c r="P326" s="557"/>
      <c r="Q326" s="557"/>
      <c r="R326" s="557"/>
      <c r="S326" s="557" t="e">
        <f>#REF!+#REF!</f>
        <v>#REF!</v>
      </c>
      <c r="T326" s="557" t="e">
        <f>#REF!+#REF!</f>
        <v>#REF!</v>
      </c>
      <c r="U326" s="557" t="e">
        <f>#REF!+#REF!</f>
        <v>#REF!</v>
      </c>
      <c r="V326" s="582"/>
      <c r="W326" s="583"/>
      <c r="X326" s="582"/>
      <c r="Y326" s="583"/>
      <c r="Z326" s="582"/>
      <c r="AA326" s="583"/>
      <c r="AB326" s="582" t="e">
        <f>#REF!+#REF!</f>
        <v>#REF!</v>
      </c>
      <c r="AC326" s="470"/>
      <c r="AD326" s="73"/>
      <c r="AE326" s="92"/>
      <c r="AF326" s="92"/>
      <c r="AG326" s="93"/>
      <c r="AH326" s="93"/>
      <c r="AI326" s="93"/>
      <c r="AJ326" s="92"/>
      <c r="AK326" s="93"/>
      <c r="AL326" s="93"/>
      <c r="AM326" s="93"/>
      <c r="AN326" s="94"/>
      <c r="AO326" s="94"/>
      <c r="AP326" s="94"/>
      <c r="AQ326" s="91"/>
      <c r="AR326" s="91"/>
      <c r="AS326" s="91"/>
      <c r="AT326" s="91"/>
      <c r="AU326" s="91"/>
      <c r="AV326" s="91"/>
      <c r="AW326" s="91"/>
      <c r="AX326" s="91"/>
      <c r="AY326" s="91"/>
      <c r="AZ326" s="91"/>
      <c r="BA326" s="91"/>
      <c r="BB326" s="91"/>
      <c r="BC326" s="91"/>
      <c r="BD326" s="91"/>
      <c r="BE326" s="91"/>
      <c r="BF326" s="91"/>
      <c r="BG326" s="91"/>
      <c r="BH326" s="91"/>
      <c r="BI326" s="91"/>
      <c r="BJ326" s="91"/>
      <c r="BK326" s="91"/>
      <c r="BL326" s="91"/>
      <c r="BM326" s="91"/>
      <c r="BN326" s="91"/>
      <c r="BO326" s="91"/>
      <c r="BP326" s="91"/>
      <c r="BQ326" s="91"/>
      <c r="BR326" s="91"/>
      <c r="BS326" s="91"/>
      <c r="BT326" s="91"/>
      <c r="BU326" s="91"/>
      <c r="BV326" s="91"/>
      <c r="BW326" s="91"/>
      <c r="BX326" s="91"/>
      <c r="BY326" s="91"/>
      <c r="BZ326" s="91"/>
      <c r="CA326" s="91"/>
      <c r="CB326" s="91"/>
      <c r="CC326" s="91"/>
      <c r="CD326" s="91"/>
      <c r="CE326" s="91"/>
      <c r="CF326" s="91"/>
      <c r="CG326" s="91"/>
      <c r="CH326" s="91"/>
    </row>
    <row r="327" spans="1:86" s="95" customFormat="1" x14ac:dyDescent="0.2">
      <c r="A327" s="474"/>
      <c r="B327" s="474"/>
      <c r="C327" s="580"/>
      <c r="D327" s="204" t="s">
        <v>204</v>
      </c>
      <c r="E327" s="584">
        <v>2703290000</v>
      </c>
      <c r="F327" s="584">
        <v>2703290000</v>
      </c>
      <c r="G327" s="584"/>
      <c r="H327" s="584"/>
      <c r="I327" s="584"/>
      <c r="J327" s="584">
        <v>2390974000</v>
      </c>
      <c r="K327" s="584"/>
      <c r="L327" s="584"/>
      <c r="M327" s="584"/>
      <c r="N327" s="557"/>
      <c r="O327" s="557"/>
      <c r="P327" s="557"/>
      <c r="Q327" s="557"/>
      <c r="R327" s="557"/>
      <c r="S327" s="557"/>
      <c r="T327" s="557"/>
      <c r="U327" s="557"/>
      <c r="V327" s="582"/>
      <c r="W327" s="583"/>
      <c r="X327" s="582"/>
      <c r="Y327" s="583"/>
      <c r="Z327" s="582"/>
      <c r="AA327" s="583"/>
      <c r="AB327" s="582"/>
      <c r="AC327" s="470"/>
      <c r="AD327" s="73"/>
      <c r="AE327" s="92"/>
      <c r="AF327" s="92"/>
      <c r="AG327" s="93"/>
      <c r="AH327" s="93"/>
      <c r="AI327" s="93"/>
      <c r="AJ327" s="92"/>
      <c r="AK327" s="93"/>
      <c r="AL327" s="93"/>
      <c r="AM327" s="93"/>
      <c r="AN327" s="94"/>
      <c r="AO327" s="94"/>
      <c r="AP327" s="94"/>
      <c r="AQ327" s="91"/>
      <c r="AR327" s="91"/>
      <c r="AS327" s="91"/>
      <c r="AT327" s="91"/>
      <c r="AU327" s="91"/>
      <c r="AV327" s="91"/>
      <c r="AW327" s="91"/>
      <c r="AX327" s="91"/>
      <c r="AY327" s="91"/>
      <c r="AZ327" s="91"/>
      <c r="BA327" s="91"/>
      <c r="BB327" s="91"/>
      <c r="BC327" s="91"/>
      <c r="BD327" s="91"/>
      <c r="BE327" s="91"/>
      <c r="BF327" s="91"/>
      <c r="BG327" s="91"/>
      <c r="BH327" s="91"/>
      <c r="BI327" s="91"/>
      <c r="BJ327" s="91"/>
      <c r="BK327" s="91"/>
      <c r="BL327" s="91"/>
      <c r="BM327" s="91"/>
      <c r="BN327" s="91"/>
      <c r="BO327" s="91"/>
      <c r="BP327" s="91"/>
      <c r="BQ327" s="91"/>
      <c r="BR327" s="91"/>
      <c r="BS327" s="91"/>
      <c r="BT327" s="91"/>
      <c r="BU327" s="91"/>
      <c r="BV327" s="91"/>
      <c r="BW327" s="91"/>
      <c r="BX327" s="91"/>
      <c r="BY327" s="91"/>
      <c r="BZ327" s="91"/>
      <c r="CA327" s="91"/>
      <c r="CB327" s="91"/>
      <c r="CC327" s="91"/>
      <c r="CD327" s="91"/>
      <c r="CE327" s="91"/>
      <c r="CF327" s="91"/>
      <c r="CG327" s="91"/>
      <c r="CH327" s="91"/>
    </row>
    <row r="328" spans="1:86" s="95" customFormat="1" x14ac:dyDescent="0.2">
      <c r="A328" s="474"/>
      <c r="B328" s="474"/>
      <c r="C328" s="580"/>
      <c r="D328" s="204" t="s">
        <v>205</v>
      </c>
      <c r="E328" s="581"/>
      <c r="F328" s="581"/>
      <c r="G328" s="581"/>
      <c r="H328" s="581"/>
      <c r="I328" s="581"/>
      <c r="J328" s="581"/>
      <c r="K328" s="215"/>
      <c r="L328" s="158"/>
      <c r="M328" s="158"/>
      <c r="N328" s="557"/>
      <c r="O328" s="557"/>
      <c r="P328" s="557"/>
      <c r="Q328" s="557"/>
      <c r="R328" s="557"/>
      <c r="S328" s="557"/>
      <c r="T328" s="557"/>
      <c r="U328" s="557"/>
      <c r="V328" s="582"/>
      <c r="W328" s="583"/>
      <c r="X328" s="582"/>
      <c r="Y328" s="583"/>
      <c r="Z328" s="582"/>
      <c r="AA328" s="583"/>
      <c r="AB328" s="582"/>
      <c r="AC328" s="470"/>
      <c r="AD328" s="73"/>
      <c r="AE328" s="92"/>
      <c r="AF328" s="92"/>
      <c r="AG328" s="93"/>
      <c r="AH328" s="93"/>
      <c r="AI328" s="93"/>
      <c r="AJ328" s="92"/>
      <c r="AK328" s="93"/>
      <c r="AL328" s="93"/>
      <c r="AM328" s="93"/>
      <c r="AN328" s="94"/>
      <c r="AO328" s="94"/>
      <c r="AP328" s="94"/>
      <c r="AQ328" s="91"/>
      <c r="AR328" s="91"/>
      <c r="AS328" s="91"/>
      <c r="AT328" s="91"/>
      <c r="AU328" s="91"/>
      <c r="AV328" s="91"/>
      <c r="AW328" s="91"/>
      <c r="AX328" s="91"/>
      <c r="AY328" s="91"/>
      <c r="AZ328" s="91"/>
      <c r="BA328" s="91"/>
      <c r="BB328" s="91"/>
      <c r="BC328" s="91"/>
      <c r="BD328" s="91"/>
      <c r="BE328" s="91"/>
      <c r="BF328" s="91"/>
      <c r="BG328" s="91"/>
      <c r="BH328" s="91"/>
      <c r="BI328" s="91"/>
      <c r="BJ328" s="91"/>
      <c r="BK328" s="91"/>
      <c r="BL328" s="91"/>
      <c r="BM328" s="91"/>
      <c r="BN328" s="91"/>
      <c r="BO328" s="91"/>
      <c r="BP328" s="91"/>
      <c r="BQ328" s="91"/>
      <c r="BR328" s="91"/>
      <c r="BS328" s="91"/>
      <c r="BT328" s="91"/>
      <c r="BU328" s="91"/>
      <c r="BV328" s="91"/>
      <c r="BW328" s="91"/>
      <c r="BX328" s="91"/>
      <c r="BY328" s="91"/>
      <c r="BZ328" s="91"/>
      <c r="CA328" s="91"/>
      <c r="CB328" s="91"/>
      <c r="CC328" s="91"/>
      <c r="CD328" s="91"/>
      <c r="CE328" s="91"/>
      <c r="CF328" s="91"/>
      <c r="CG328" s="91"/>
      <c r="CH328" s="91"/>
    </row>
    <row r="329" spans="1:86" s="95" customFormat="1" ht="25.5" x14ac:dyDescent="0.2">
      <c r="A329" s="474"/>
      <c r="B329" s="474"/>
      <c r="C329" s="580"/>
      <c r="D329" s="204" t="s">
        <v>206</v>
      </c>
      <c r="E329" s="584">
        <v>286548335</v>
      </c>
      <c r="F329" s="584">
        <v>286548335</v>
      </c>
      <c r="G329" s="584"/>
      <c r="H329" s="584"/>
      <c r="I329" s="584"/>
      <c r="J329" s="584">
        <v>108619734</v>
      </c>
      <c r="K329" s="584"/>
      <c r="L329" s="584"/>
      <c r="M329" s="584"/>
      <c r="N329" s="557"/>
      <c r="O329" s="557"/>
      <c r="P329" s="557"/>
      <c r="Q329" s="557"/>
      <c r="R329" s="557"/>
      <c r="S329" s="557"/>
      <c r="T329" s="557"/>
      <c r="U329" s="557"/>
      <c r="V329" s="582"/>
      <c r="W329" s="583"/>
      <c r="X329" s="582"/>
      <c r="Y329" s="583"/>
      <c r="Z329" s="582"/>
      <c r="AA329" s="583"/>
      <c r="AB329" s="582"/>
      <c r="AC329" s="470"/>
      <c r="AD329" s="73"/>
      <c r="AE329" s="92"/>
      <c r="AF329" s="92"/>
      <c r="AG329" s="93"/>
      <c r="AH329" s="93"/>
      <c r="AI329" s="93"/>
      <c r="AJ329" s="92"/>
      <c r="AK329" s="93"/>
      <c r="AL329" s="93"/>
      <c r="AM329" s="93"/>
      <c r="AN329" s="94"/>
      <c r="AO329" s="94"/>
      <c r="AP329" s="94"/>
      <c r="AQ329" s="91"/>
      <c r="AR329" s="91"/>
      <c r="AS329" s="91"/>
      <c r="AT329" s="91"/>
      <c r="AU329" s="91"/>
      <c r="AV329" s="91"/>
      <c r="AW329" s="91"/>
      <c r="AX329" s="91"/>
      <c r="AY329" s="91"/>
      <c r="AZ329" s="91"/>
      <c r="BA329" s="91"/>
      <c r="BB329" s="91"/>
      <c r="BC329" s="91"/>
      <c r="BD329" s="91"/>
      <c r="BE329" s="91"/>
      <c r="BF329" s="91"/>
      <c r="BG329" s="91"/>
      <c r="BH329" s="91"/>
      <c r="BI329" s="91"/>
      <c r="BJ329" s="91"/>
      <c r="BK329" s="91"/>
      <c r="BL329" s="91"/>
      <c r="BM329" s="91"/>
      <c r="BN329" s="91"/>
      <c r="BO329" s="91"/>
      <c r="BP329" s="91"/>
      <c r="BQ329" s="91"/>
      <c r="BR329" s="91"/>
      <c r="BS329" s="91"/>
      <c r="BT329" s="91"/>
      <c r="BU329" s="91"/>
      <c r="BV329" s="91"/>
      <c r="BW329" s="91"/>
      <c r="BX329" s="91"/>
      <c r="BY329" s="91"/>
      <c r="BZ329" s="91"/>
      <c r="CA329" s="91"/>
      <c r="CB329" s="91"/>
      <c r="CC329" s="91"/>
      <c r="CD329" s="91"/>
      <c r="CE329" s="91"/>
      <c r="CF329" s="91"/>
      <c r="CG329" s="91"/>
      <c r="CH329" s="91"/>
    </row>
    <row r="330" spans="1:86" s="101" customFormat="1" x14ac:dyDescent="0.2">
      <c r="A330" s="474"/>
      <c r="B330" s="472" t="s">
        <v>91</v>
      </c>
      <c r="C330" s="484" t="s">
        <v>228</v>
      </c>
      <c r="D330" s="205" t="s">
        <v>138</v>
      </c>
      <c r="E330" s="269">
        <v>1</v>
      </c>
      <c r="F330" s="269">
        <v>1</v>
      </c>
      <c r="G330" s="269"/>
      <c r="H330" s="269"/>
      <c r="I330" s="269"/>
      <c r="J330" s="569">
        <v>0.25</v>
      </c>
      <c r="K330" s="213"/>
      <c r="L330" s="585"/>
      <c r="M330" s="264"/>
      <c r="N330" s="478" t="s">
        <v>202</v>
      </c>
      <c r="O330" s="478"/>
      <c r="P330" s="478"/>
      <c r="Q330" s="478" t="s">
        <v>227</v>
      </c>
      <c r="R330" s="478" t="s">
        <v>202</v>
      </c>
      <c r="S330" s="586"/>
      <c r="T330" s="586"/>
      <c r="U330" s="586"/>
      <c r="V330" s="587"/>
      <c r="W330" s="253"/>
      <c r="X330" s="103"/>
      <c r="Y330" s="253"/>
      <c r="Z330" s="104"/>
      <c r="AA330" s="253"/>
      <c r="AB330" s="103"/>
      <c r="AC330" s="73"/>
      <c r="AD330" s="73"/>
      <c r="AE330" s="97"/>
      <c r="AF330" s="97"/>
      <c r="AG330" s="98"/>
      <c r="AH330" s="98"/>
      <c r="AI330" s="98"/>
      <c r="AJ330" s="97"/>
      <c r="AK330" s="98"/>
      <c r="AL330" s="98"/>
      <c r="AM330" s="98"/>
      <c r="AN330" s="99"/>
      <c r="AO330" s="99"/>
      <c r="AP330" s="99"/>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100"/>
      <c r="CB330" s="100"/>
      <c r="CC330" s="100"/>
      <c r="CD330" s="100"/>
      <c r="CE330" s="100"/>
      <c r="CF330" s="100"/>
      <c r="CG330" s="100"/>
      <c r="CH330" s="100"/>
    </row>
    <row r="331" spans="1:86" s="101" customFormat="1" x14ac:dyDescent="0.2">
      <c r="A331" s="474"/>
      <c r="B331" s="472"/>
      <c r="C331" s="484"/>
      <c r="D331" s="205" t="s">
        <v>143</v>
      </c>
      <c r="E331" s="196">
        <v>1009165000</v>
      </c>
      <c r="F331" s="196">
        <v>1009165000</v>
      </c>
      <c r="G331" s="269"/>
      <c r="H331" s="269"/>
      <c r="I331" s="269"/>
      <c r="J331" s="213">
        <v>567858000</v>
      </c>
      <c r="K331" s="213"/>
      <c r="L331" s="264"/>
      <c r="M331" s="213"/>
      <c r="N331" s="478"/>
      <c r="O331" s="478"/>
      <c r="P331" s="478"/>
      <c r="Q331" s="478"/>
      <c r="R331" s="478"/>
      <c r="S331" s="586"/>
      <c r="T331" s="586"/>
      <c r="U331" s="586"/>
      <c r="V331" s="587"/>
      <c r="W331" s="253"/>
      <c r="X331" s="103"/>
      <c r="Y331" s="253"/>
      <c r="Z331" s="104"/>
      <c r="AA331" s="253"/>
      <c r="AB331" s="103"/>
      <c r="AC331" s="73"/>
      <c r="AD331" s="73"/>
      <c r="AE331" s="97"/>
      <c r="AF331" s="97"/>
      <c r="AG331" s="98"/>
      <c r="AH331" s="98"/>
      <c r="AI331" s="98"/>
      <c r="AJ331" s="97"/>
      <c r="AK331" s="98"/>
      <c r="AL331" s="98"/>
      <c r="AM331" s="98"/>
      <c r="AN331" s="99"/>
      <c r="AO331" s="99"/>
      <c r="AP331" s="99"/>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100"/>
      <c r="CB331" s="100"/>
      <c r="CC331" s="100"/>
      <c r="CD331" s="100"/>
      <c r="CE331" s="100"/>
      <c r="CF331" s="100"/>
      <c r="CG331" s="100"/>
      <c r="CH331" s="100"/>
    </row>
    <row r="332" spans="1:86" s="101" customFormat="1" x14ac:dyDescent="0.2">
      <c r="A332" s="474"/>
      <c r="B332" s="472"/>
      <c r="C332" s="484"/>
      <c r="D332" s="206" t="s">
        <v>149</v>
      </c>
      <c r="E332" s="269"/>
      <c r="F332" s="269"/>
      <c r="G332" s="269"/>
      <c r="H332" s="269"/>
      <c r="I332" s="269"/>
      <c r="J332" s="213"/>
      <c r="K332" s="213"/>
      <c r="L332" s="264"/>
      <c r="M332" s="264"/>
      <c r="N332" s="478"/>
      <c r="O332" s="478"/>
      <c r="P332" s="478"/>
      <c r="Q332" s="478"/>
      <c r="R332" s="478"/>
      <c r="S332" s="586"/>
      <c r="T332" s="586"/>
      <c r="U332" s="586"/>
      <c r="V332" s="587"/>
      <c r="W332" s="253"/>
      <c r="X332" s="103"/>
      <c r="Y332" s="253"/>
      <c r="Z332" s="104"/>
      <c r="AA332" s="253"/>
      <c r="AB332" s="103"/>
      <c r="AC332" s="73"/>
      <c r="AD332" s="73"/>
      <c r="AE332" s="97"/>
      <c r="AF332" s="97"/>
      <c r="AG332" s="98"/>
      <c r="AH332" s="98"/>
      <c r="AI332" s="98"/>
      <c r="AJ332" s="97"/>
      <c r="AK332" s="98"/>
      <c r="AL332" s="98"/>
      <c r="AM332" s="98"/>
      <c r="AN332" s="99"/>
      <c r="AO332" s="99"/>
      <c r="AP332" s="99"/>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100"/>
      <c r="CB332" s="100"/>
      <c r="CC332" s="100"/>
      <c r="CD332" s="100"/>
      <c r="CE332" s="100"/>
      <c r="CF332" s="100"/>
      <c r="CG332" s="100"/>
      <c r="CH332" s="100"/>
    </row>
    <row r="333" spans="1:86" s="101" customFormat="1" ht="25.5" x14ac:dyDescent="0.2">
      <c r="A333" s="474"/>
      <c r="B333" s="472"/>
      <c r="C333" s="484"/>
      <c r="D333" s="205" t="s">
        <v>155</v>
      </c>
      <c r="E333" s="196">
        <v>259426725</v>
      </c>
      <c r="F333" s="196">
        <v>259426725</v>
      </c>
      <c r="G333" s="269"/>
      <c r="H333" s="269"/>
      <c r="I333" s="269"/>
      <c r="J333" s="213">
        <v>128139451</v>
      </c>
      <c r="K333" s="213"/>
      <c r="L333" s="264"/>
      <c r="M333" s="213"/>
      <c r="N333" s="478"/>
      <c r="O333" s="478"/>
      <c r="P333" s="478"/>
      <c r="Q333" s="478"/>
      <c r="R333" s="478"/>
      <c r="S333" s="586"/>
      <c r="T333" s="586"/>
      <c r="U333" s="586"/>
      <c r="V333" s="587"/>
      <c r="W333" s="253"/>
      <c r="X333" s="103"/>
      <c r="Y333" s="253"/>
      <c r="Z333" s="104"/>
      <c r="AA333" s="253"/>
      <c r="AB333" s="103"/>
      <c r="AC333" s="96"/>
      <c r="AD333" s="96"/>
      <c r="AE333" s="97"/>
      <c r="AF333" s="97"/>
      <c r="AG333" s="98"/>
      <c r="AH333" s="98"/>
      <c r="AI333" s="98"/>
      <c r="AJ333" s="97"/>
      <c r="AK333" s="98"/>
      <c r="AL333" s="98"/>
      <c r="AM333" s="98"/>
      <c r="AN333" s="99"/>
      <c r="AO333" s="99"/>
      <c r="AP333" s="99"/>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100"/>
      <c r="CB333" s="100"/>
      <c r="CC333" s="100"/>
      <c r="CD333" s="100"/>
      <c r="CE333" s="100"/>
      <c r="CF333" s="100"/>
      <c r="CG333" s="100"/>
      <c r="CH333" s="100"/>
    </row>
    <row r="334" spans="1:86" s="101" customFormat="1" ht="18" customHeight="1" x14ac:dyDescent="0.2">
      <c r="A334" s="474"/>
      <c r="B334" s="472"/>
      <c r="C334" s="484"/>
      <c r="D334" s="468"/>
      <c r="E334" s="468"/>
      <c r="F334" s="468"/>
      <c r="G334" s="468"/>
      <c r="H334" s="468"/>
      <c r="I334" s="468"/>
      <c r="J334" s="468"/>
      <c r="K334" s="468"/>
      <c r="L334" s="468"/>
      <c r="M334" s="468"/>
      <c r="N334" s="478"/>
      <c r="O334" s="478"/>
      <c r="P334" s="478"/>
      <c r="Q334" s="478"/>
      <c r="R334" s="478"/>
      <c r="S334" s="586"/>
      <c r="T334" s="586"/>
      <c r="U334" s="586"/>
      <c r="V334" s="587"/>
      <c r="W334" s="253"/>
      <c r="X334" s="588"/>
      <c r="Y334" s="589"/>
      <c r="Z334" s="588"/>
      <c r="AA334" s="589"/>
      <c r="AB334" s="468"/>
      <c r="AC334" s="73"/>
      <c r="AD334" s="73"/>
      <c r="AE334" s="155"/>
      <c r="AF334" s="155"/>
      <c r="AG334" s="154"/>
      <c r="AH334" s="154"/>
      <c r="AI334" s="154"/>
      <c r="AJ334" s="97"/>
      <c r="AK334" s="98"/>
      <c r="AL334" s="98"/>
      <c r="AM334" s="98"/>
      <c r="AN334" s="99"/>
      <c r="AO334" s="99"/>
      <c r="AP334" s="99"/>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100"/>
      <c r="CB334" s="100"/>
      <c r="CC334" s="100"/>
      <c r="CD334" s="100"/>
      <c r="CE334" s="100"/>
      <c r="CF334" s="100"/>
      <c r="CG334" s="100"/>
      <c r="CH334" s="100"/>
    </row>
    <row r="335" spans="1:86" s="101" customFormat="1" ht="18" customHeight="1" x14ac:dyDescent="0.2">
      <c r="A335" s="474"/>
      <c r="B335" s="472"/>
      <c r="C335" s="484"/>
      <c r="D335" s="468"/>
      <c r="E335" s="468"/>
      <c r="F335" s="468"/>
      <c r="G335" s="468"/>
      <c r="H335" s="468"/>
      <c r="I335" s="468"/>
      <c r="J335" s="468"/>
      <c r="K335" s="468"/>
      <c r="L335" s="468"/>
      <c r="M335" s="468"/>
      <c r="N335" s="478"/>
      <c r="O335" s="478"/>
      <c r="P335" s="478"/>
      <c r="Q335" s="478"/>
      <c r="R335" s="478"/>
      <c r="S335" s="586"/>
      <c r="T335" s="586"/>
      <c r="U335" s="586"/>
      <c r="V335" s="587"/>
      <c r="W335" s="253"/>
      <c r="X335" s="588"/>
      <c r="Y335" s="589"/>
      <c r="Z335" s="588"/>
      <c r="AA335" s="589"/>
      <c r="AB335" s="468"/>
      <c r="AC335" s="73"/>
      <c r="AD335" s="73"/>
      <c r="AE335" s="155"/>
      <c r="AF335" s="155"/>
      <c r="AG335" s="154"/>
      <c r="AH335" s="154"/>
      <c r="AI335" s="154"/>
      <c r="AJ335" s="97"/>
      <c r="AK335" s="98"/>
      <c r="AL335" s="98"/>
      <c r="AM335" s="98"/>
      <c r="AN335" s="99"/>
      <c r="AO335" s="99"/>
      <c r="AP335" s="99"/>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100"/>
      <c r="CB335" s="100"/>
      <c r="CC335" s="100"/>
      <c r="CD335" s="100"/>
      <c r="CE335" s="100"/>
      <c r="CF335" s="100"/>
      <c r="CG335" s="100"/>
      <c r="CH335" s="100"/>
    </row>
    <row r="336" spans="1:86" s="594" customFormat="1" x14ac:dyDescent="0.2">
      <c r="A336" s="474"/>
      <c r="B336" s="472"/>
      <c r="C336" s="580" t="s">
        <v>208</v>
      </c>
      <c r="D336" s="590" t="s">
        <v>209</v>
      </c>
      <c r="E336" s="591">
        <f>E330</f>
        <v>1</v>
      </c>
      <c r="F336" s="591">
        <v>1</v>
      </c>
      <c r="G336" s="591"/>
      <c r="H336" s="591"/>
      <c r="I336" s="591"/>
      <c r="J336" s="208">
        <v>0.25</v>
      </c>
      <c r="K336" s="208"/>
      <c r="L336" s="209"/>
      <c r="M336" s="158"/>
      <c r="N336" s="210"/>
      <c r="O336" s="211"/>
      <c r="P336" s="211"/>
      <c r="Q336" s="211"/>
      <c r="R336" s="211"/>
      <c r="S336" s="211"/>
      <c r="T336" s="211"/>
      <c r="U336" s="211"/>
      <c r="V336" s="105"/>
      <c r="W336" s="249"/>
      <c r="X336" s="105"/>
      <c r="Y336" s="249"/>
      <c r="Z336" s="106"/>
      <c r="AA336" s="249"/>
      <c r="AB336" s="105"/>
      <c r="AC336" s="117"/>
      <c r="AD336" s="117"/>
      <c r="AE336" s="155"/>
      <c r="AF336" s="155"/>
      <c r="AG336" s="154"/>
      <c r="AH336" s="154"/>
      <c r="AI336" s="154"/>
      <c r="AJ336" s="92"/>
      <c r="AK336" s="93"/>
      <c r="AL336" s="93"/>
      <c r="AM336" s="93"/>
      <c r="AN336" s="592"/>
      <c r="AO336" s="592"/>
      <c r="AP336" s="592"/>
      <c r="AQ336" s="593"/>
      <c r="AR336" s="593"/>
      <c r="AS336" s="593"/>
      <c r="AT336" s="593"/>
      <c r="AU336" s="593"/>
      <c r="AV336" s="593"/>
      <c r="AW336" s="593"/>
      <c r="AX336" s="593"/>
      <c r="AY336" s="593"/>
      <c r="AZ336" s="593"/>
      <c r="BA336" s="593"/>
      <c r="BB336" s="593"/>
      <c r="BC336" s="593"/>
      <c r="BD336" s="593"/>
      <c r="BE336" s="593"/>
      <c r="BF336" s="593"/>
      <c r="BG336" s="593"/>
      <c r="BH336" s="593"/>
      <c r="BI336" s="593"/>
      <c r="BJ336" s="593"/>
      <c r="BK336" s="593"/>
      <c r="BL336" s="593"/>
      <c r="BM336" s="593"/>
      <c r="BN336" s="593"/>
      <c r="BO336" s="593"/>
      <c r="BP336" s="593"/>
      <c r="BQ336" s="593"/>
      <c r="BR336" s="593"/>
      <c r="BS336" s="593"/>
      <c r="BT336" s="593"/>
      <c r="BU336" s="593"/>
      <c r="BV336" s="593"/>
      <c r="BW336" s="593"/>
      <c r="BX336" s="593"/>
      <c r="BY336" s="593"/>
      <c r="BZ336" s="593"/>
      <c r="CA336" s="593"/>
      <c r="CB336" s="593"/>
      <c r="CC336" s="593"/>
      <c r="CD336" s="593"/>
      <c r="CE336" s="593"/>
      <c r="CF336" s="593"/>
      <c r="CG336" s="593"/>
      <c r="CH336" s="593"/>
    </row>
    <row r="337" spans="1:94" s="594" customFormat="1" ht="25.5" x14ac:dyDescent="0.2">
      <c r="A337" s="474"/>
      <c r="B337" s="472"/>
      <c r="C337" s="580"/>
      <c r="D337" s="590" t="s">
        <v>210</v>
      </c>
      <c r="E337" s="595">
        <f>E331</f>
        <v>1009165000</v>
      </c>
      <c r="F337" s="595">
        <f>F331</f>
        <v>1009165000</v>
      </c>
      <c r="G337" s="595"/>
      <c r="H337" s="595"/>
      <c r="I337" s="595"/>
      <c r="J337" s="595">
        <f>J331</f>
        <v>567858000</v>
      </c>
      <c r="K337" s="595"/>
      <c r="L337" s="595"/>
      <c r="M337" s="595"/>
      <c r="N337" s="210"/>
      <c r="O337" s="211"/>
      <c r="P337" s="211"/>
      <c r="Q337" s="211"/>
      <c r="R337" s="211"/>
      <c r="S337" s="211"/>
      <c r="T337" s="211"/>
      <c r="U337" s="211"/>
      <c r="V337" s="105"/>
      <c r="W337" s="249"/>
      <c r="X337" s="105"/>
      <c r="Y337" s="249"/>
      <c r="Z337" s="106"/>
      <c r="AA337" s="249"/>
      <c r="AB337" s="105"/>
      <c r="AC337" s="117"/>
      <c r="AD337" s="117"/>
      <c r="AE337" s="155"/>
      <c r="AF337" s="155"/>
      <c r="AG337" s="154"/>
      <c r="AH337" s="154"/>
      <c r="AI337" s="154"/>
      <c r="AJ337" s="92"/>
      <c r="AK337" s="93"/>
      <c r="AL337" s="93"/>
      <c r="AM337" s="93"/>
      <c r="AN337" s="592"/>
      <c r="AO337" s="592"/>
      <c r="AP337" s="592"/>
      <c r="AQ337" s="593"/>
      <c r="AR337" s="593"/>
      <c r="AS337" s="593"/>
      <c r="AT337" s="593"/>
      <c r="AU337" s="593"/>
      <c r="AV337" s="593"/>
      <c r="AW337" s="593"/>
      <c r="AX337" s="593"/>
      <c r="AY337" s="593"/>
      <c r="AZ337" s="593"/>
      <c r="BA337" s="593"/>
      <c r="BB337" s="593"/>
      <c r="BC337" s="593"/>
      <c r="BD337" s="593"/>
      <c r="BE337" s="593"/>
      <c r="BF337" s="593"/>
      <c r="BG337" s="593"/>
      <c r="BH337" s="593"/>
      <c r="BI337" s="593"/>
      <c r="BJ337" s="593"/>
      <c r="BK337" s="593"/>
      <c r="BL337" s="593"/>
      <c r="BM337" s="593"/>
      <c r="BN337" s="593"/>
      <c r="BO337" s="593"/>
      <c r="BP337" s="593"/>
      <c r="BQ337" s="593"/>
      <c r="BR337" s="593"/>
      <c r="BS337" s="593"/>
      <c r="BT337" s="593"/>
      <c r="BU337" s="593"/>
      <c r="BV337" s="593"/>
      <c r="BW337" s="593"/>
      <c r="BX337" s="593"/>
      <c r="BY337" s="593"/>
      <c r="BZ337" s="593"/>
      <c r="CA337" s="593"/>
      <c r="CB337" s="593"/>
      <c r="CC337" s="593"/>
      <c r="CD337" s="593"/>
      <c r="CE337" s="593"/>
      <c r="CF337" s="593"/>
      <c r="CG337" s="593"/>
      <c r="CH337" s="593"/>
    </row>
    <row r="338" spans="1:94" s="594" customFormat="1" x14ac:dyDescent="0.2">
      <c r="A338" s="474"/>
      <c r="B338" s="472"/>
      <c r="C338" s="580"/>
      <c r="D338" s="590" t="s">
        <v>149</v>
      </c>
      <c r="E338" s="595"/>
      <c r="F338" s="595"/>
      <c r="G338" s="595"/>
      <c r="H338" s="595"/>
      <c r="I338" s="595"/>
      <c r="J338" s="595"/>
      <c r="K338" s="595"/>
      <c r="L338" s="595"/>
      <c r="M338" s="595"/>
      <c r="N338" s="210"/>
      <c r="O338" s="211"/>
      <c r="P338" s="211"/>
      <c r="Q338" s="211"/>
      <c r="R338" s="211"/>
      <c r="S338" s="211"/>
      <c r="T338" s="211"/>
      <c r="U338" s="211"/>
      <c r="V338" s="105"/>
      <c r="W338" s="249"/>
      <c r="X338" s="105"/>
      <c r="Y338" s="249"/>
      <c r="Z338" s="106"/>
      <c r="AA338" s="249"/>
      <c r="AB338" s="105"/>
      <c r="AC338" s="117"/>
      <c r="AD338" s="117"/>
      <c r="AE338" s="155"/>
      <c r="AF338" s="155"/>
      <c r="AG338" s="154"/>
      <c r="AH338" s="154"/>
      <c r="AI338" s="154"/>
      <c r="AJ338" s="92"/>
      <c r="AK338" s="93"/>
      <c r="AL338" s="93"/>
      <c r="AM338" s="93"/>
      <c r="AN338" s="592"/>
      <c r="AO338" s="592"/>
      <c r="AP338" s="592"/>
      <c r="AQ338" s="593"/>
      <c r="AR338" s="593"/>
      <c r="AS338" s="593"/>
      <c r="AT338" s="593"/>
      <c r="AU338" s="593"/>
      <c r="AV338" s="593"/>
      <c r="AW338" s="593"/>
      <c r="AX338" s="593"/>
      <c r="AY338" s="593"/>
      <c r="AZ338" s="593"/>
      <c r="BA338" s="593"/>
      <c r="BB338" s="593"/>
      <c r="BC338" s="593"/>
      <c r="BD338" s="593"/>
      <c r="BE338" s="593"/>
      <c r="BF338" s="593"/>
      <c r="BG338" s="593"/>
      <c r="BH338" s="593"/>
      <c r="BI338" s="593"/>
      <c r="BJ338" s="593"/>
      <c r="BK338" s="593"/>
      <c r="BL338" s="593"/>
      <c r="BM338" s="593"/>
      <c r="BN338" s="593"/>
      <c r="BO338" s="593"/>
      <c r="BP338" s="593"/>
      <c r="BQ338" s="593"/>
      <c r="BR338" s="593"/>
      <c r="BS338" s="593"/>
      <c r="BT338" s="593"/>
      <c r="BU338" s="593"/>
      <c r="BV338" s="593"/>
      <c r="BW338" s="593"/>
      <c r="BX338" s="593"/>
      <c r="BY338" s="593"/>
      <c r="BZ338" s="593"/>
      <c r="CA338" s="593"/>
      <c r="CB338" s="593"/>
      <c r="CC338" s="593"/>
      <c r="CD338" s="593"/>
      <c r="CE338" s="593"/>
      <c r="CF338" s="593"/>
      <c r="CG338" s="593"/>
      <c r="CH338" s="593"/>
    </row>
    <row r="339" spans="1:94" s="594" customFormat="1" ht="25.5" x14ac:dyDescent="0.2">
      <c r="A339" s="474"/>
      <c r="B339" s="472"/>
      <c r="C339" s="580"/>
      <c r="D339" s="596" t="s">
        <v>155</v>
      </c>
      <c r="E339" s="595">
        <v>259426725</v>
      </c>
      <c r="F339" s="595">
        <v>259426725</v>
      </c>
      <c r="G339" s="595"/>
      <c r="H339" s="595"/>
      <c r="I339" s="595"/>
      <c r="J339" s="595">
        <f>+J333</f>
        <v>128139451</v>
      </c>
      <c r="K339" s="595"/>
      <c r="L339" s="595"/>
      <c r="M339" s="595"/>
      <c r="N339" s="210"/>
      <c r="O339" s="211"/>
      <c r="P339" s="211"/>
      <c r="Q339" s="211"/>
      <c r="R339" s="211"/>
      <c r="S339" s="211"/>
      <c r="T339" s="211"/>
      <c r="U339" s="211"/>
      <c r="V339" s="105"/>
      <c r="W339" s="249"/>
      <c r="X339" s="105"/>
      <c r="Y339" s="249"/>
      <c r="Z339" s="106"/>
      <c r="AA339" s="249"/>
      <c r="AB339" s="105"/>
      <c r="AC339" s="117"/>
      <c r="AD339" s="117"/>
      <c r="AE339" s="155"/>
      <c r="AF339" s="155"/>
      <c r="AG339" s="154"/>
      <c r="AH339" s="154"/>
      <c r="AI339" s="154"/>
      <c r="AJ339" s="92"/>
      <c r="AK339" s="93"/>
      <c r="AL339" s="93"/>
      <c r="AM339" s="93"/>
      <c r="AN339" s="592"/>
      <c r="AO339" s="592"/>
      <c r="AP339" s="592"/>
      <c r="AQ339" s="593"/>
      <c r="AR339" s="593"/>
      <c r="AS339" s="593"/>
      <c r="AT339" s="593"/>
      <c r="AU339" s="593"/>
      <c r="AV339" s="593"/>
      <c r="AW339" s="593"/>
      <c r="AX339" s="593"/>
      <c r="AY339" s="593"/>
      <c r="AZ339" s="593"/>
      <c r="BA339" s="593"/>
      <c r="BB339" s="593"/>
      <c r="BC339" s="593"/>
      <c r="BD339" s="593"/>
      <c r="BE339" s="593"/>
      <c r="BF339" s="593"/>
      <c r="BG339" s="593"/>
      <c r="BH339" s="593"/>
      <c r="BI339" s="593"/>
      <c r="BJ339" s="593"/>
      <c r="BK339" s="593"/>
      <c r="BL339" s="593"/>
      <c r="BM339" s="593"/>
      <c r="BN339" s="593"/>
      <c r="BO339" s="593"/>
      <c r="BP339" s="593"/>
      <c r="BQ339" s="593"/>
      <c r="BR339" s="593"/>
      <c r="BS339" s="593"/>
      <c r="BT339" s="593"/>
      <c r="BU339" s="593"/>
      <c r="BV339" s="593"/>
      <c r="BW339" s="593"/>
      <c r="BX339" s="593"/>
      <c r="BY339" s="593"/>
      <c r="BZ339" s="593"/>
      <c r="CA339" s="593"/>
      <c r="CB339" s="593"/>
      <c r="CC339" s="593"/>
      <c r="CD339" s="593"/>
      <c r="CE339" s="593"/>
      <c r="CF339" s="593"/>
      <c r="CG339" s="593"/>
      <c r="CH339" s="593"/>
    </row>
    <row r="340" spans="1:94" s="608" customFormat="1" ht="25.5" x14ac:dyDescent="0.2">
      <c r="A340" s="597" t="s">
        <v>211</v>
      </c>
      <c r="B340" s="598"/>
      <c r="C340" s="598"/>
      <c r="D340" s="599" t="s">
        <v>212</v>
      </c>
      <c r="E340" s="600">
        <f>E337+E327+E148</f>
        <v>5230933000</v>
      </c>
      <c r="F340" s="600">
        <f>F337+F327+F148</f>
        <v>5230933000</v>
      </c>
      <c r="G340" s="600"/>
      <c r="H340" s="600"/>
      <c r="I340" s="600"/>
      <c r="J340" s="600">
        <f>J337+J327+J148</f>
        <v>4447384000</v>
      </c>
      <c r="K340" s="600"/>
      <c r="L340" s="600"/>
      <c r="M340" s="600"/>
      <c r="N340" s="265"/>
      <c r="O340" s="265"/>
      <c r="P340" s="265"/>
      <c r="Q340" s="265"/>
      <c r="R340" s="601"/>
      <c r="S340" s="601"/>
      <c r="T340" s="601"/>
      <c r="U340" s="601"/>
      <c r="V340" s="602"/>
      <c r="W340" s="603"/>
      <c r="X340" s="602"/>
      <c r="Y340" s="603"/>
      <c r="Z340" s="602"/>
      <c r="AA340" s="603"/>
      <c r="AB340" s="601"/>
      <c r="AC340" s="107"/>
      <c r="AD340" s="107"/>
      <c r="AE340" s="156"/>
      <c r="AF340" s="107"/>
      <c r="AG340" s="156"/>
      <c r="AH340" s="157"/>
      <c r="AI340" s="156"/>
      <c r="AJ340" s="156"/>
      <c r="AK340" s="604"/>
      <c r="AL340" s="107"/>
      <c r="AM340" s="605"/>
      <c r="AN340" s="605"/>
      <c r="AO340" s="605"/>
      <c r="AP340" s="605"/>
      <c r="AQ340" s="605"/>
      <c r="AR340" s="605"/>
      <c r="AS340" s="605"/>
      <c r="AT340" s="605"/>
      <c r="AU340" s="605"/>
      <c r="AV340" s="606"/>
      <c r="AW340" s="607"/>
      <c r="AX340" s="607"/>
      <c r="AY340" s="107"/>
      <c r="AZ340" s="107"/>
      <c r="BA340" s="107"/>
      <c r="BB340" s="107"/>
      <c r="BC340" s="107"/>
      <c r="BD340" s="107"/>
      <c r="BE340" s="107"/>
      <c r="BF340" s="107"/>
      <c r="BG340" s="107"/>
      <c r="BH340" s="107"/>
      <c r="BI340" s="107"/>
      <c r="BJ340" s="107"/>
      <c r="BK340" s="107"/>
      <c r="BL340" s="107"/>
      <c r="BM340" s="107"/>
      <c r="BN340" s="107"/>
      <c r="BO340" s="107"/>
      <c r="BP340" s="107"/>
      <c r="BQ340" s="107"/>
      <c r="BR340" s="107"/>
      <c r="BS340" s="107"/>
      <c r="BT340" s="107"/>
      <c r="BU340" s="107"/>
      <c r="BV340" s="107"/>
      <c r="BW340" s="107"/>
      <c r="BX340" s="107"/>
      <c r="BY340" s="107"/>
      <c r="BZ340" s="107"/>
      <c r="CA340" s="107"/>
      <c r="CB340" s="107"/>
      <c r="CC340" s="107"/>
      <c r="CD340" s="107"/>
      <c r="CE340" s="107"/>
      <c r="CF340" s="107"/>
      <c r="CG340" s="107"/>
      <c r="CH340" s="107"/>
      <c r="CI340" s="107"/>
      <c r="CJ340" s="107"/>
      <c r="CK340" s="107"/>
      <c r="CL340" s="107"/>
      <c r="CM340" s="107"/>
      <c r="CN340" s="107"/>
      <c r="CO340" s="107"/>
      <c r="CP340" s="107"/>
    </row>
    <row r="341" spans="1:94" s="608" customFormat="1" ht="25.5" x14ac:dyDescent="0.2">
      <c r="A341" s="598"/>
      <c r="B341" s="598"/>
      <c r="C341" s="598"/>
      <c r="D341" s="599" t="s">
        <v>213</v>
      </c>
      <c r="E341" s="600">
        <f>E339+E329+E149</f>
        <v>587535927</v>
      </c>
      <c r="F341" s="600">
        <f>F339+F329+F149</f>
        <v>587535927</v>
      </c>
      <c r="G341" s="600"/>
      <c r="H341" s="600"/>
      <c r="I341" s="600"/>
      <c r="J341" s="600">
        <f>J339+J329+J149</f>
        <v>270173385</v>
      </c>
      <c r="K341" s="600"/>
      <c r="L341" s="600"/>
      <c r="M341" s="600"/>
      <c r="N341" s="265"/>
      <c r="O341" s="265"/>
      <c r="P341" s="265"/>
      <c r="Q341" s="265"/>
      <c r="R341" s="601"/>
      <c r="S341" s="601"/>
      <c r="T341" s="601"/>
      <c r="U341" s="601"/>
      <c r="V341" s="602"/>
      <c r="W341" s="603"/>
      <c r="X341" s="602"/>
      <c r="Y341" s="603"/>
      <c r="Z341" s="602"/>
      <c r="AA341" s="603"/>
      <c r="AB341" s="601"/>
      <c r="AC341" s="107"/>
      <c r="AD341" s="609"/>
      <c r="AE341" s="609"/>
      <c r="AF341" s="609"/>
      <c r="AG341" s="609"/>
      <c r="AH341" s="609"/>
      <c r="AI341" s="609"/>
      <c r="AJ341" s="156"/>
      <c r="AK341" s="604"/>
      <c r="AL341" s="107"/>
      <c r="AM341" s="605"/>
      <c r="AN341" s="605"/>
      <c r="AO341" s="605"/>
      <c r="AP341" s="605"/>
      <c r="AQ341" s="605"/>
      <c r="AR341" s="605"/>
      <c r="AS341" s="605"/>
      <c r="AT341" s="605"/>
      <c r="AU341" s="605"/>
      <c r="AV341" s="606"/>
      <c r="AW341" s="607"/>
      <c r="AX341" s="607"/>
      <c r="AY341" s="107"/>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7"/>
      <c r="BW341" s="107"/>
      <c r="BX341" s="107"/>
      <c r="BY341" s="107"/>
      <c r="BZ341" s="107"/>
      <c r="CA341" s="107"/>
      <c r="CB341" s="107"/>
      <c r="CC341" s="107"/>
      <c r="CD341" s="107"/>
      <c r="CE341" s="107"/>
      <c r="CF341" s="107"/>
      <c r="CG341" s="107"/>
      <c r="CH341" s="107"/>
      <c r="CI341" s="107"/>
      <c r="CJ341" s="107"/>
      <c r="CK341" s="107"/>
      <c r="CL341" s="107"/>
      <c r="CM341" s="107"/>
      <c r="CN341" s="107"/>
      <c r="CO341" s="107"/>
      <c r="CP341" s="107"/>
    </row>
    <row r="342" spans="1:94" s="101" customFormat="1" ht="15" customHeight="1" x14ac:dyDescent="0.2">
      <c r="A342" s="610" t="s">
        <v>223</v>
      </c>
      <c r="B342" s="610"/>
      <c r="C342" s="610"/>
      <c r="D342" s="610"/>
      <c r="E342" s="610"/>
      <c r="F342" s="610"/>
      <c r="G342" s="610"/>
      <c r="H342" s="610"/>
      <c r="I342" s="610"/>
      <c r="J342" s="610"/>
      <c r="K342" s="610"/>
      <c r="L342" s="610"/>
      <c r="M342" s="610"/>
      <c r="N342" s="610"/>
      <c r="O342" s="610"/>
      <c r="P342" s="610"/>
      <c r="Q342" s="610"/>
      <c r="R342" s="610"/>
      <c r="S342" s="610"/>
      <c r="T342" s="610"/>
      <c r="U342" s="610"/>
      <c r="V342" s="610"/>
      <c r="W342" s="610"/>
      <c r="X342" s="610"/>
      <c r="Y342" s="610"/>
      <c r="Z342" s="610"/>
      <c r="AA342" s="610"/>
      <c r="AB342" s="610"/>
      <c r="AC342" s="73"/>
      <c r="AD342" s="73"/>
      <c r="AE342" s="155"/>
      <c r="AF342" s="155"/>
      <c r="AG342" s="154"/>
      <c r="AH342" s="154"/>
      <c r="AI342" s="154"/>
      <c r="AJ342" s="97"/>
      <c r="AK342" s="98"/>
      <c r="AL342" s="98"/>
      <c r="AM342" s="98"/>
      <c r="AN342" s="99"/>
      <c r="AO342" s="99"/>
      <c r="AP342" s="99"/>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100"/>
      <c r="CB342" s="100"/>
      <c r="CC342" s="100"/>
      <c r="CD342" s="100"/>
      <c r="CE342" s="100"/>
      <c r="CF342" s="100"/>
      <c r="CG342" s="100"/>
      <c r="CH342" s="100"/>
    </row>
    <row r="343" spans="1:94" s="101" customFormat="1" ht="15.75" x14ac:dyDescent="0.25">
      <c r="A343" s="610"/>
      <c r="B343" s="610"/>
      <c r="C343" s="610"/>
      <c r="D343" s="610"/>
      <c r="E343" s="610"/>
      <c r="F343" s="610"/>
      <c r="G343" s="610"/>
      <c r="H343" s="610"/>
      <c r="I343" s="610"/>
      <c r="J343" s="610"/>
      <c r="K343" s="610"/>
      <c r="L343" s="610"/>
      <c r="M343" s="610"/>
      <c r="N343" s="610"/>
      <c r="O343" s="610"/>
      <c r="P343" s="610"/>
      <c r="Q343" s="610"/>
      <c r="R343" s="610"/>
      <c r="S343" s="610"/>
      <c r="T343" s="610"/>
      <c r="U343" s="610"/>
      <c r="V343" s="610"/>
      <c r="W343" s="610"/>
      <c r="X343" s="610"/>
      <c r="Y343" s="610"/>
      <c r="Z343" s="610"/>
      <c r="AA343" s="610"/>
      <c r="AB343" s="610"/>
      <c r="AC343" s="153"/>
      <c r="AD343" s="153"/>
      <c r="AE343" s="97"/>
      <c r="AF343" s="97"/>
      <c r="AG343" s="98"/>
      <c r="AH343" s="98"/>
      <c r="AI343" s="98"/>
      <c r="AJ343" s="97"/>
      <c r="AK343" s="98"/>
      <c r="AL343" s="98"/>
      <c r="AM343" s="98"/>
      <c r="AN343" s="99"/>
      <c r="AO343" s="99"/>
      <c r="AP343" s="99"/>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100"/>
      <c r="CB343" s="100"/>
      <c r="CC343" s="100"/>
      <c r="CD343" s="100"/>
      <c r="CE343" s="100"/>
      <c r="CF343" s="100"/>
      <c r="CG343" s="100"/>
      <c r="CH343" s="100"/>
    </row>
    <row r="344" spans="1:94" s="101" customFormat="1" x14ac:dyDescent="0.2">
      <c r="A344" s="108"/>
      <c r="B344" s="108"/>
      <c r="C344" s="151"/>
      <c r="D344" s="109"/>
      <c r="E344" s="110"/>
      <c r="F344" s="248"/>
      <c r="G344" s="111"/>
      <c r="H344" s="111"/>
      <c r="I344" s="111"/>
      <c r="J344" s="150"/>
      <c r="K344" s="111"/>
      <c r="L344" s="149"/>
      <c r="M344" s="163"/>
      <c r="N344" s="152"/>
      <c r="O344" s="147"/>
      <c r="P344" s="147"/>
      <c r="Q344" s="147"/>
      <c r="R344" s="147"/>
      <c r="S344" s="147"/>
      <c r="T344" s="147"/>
      <c r="U344" s="147"/>
      <c r="V344" s="147"/>
      <c r="W344" s="250"/>
      <c r="X344" s="147"/>
      <c r="Y344" s="250"/>
      <c r="Z344" s="148"/>
      <c r="AA344" s="250"/>
      <c r="AB344" s="147"/>
      <c r="AC344" s="73"/>
      <c r="AD344" s="96"/>
      <c r="AE344" s="97"/>
      <c r="AF344" s="97"/>
      <c r="AG344" s="98"/>
      <c r="AH344" s="98"/>
      <c r="AI344" s="98"/>
      <c r="AJ344" s="97"/>
      <c r="AK344" s="98"/>
      <c r="AL344" s="98"/>
      <c r="AM344" s="98"/>
      <c r="AN344" s="99"/>
      <c r="AO344" s="99"/>
      <c r="AP344" s="99"/>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100"/>
      <c r="CB344" s="100"/>
      <c r="CC344" s="100"/>
      <c r="CD344" s="100"/>
      <c r="CE344" s="100"/>
      <c r="CF344" s="100"/>
      <c r="CG344" s="100"/>
      <c r="CH344" s="100"/>
    </row>
    <row r="345" spans="1:94" s="101" customFormat="1" x14ac:dyDescent="0.2">
      <c r="A345" s="108"/>
      <c r="B345" s="108"/>
      <c r="C345" s="151"/>
      <c r="D345" s="109"/>
      <c r="E345" s="110"/>
      <c r="F345" s="248"/>
      <c r="G345" s="111"/>
      <c r="H345" s="111"/>
      <c r="I345" s="111"/>
      <c r="J345" s="150"/>
      <c r="K345" s="111"/>
      <c r="L345" s="149"/>
      <c r="M345" s="163"/>
      <c r="N345" s="152"/>
      <c r="O345" s="147"/>
      <c r="P345" s="147"/>
      <c r="Q345" s="147"/>
      <c r="R345" s="147"/>
      <c r="S345" s="147"/>
      <c r="T345" s="147"/>
      <c r="U345" s="147"/>
      <c r="V345" s="147"/>
      <c r="W345" s="250"/>
      <c r="X345" s="147"/>
      <c r="Y345" s="250"/>
      <c r="Z345" s="148"/>
      <c r="AA345" s="250"/>
      <c r="AB345" s="147"/>
      <c r="AC345" s="73"/>
      <c r="AD345" s="96"/>
      <c r="AE345" s="97"/>
      <c r="AF345" s="97"/>
      <c r="AG345" s="98"/>
      <c r="AH345" s="98"/>
      <c r="AI345" s="98"/>
      <c r="AJ345" s="97"/>
      <c r="AK345" s="98"/>
      <c r="AL345" s="98"/>
      <c r="AM345" s="98"/>
      <c r="AN345" s="99"/>
      <c r="AO345" s="99"/>
      <c r="AP345" s="99"/>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100"/>
      <c r="CB345" s="100"/>
      <c r="CC345" s="100"/>
      <c r="CD345" s="100"/>
      <c r="CE345" s="100"/>
      <c r="CF345" s="100"/>
      <c r="CG345" s="100"/>
      <c r="CH345" s="100"/>
    </row>
    <row r="346" spans="1:94" s="101" customFormat="1" x14ac:dyDescent="0.2">
      <c r="A346" s="108"/>
      <c r="B346" s="108"/>
      <c r="C346" s="151"/>
      <c r="D346" s="109"/>
      <c r="E346" s="110"/>
      <c r="F346" s="248"/>
      <c r="G346" s="111"/>
      <c r="H346" s="111"/>
      <c r="I346" s="111"/>
      <c r="J346" s="150"/>
      <c r="K346" s="111"/>
      <c r="L346" s="149"/>
      <c r="M346" s="163"/>
      <c r="N346" s="152"/>
      <c r="O346" s="147"/>
      <c r="P346" s="147"/>
      <c r="Q346" s="147"/>
      <c r="R346" s="147"/>
      <c r="S346" s="147"/>
      <c r="T346" s="147"/>
      <c r="U346" s="147"/>
      <c r="V346" s="147"/>
      <c r="W346" s="250"/>
      <c r="X346" s="147"/>
      <c r="Y346" s="250"/>
      <c r="Z346" s="148"/>
      <c r="AA346" s="250"/>
      <c r="AB346" s="147"/>
      <c r="AC346" s="73"/>
      <c r="AD346" s="96"/>
      <c r="AE346" s="97"/>
      <c r="AF346" s="97"/>
      <c r="AG346" s="98"/>
      <c r="AH346" s="98"/>
      <c r="AI346" s="98"/>
      <c r="AJ346" s="97"/>
      <c r="AK346" s="98"/>
      <c r="AL346" s="98"/>
      <c r="AM346" s="98"/>
      <c r="AN346" s="99"/>
      <c r="AO346" s="99"/>
      <c r="AP346" s="99"/>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100"/>
      <c r="CB346" s="100"/>
      <c r="CC346" s="100"/>
      <c r="CD346" s="100"/>
      <c r="CE346" s="100"/>
      <c r="CF346" s="100"/>
      <c r="CG346" s="100"/>
      <c r="CH346" s="100"/>
    </row>
    <row r="347" spans="1:94" s="101" customFormat="1" x14ac:dyDescent="0.2">
      <c r="A347" s="108"/>
      <c r="B347" s="108"/>
      <c r="C347" s="151"/>
      <c r="D347" s="109"/>
      <c r="E347" s="110"/>
      <c r="F347" s="248"/>
      <c r="G347" s="111"/>
      <c r="H347" s="111"/>
      <c r="I347" s="111"/>
      <c r="J347" s="150"/>
      <c r="K347" s="111"/>
      <c r="L347" s="149"/>
      <c r="M347" s="163"/>
      <c r="N347" s="152"/>
      <c r="O347" s="147"/>
      <c r="P347" s="147"/>
      <c r="Q347" s="147"/>
      <c r="R347" s="147"/>
      <c r="S347" s="147"/>
      <c r="T347" s="147"/>
      <c r="U347" s="147"/>
      <c r="V347" s="147"/>
      <c r="W347" s="250"/>
      <c r="X347" s="147"/>
      <c r="Y347" s="250"/>
      <c r="Z347" s="148"/>
      <c r="AA347" s="250"/>
      <c r="AB347" s="147"/>
      <c r="AC347" s="73"/>
      <c r="AD347" s="96"/>
      <c r="AE347" s="97"/>
      <c r="AF347" s="97"/>
      <c r="AG347" s="98"/>
      <c r="AH347" s="98"/>
      <c r="AI347" s="98"/>
      <c r="AJ347" s="97"/>
      <c r="AK347" s="98"/>
      <c r="AL347" s="98"/>
      <c r="AM347" s="98"/>
      <c r="AN347" s="99"/>
      <c r="AO347" s="99"/>
      <c r="AP347" s="99"/>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100"/>
      <c r="CB347" s="100"/>
      <c r="CC347" s="100"/>
      <c r="CD347" s="100"/>
      <c r="CE347" s="100"/>
      <c r="CF347" s="100"/>
      <c r="CG347" s="100"/>
      <c r="CH347" s="100"/>
    </row>
    <row r="348" spans="1:94" s="101" customFormat="1" x14ac:dyDescent="0.2">
      <c r="A348" s="108"/>
      <c r="B348" s="108"/>
      <c r="C348" s="151"/>
      <c r="D348" s="109"/>
      <c r="E348" s="110"/>
      <c r="F348" s="248"/>
      <c r="G348" s="111"/>
      <c r="H348" s="111"/>
      <c r="I348" s="111"/>
      <c r="J348" s="150"/>
      <c r="K348" s="111"/>
      <c r="L348" s="149"/>
      <c r="M348" s="163"/>
      <c r="N348" s="482"/>
      <c r="O348" s="147"/>
      <c r="P348" s="147"/>
      <c r="Q348" s="147"/>
      <c r="R348" s="147"/>
      <c r="S348" s="147"/>
      <c r="T348" s="147"/>
      <c r="U348" s="147"/>
      <c r="V348" s="147"/>
      <c r="W348" s="250"/>
      <c r="X348" s="147"/>
      <c r="Y348" s="250"/>
      <c r="Z348" s="148"/>
      <c r="AA348" s="250"/>
      <c r="AB348" s="147"/>
      <c r="AC348" s="73"/>
      <c r="AD348" s="96"/>
      <c r="AE348" s="97"/>
      <c r="AF348" s="97"/>
      <c r="AG348" s="98"/>
      <c r="AH348" s="98"/>
      <c r="AI348" s="98"/>
      <c r="AJ348" s="97"/>
      <c r="AK348" s="98"/>
      <c r="AL348" s="98"/>
      <c r="AM348" s="98"/>
      <c r="AN348" s="99"/>
      <c r="AO348" s="99"/>
      <c r="AP348" s="99"/>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100"/>
      <c r="CB348" s="100"/>
      <c r="CC348" s="100"/>
      <c r="CD348" s="100"/>
      <c r="CE348" s="100"/>
      <c r="CF348" s="100"/>
      <c r="CG348" s="100"/>
      <c r="CH348" s="100"/>
    </row>
    <row r="349" spans="1:94" s="101" customFormat="1" x14ac:dyDescent="0.2">
      <c r="A349" s="108"/>
      <c r="B349" s="108"/>
      <c r="C349" s="151"/>
      <c r="D349" s="109"/>
      <c r="E349" s="110"/>
      <c r="F349" s="248"/>
      <c r="G349" s="111"/>
      <c r="H349" s="111"/>
      <c r="I349" s="111"/>
      <c r="J349" s="150"/>
      <c r="K349" s="111"/>
      <c r="L349" s="149"/>
      <c r="M349" s="163"/>
      <c r="N349" s="482"/>
      <c r="O349" s="147"/>
      <c r="P349" s="147"/>
      <c r="Q349" s="147"/>
      <c r="R349" s="147"/>
      <c r="S349" s="147"/>
      <c r="T349" s="147"/>
      <c r="U349" s="147"/>
      <c r="V349" s="147"/>
      <c r="W349" s="250"/>
      <c r="X349" s="147"/>
      <c r="Y349" s="250"/>
      <c r="Z349" s="148"/>
      <c r="AA349" s="250"/>
      <c r="AB349" s="147"/>
      <c r="AC349" s="73"/>
      <c r="AD349" s="96"/>
      <c r="AE349" s="97"/>
      <c r="AF349" s="97"/>
      <c r="AG349" s="98"/>
      <c r="AH349" s="98"/>
      <c r="AI349" s="98"/>
      <c r="AJ349" s="97"/>
      <c r="AK349" s="98"/>
      <c r="AL349" s="98"/>
      <c r="AM349" s="98"/>
      <c r="AN349" s="99"/>
      <c r="AO349" s="99"/>
      <c r="AP349" s="99"/>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100"/>
      <c r="CB349" s="100"/>
      <c r="CC349" s="100"/>
      <c r="CD349" s="100"/>
      <c r="CE349" s="100"/>
      <c r="CF349" s="100"/>
      <c r="CG349" s="100"/>
      <c r="CH349" s="100"/>
    </row>
    <row r="350" spans="1:94" s="101" customFormat="1" x14ac:dyDescent="0.2">
      <c r="A350" s="108"/>
      <c r="B350" s="108"/>
      <c r="C350" s="151"/>
      <c r="D350" s="109"/>
      <c r="E350" s="110"/>
      <c r="F350" s="248"/>
      <c r="G350" s="111"/>
      <c r="H350" s="111"/>
      <c r="I350" s="111"/>
      <c r="J350" s="150"/>
      <c r="K350" s="111"/>
      <c r="L350" s="149"/>
      <c r="M350" s="163"/>
      <c r="N350" s="482"/>
      <c r="O350" s="147"/>
      <c r="P350" s="147"/>
      <c r="Q350" s="147"/>
      <c r="R350" s="147"/>
      <c r="S350" s="147"/>
      <c r="T350" s="147"/>
      <c r="U350" s="147"/>
      <c r="V350" s="147"/>
      <c r="W350" s="250"/>
      <c r="X350" s="147"/>
      <c r="Y350" s="250"/>
      <c r="Z350" s="148"/>
      <c r="AA350" s="250"/>
      <c r="AB350" s="147"/>
      <c r="AC350" s="73"/>
      <c r="AD350" s="96"/>
      <c r="AE350" s="97"/>
      <c r="AF350" s="97"/>
      <c r="AG350" s="98"/>
      <c r="AH350" s="98"/>
      <c r="AI350" s="98"/>
      <c r="AJ350" s="97"/>
      <c r="AK350" s="98"/>
      <c r="AL350" s="98"/>
      <c r="AM350" s="98"/>
      <c r="AN350" s="99"/>
      <c r="AO350" s="99"/>
      <c r="AP350" s="99"/>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100"/>
      <c r="CB350" s="100"/>
      <c r="CC350" s="100"/>
      <c r="CD350" s="100"/>
      <c r="CE350" s="100"/>
      <c r="CF350" s="100"/>
      <c r="CG350" s="100"/>
      <c r="CH350" s="100"/>
    </row>
    <row r="351" spans="1:94" s="101" customFormat="1" x14ac:dyDescent="0.2">
      <c r="A351" s="108"/>
      <c r="B351" s="108"/>
      <c r="C351" s="151"/>
      <c r="D351" s="109"/>
      <c r="E351" s="110"/>
      <c r="F351" s="248"/>
      <c r="G351" s="111"/>
      <c r="H351" s="111"/>
      <c r="I351" s="111"/>
      <c r="J351" s="150"/>
      <c r="K351" s="111"/>
      <c r="L351" s="149"/>
      <c r="M351" s="163"/>
      <c r="N351" s="482"/>
      <c r="O351" s="147"/>
      <c r="P351" s="147"/>
      <c r="Q351" s="147"/>
      <c r="R351" s="147"/>
      <c r="S351" s="147"/>
      <c r="T351" s="147"/>
      <c r="U351" s="147"/>
      <c r="V351" s="147"/>
      <c r="W351" s="250"/>
      <c r="X351" s="147"/>
      <c r="Y351" s="250"/>
      <c r="Z351" s="148"/>
      <c r="AA351" s="250"/>
      <c r="AB351" s="147"/>
      <c r="AC351" s="73"/>
      <c r="AD351" s="96"/>
      <c r="AE351" s="97"/>
      <c r="AF351" s="97"/>
      <c r="AG351" s="98"/>
      <c r="AH351" s="98"/>
      <c r="AI351" s="98"/>
      <c r="AJ351" s="97"/>
      <c r="AK351" s="98"/>
      <c r="AL351" s="98"/>
      <c r="AM351" s="98"/>
      <c r="AN351" s="99"/>
      <c r="AO351" s="99"/>
      <c r="AP351" s="99"/>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100"/>
      <c r="CB351" s="100"/>
      <c r="CC351" s="100"/>
      <c r="CD351" s="100"/>
      <c r="CE351" s="100"/>
      <c r="CF351" s="100"/>
      <c r="CG351" s="100"/>
      <c r="CH351" s="100"/>
    </row>
    <row r="352" spans="1:94" s="101" customFormat="1" x14ac:dyDescent="0.2">
      <c r="A352" s="108"/>
      <c r="B352" s="108"/>
      <c r="C352" s="151"/>
      <c r="D352" s="109"/>
      <c r="E352" s="110"/>
      <c r="F352" s="248"/>
      <c r="G352" s="111"/>
      <c r="H352" s="111"/>
      <c r="I352" s="111"/>
      <c r="J352" s="150"/>
      <c r="K352" s="111"/>
      <c r="L352" s="149"/>
      <c r="M352" s="163"/>
      <c r="N352" s="482"/>
      <c r="O352" s="147"/>
      <c r="P352" s="147"/>
      <c r="Q352" s="147"/>
      <c r="R352" s="147"/>
      <c r="S352" s="147"/>
      <c r="T352" s="147"/>
      <c r="U352" s="147"/>
      <c r="V352" s="147"/>
      <c r="W352" s="250"/>
      <c r="X352" s="147"/>
      <c r="Y352" s="250"/>
      <c r="Z352" s="148"/>
      <c r="AA352" s="250"/>
      <c r="AB352" s="147"/>
      <c r="AC352" s="73"/>
      <c r="AD352" s="96"/>
      <c r="AE352" s="97"/>
      <c r="AF352" s="97"/>
      <c r="AG352" s="98"/>
      <c r="AH352" s="98"/>
      <c r="AI352" s="98"/>
      <c r="AJ352" s="97"/>
      <c r="AK352" s="98"/>
      <c r="AL352" s="98"/>
      <c r="AM352" s="98"/>
      <c r="AN352" s="99"/>
      <c r="AO352" s="99"/>
      <c r="AP352" s="99"/>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100"/>
      <c r="CB352" s="100"/>
      <c r="CC352" s="100"/>
      <c r="CD352" s="100"/>
      <c r="CE352" s="100"/>
      <c r="CF352" s="100"/>
      <c r="CG352" s="100"/>
      <c r="CH352" s="100"/>
    </row>
    <row r="353" spans="1:86" s="101" customFormat="1" x14ac:dyDescent="0.2">
      <c r="A353" s="108"/>
      <c r="B353" s="108"/>
      <c r="C353" s="151"/>
      <c r="D353" s="109"/>
      <c r="E353" s="110"/>
      <c r="F353" s="248"/>
      <c r="G353" s="111"/>
      <c r="H353" s="111"/>
      <c r="I353" s="111"/>
      <c r="J353" s="150"/>
      <c r="K353" s="111"/>
      <c r="L353" s="149"/>
      <c r="M353" s="163"/>
      <c r="N353" s="482"/>
      <c r="O353" s="147"/>
      <c r="P353" s="147"/>
      <c r="Q353" s="147"/>
      <c r="R353" s="147"/>
      <c r="S353" s="147"/>
      <c r="T353" s="147"/>
      <c r="U353" s="147"/>
      <c r="V353" s="147"/>
      <c r="W353" s="250"/>
      <c r="X353" s="147"/>
      <c r="Y353" s="250"/>
      <c r="Z353" s="148"/>
      <c r="AA353" s="250"/>
      <c r="AB353" s="147"/>
      <c r="AC353" s="73"/>
      <c r="AD353" s="96"/>
      <c r="AE353" s="97"/>
      <c r="AF353" s="97"/>
      <c r="AG353" s="98"/>
      <c r="AH353" s="98"/>
      <c r="AI353" s="98"/>
      <c r="AJ353" s="97"/>
      <c r="AK353" s="98"/>
      <c r="AL353" s="98"/>
      <c r="AM353" s="98"/>
      <c r="AN353" s="99"/>
      <c r="AO353" s="99"/>
      <c r="AP353" s="99"/>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100"/>
      <c r="CB353" s="100"/>
      <c r="CC353" s="100"/>
      <c r="CD353" s="100"/>
      <c r="CE353" s="100"/>
      <c r="CF353" s="100"/>
      <c r="CG353" s="100"/>
      <c r="CH353" s="100"/>
    </row>
    <row r="354" spans="1:86" s="101" customFormat="1" x14ac:dyDescent="0.2">
      <c r="A354" s="108"/>
      <c r="B354" s="108"/>
      <c r="C354" s="151"/>
      <c r="D354" s="109"/>
      <c r="E354" s="110"/>
      <c r="F354" s="248"/>
      <c r="G354" s="111"/>
      <c r="H354" s="111"/>
      <c r="I354" s="111"/>
      <c r="J354" s="150"/>
      <c r="K354" s="111"/>
      <c r="L354" s="149"/>
      <c r="M354" s="163"/>
      <c r="N354" s="482"/>
      <c r="O354" s="147"/>
      <c r="P354" s="147"/>
      <c r="Q354" s="147"/>
      <c r="R354" s="147"/>
      <c r="S354" s="147"/>
      <c r="T354" s="147"/>
      <c r="U354" s="147"/>
      <c r="V354" s="147"/>
      <c r="W354" s="250"/>
      <c r="X354" s="147"/>
      <c r="Y354" s="250"/>
      <c r="Z354" s="148"/>
      <c r="AA354" s="250"/>
      <c r="AB354" s="147"/>
      <c r="AC354" s="73"/>
      <c r="AD354" s="96"/>
      <c r="AE354" s="97"/>
      <c r="AF354" s="97"/>
      <c r="AG354" s="98"/>
      <c r="AH354" s="98"/>
      <c r="AI354" s="98"/>
      <c r="AJ354" s="97"/>
      <c r="AK354" s="98"/>
      <c r="AL354" s="98"/>
      <c r="AM354" s="98"/>
      <c r="AN354" s="99"/>
      <c r="AO354" s="99"/>
      <c r="AP354" s="99"/>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100"/>
      <c r="CB354" s="100"/>
      <c r="CC354" s="100"/>
      <c r="CD354" s="100"/>
      <c r="CE354" s="100"/>
      <c r="CF354" s="100"/>
      <c r="CG354" s="100"/>
      <c r="CH354" s="100"/>
    </row>
    <row r="355" spans="1:86" s="101" customFormat="1" x14ac:dyDescent="0.2">
      <c r="A355" s="108"/>
      <c r="B355" s="108"/>
      <c r="C355" s="151"/>
      <c r="D355" s="109"/>
      <c r="E355" s="110"/>
      <c r="F355" s="248"/>
      <c r="G355" s="111"/>
      <c r="H355" s="111"/>
      <c r="I355" s="111"/>
      <c r="J355" s="150"/>
      <c r="K355" s="111"/>
      <c r="L355" s="149"/>
      <c r="M355" s="163"/>
      <c r="N355" s="147"/>
      <c r="O355" s="147"/>
      <c r="P355" s="147"/>
      <c r="Q355" s="147"/>
      <c r="R355" s="147"/>
      <c r="S355" s="147"/>
      <c r="T355" s="147"/>
      <c r="U355" s="147"/>
      <c r="V355" s="147"/>
      <c r="W355" s="250"/>
      <c r="X355" s="147"/>
      <c r="Y355" s="250"/>
      <c r="Z355" s="148"/>
      <c r="AA355" s="250"/>
      <c r="AB355" s="147"/>
      <c r="AC355" s="73"/>
      <c r="AD355" s="96"/>
      <c r="AE355" s="97"/>
      <c r="AF355" s="97"/>
      <c r="AG355" s="98"/>
      <c r="AH355" s="98"/>
      <c r="AI355" s="98"/>
      <c r="AJ355" s="97"/>
      <c r="AK355" s="98"/>
      <c r="AL355" s="98"/>
      <c r="AM355" s="98"/>
      <c r="AN355" s="99"/>
      <c r="AO355" s="99"/>
      <c r="AP355" s="99"/>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96"/>
      <c r="BQ355" s="96"/>
      <c r="BR355" s="96"/>
      <c r="BS355" s="96"/>
      <c r="BT355" s="96"/>
      <c r="BU355" s="96"/>
      <c r="BV355" s="96"/>
      <c r="BW355" s="96"/>
      <c r="BX355" s="96"/>
      <c r="BY355" s="96"/>
      <c r="BZ355" s="96"/>
      <c r="CA355" s="100"/>
      <c r="CB355" s="100"/>
      <c r="CC355" s="100"/>
      <c r="CD355" s="100"/>
      <c r="CE355" s="100"/>
      <c r="CF355" s="100"/>
      <c r="CG355" s="100"/>
      <c r="CH355" s="100"/>
    </row>
    <row r="356" spans="1:86" s="101" customFormat="1" x14ac:dyDescent="0.2">
      <c r="A356" s="108"/>
      <c r="B356" s="108"/>
      <c r="C356" s="151"/>
      <c r="D356" s="109"/>
      <c r="E356" s="110"/>
      <c r="F356" s="248"/>
      <c r="G356" s="111"/>
      <c r="H356" s="111"/>
      <c r="I356" s="111"/>
      <c r="J356" s="150"/>
      <c r="K356" s="111"/>
      <c r="L356" s="149"/>
      <c r="M356" s="163"/>
      <c r="N356" s="147"/>
      <c r="O356" s="147"/>
      <c r="P356" s="147"/>
      <c r="Q356" s="147"/>
      <c r="R356" s="147"/>
      <c r="S356" s="147"/>
      <c r="T356" s="147"/>
      <c r="U356" s="147"/>
      <c r="V356" s="147"/>
      <c r="W356" s="250"/>
      <c r="X356" s="147"/>
      <c r="Y356" s="250"/>
      <c r="Z356" s="148"/>
      <c r="AA356" s="250"/>
      <c r="AB356" s="147"/>
      <c r="AC356" s="73"/>
      <c r="AD356" s="96"/>
      <c r="AE356" s="97"/>
      <c r="AF356" s="97"/>
      <c r="AG356" s="98"/>
      <c r="AH356" s="98"/>
      <c r="AI356" s="98"/>
      <c r="AJ356" s="97"/>
      <c r="AK356" s="98"/>
      <c r="AL356" s="98"/>
      <c r="AM356" s="98"/>
      <c r="AN356" s="99"/>
      <c r="AO356" s="99"/>
      <c r="AP356" s="99"/>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96"/>
      <c r="BQ356" s="96"/>
      <c r="BR356" s="96"/>
      <c r="BS356" s="96"/>
      <c r="BT356" s="96"/>
      <c r="BU356" s="96"/>
      <c r="BV356" s="96"/>
      <c r="BW356" s="96"/>
      <c r="BX356" s="96"/>
      <c r="BY356" s="96"/>
      <c r="BZ356" s="96"/>
      <c r="CA356" s="100"/>
      <c r="CB356" s="100"/>
      <c r="CC356" s="100"/>
      <c r="CD356" s="100"/>
      <c r="CE356" s="100"/>
      <c r="CF356" s="100"/>
      <c r="CG356" s="100"/>
      <c r="CH356" s="100"/>
    </row>
    <row r="357" spans="1:86" s="101" customFormat="1" x14ac:dyDescent="0.2">
      <c r="A357" s="108"/>
      <c r="B357" s="108"/>
      <c r="C357" s="151"/>
      <c r="D357" s="109"/>
      <c r="E357" s="110"/>
      <c r="F357" s="248"/>
      <c r="G357" s="111"/>
      <c r="H357" s="111"/>
      <c r="I357" s="111"/>
      <c r="J357" s="150"/>
      <c r="K357" s="111"/>
      <c r="L357" s="149"/>
      <c r="M357" s="163"/>
      <c r="N357" s="147"/>
      <c r="O357" s="147"/>
      <c r="P357" s="147"/>
      <c r="Q357" s="147"/>
      <c r="R357" s="147"/>
      <c r="S357" s="147"/>
      <c r="T357" s="147"/>
      <c r="U357" s="147"/>
      <c r="V357" s="147"/>
      <c r="W357" s="250"/>
      <c r="X357" s="147"/>
      <c r="Y357" s="250"/>
      <c r="Z357" s="148"/>
      <c r="AA357" s="250"/>
      <c r="AB357" s="147"/>
      <c r="AC357" s="73"/>
      <c r="AD357" s="96"/>
      <c r="AE357" s="97"/>
      <c r="AF357" s="97"/>
      <c r="AG357" s="98"/>
      <c r="AH357" s="98"/>
      <c r="AI357" s="98"/>
      <c r="AJ357" s="97"/>
      <c r="AK357" s="98"/>
      <c r="AL357" s="98"/>
      <c r="AM357" s="98"/>
      <c r="AN357" s="99"/>
      <c r="AO357" s="99"/>
      <c r="AP357" s="99"/>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96"/>
      <c r="BQ357" s="96"/>
      <c r="BR357" s="96"/>
      <c r="BS357" s="96"/>
      <c r="BT357" s="96"/>
      <c r="BU357" s="96"/>
      <c r="BV357" s="96"/>
      <c r="BW357" s="96"/>
      <c r="BX357" s="96"/>
      <c r="BY357" s="96"/>
      <c r="BZ357" s="96"/>
      <c r="CA357" s="100"/>
      <c r="CB357" s="100"/>
      <c r="CC357" s="100"/>
      <c r="CD357" s="100"/>
      <c r="CE357" s="100"/>
      <c r="CF357" s="100"/>
      <c r="CG357" s="100"/>
      <c r="CH357" s="100"/>
    </row>
    <row r="358" spans="1:86" s="101" customFormat="1" x14ac:dyDescent="0.2">
      <c r="A358" s="108"/>
      <c r="B358" s="108"/>
      <c r="C358" s="151"/>
      <c r="D358" s="109"/>
      <c r="E358" s="110"/>
      <c r="F358" s="248"/>
      <c r="G358" s="111"/>
      <c r="H358" s="111"/>
      <c r="I358" s="111"/>
      <c r="J358" s="150"/>
      <c r="K358" s="111"/>
      <c r="L358" s="149"/>
      <c r="M358" s="163"/>
      <c r="N358" s="147"/>
      <c r="O358" s="147"/>
      <c r="P358" s="147"/>
      <c r="Q358" s="147"/>
      <c r="R358" s="147"/>
      <c r="S358" s="147"/>
      <c r="T358" s="147"/>
      <c r="U358" s="147"/>
      <c r="V358" s="147"/>
      <c r="W358" s="250"/>
      <c r="X358" s="147"/>
      <c r="Y358" s="250"/>
      <c r="Z358" s="148"/>
      <c r="AA358" s="250"/>
      <c r="AB358" s="147"/>
      <c r="AC358" s="73"/>
      <c r="AD358" s="96"/>
      <c r="AE358" s="97"/>
      <c r="AF358" s="97"/>
      <c r="AG358" s="98"/>
      <c r="AH358" s="98"/>
      <c r="AI358" s="98"/>
      <c r="AJ358" s="97"/>
      <c r="AK358" s="98"/>
      <c r="AL358" s="98"/>
      <c r="AM358" s="98"/>
      <c r="AN358" s="99"/>
      <c r="AO358" s="99"/>
      <c r="AP358" s="99"/>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96"/>
      <c r="BQ358" s="96"/>
      <c r="BR358" s="96"/>
      <c r="BS358" s="96"/>
      <c r="BT358" s="96"/>
      <c r="BU358" s="96"/>
      <c r="BV358" s="96"/>
      <c r="BW358" s="96"/>
      <c r="BX358" s="96"/>
      <c r="BY358" s="96"/>
      <c r="BZ358" s="96"/>
      <c r="CA358" s="100"/>
      <c r="CB358" s="100"/>
      <c r="CC358" s="100"/>
      <c r="CD358" s="100"/>
      <c r="CE358" s="100"/>
      <c r="CF358" s="100"/>
      <c r="CG358" s="100"/>
      <c r="CH358" s="100"/>
    </row>
    <row r="359" spans="1:86" s="101" customFormat="1" x14ac:dyDescent="0.2">
      <c r="A359" s="108"/>
      <c r="B359" s="108"/>
      <c r="C359" s="151"/>
      <c r="D359" s="109"/>
      <c r="E359" s="110"/>
      <c r="F359" s="248"/>
      <c r="G359" s="111"/>
      <c r="H359" s="111"/>
      <c r="I359" s="111"/>
      <c r="J359" s="150"/>
      <c r="K359" s="111"/>
      <c r="L359" s="149"/>
      <c r="M359" s="163"/>
      <c r="N359" s="147"/>
      <c r="O359" s="147"/>
      <c r="P359" s="147"/>
      <c r="Q359" s="147"/>
      <c r="R359" s="147"/>
      <c r="S359" s="147"/>
      <c r="T359" s="147"/>
      <c r="U359" s="147"/>
      <c r="V359" s="147"/>
      <c r="W359" s="250"/>
      <c r="X359" s="147"/>
      <c r="Y359" s="250"/>
      <c r="Z359" s="148"/>
      <c r="AA359" s="250"/>
      <c r="AB359" s="147"/>
      <c r="AC359" s="73"/>
      <c r="AD359" s="96"/>
      <c r="AE359" s="97"/>
      <c r="AF359" s="97"/>
      <c r="AG359" s="98"/>
      <c r="AH359" s="98"/>
      <c r="AI359" s="98"/>
      <c r="AJ359" s="97"/>
      <c r="AK359" s="98"/>
      <c r="AL359" s="98"/>
      <c r="AM359" s="98"/>
      <c r="AN359" s="99"/>
      <c r="AO359" s="99"/>
      <c r="AP359" s="99"/>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96"/>
      <c r="BQ359" s="96"/>
      <c r="BR359" s="96"/>
      <c r="BS359" s="96"/>
      <c r="BT359" s="96"/>
      <c r="BU359" s="96"/>
      <c r="BV359" s="96"/>
      <c r="BW359" s="96"/>
      <c r="BX359" s="96"/>
      <c r="BY359" s="96"/>
      <c r="BZ359" s="96"/>
      <c r="CA359" s="100"/>
      <c r="CB359" s="100"/>
      <c r="CC359" s="100"/>
      <c r="CD359" s="100"/>
      <c r="CE359" s="100"/>
      <c r="CF359" s="100"/>
      <c r="CG359" s="100"/>
      <c r="CH359" s="100"/>
    </row>
    <row r="360" spans="1:86" s="101" customFormat="1" x14ac:dyDescent="0.2">
      <c r="A360" s="108"/>
      <c r="B360" s="108"/>
      <c r="C360" s="151"/>
      <c r="D360" s="109"/>
      <c r="E360" s="110"/>
      <c r="F360" s="248"/>
      <c r="G360" s="111"/>
      <c r="H360" s="111"/>
      <c r="I360" s="111"/>
      <c r="J360" s="150"/>
      <c r="K360" s="111"/>
      <c r="L360" s="149"/>
      <c r="M360" s="163"/>
      <c r="N360" s="147"/>
      <c r="O360" s="147"/>
      <c r="P360" s="147"/>
      <c r="Q360" s="147"/>
      <c r="R360" s="147"/>
      <c r="S360" s="147"/>
      <c r="T360" s="147"/>
      <c r="U360" s="147"/>
      <c r="V360" s="147"/>
      <c r="W360" s="250"/>
      <c r="X360" s="147"/>
      <c r="Y360" s="250"/>
      <c r="Z360" s="148"/>
      <c r="AA360" s="250"/>
      <c r="AB360" s="147"/>
      <c r="AC360" s="73"/>
      <c r="AD360" s="96"/>
      <c r="AE360" s="97"/>
      <c r="AF360" s="97"/>
      <c r="AG360" s="98"/>
      <c r="AH360" s="98"/>
      <c r="AI360" s="98"/>
      <c r="AJ360" s="97"/>
      <c r="AK360" s="98"/>
      <c r="AL360" s="98"/>
      <c r="AM360" s="98"/>
      <c r="AN360" s="99"/>
      <c r="AO360" s="99"/>
      <c r="AP360" s="99"/>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96"/>
      <c r="BQ360" s="96"/>
      <c r="BR360" s="96"/>
      <c r="BS360" s="96"/>
      <c r="BT360" s="96"/>
      <c r="BU360" s="96"/>
      <c r="BV360" s="96"/>
      <c r="BW360" s="96"/>
      <c r="BX360" s="96"/>
      <c r="BY360" s="96"/>
      <c r="BZ360" s="96"/>
      <c r="CA360" s="100"/>
      <c r="CB360" s="100"/>
      <c r="CC360" s="100"/>
      <c r="CD360" s="100"/>
      <c r="CE360" s="100"/>
      <c r="CF360" s="100"/>
      <c r="CG360" s="100"/>
      <c r="CH360" s="100"/>
    </row>
    <row r="361" spans="1:86" s="101" customFormat="1" x14ac:dyDescent="0.2">
      <c r="A361" s="108"/>
      <c r="B361" s="108"/>
      <c r="C361" s="151"/>
      <c r="D361" s="109"/>
      <c r="E361" s="110"/>
      <c r="F361" s="248"/>
      <c r="G361" s="111"/>
      <c r="H361" s="111"/>
      <c r="I361" s="111"/>
      <c r="J361" s="150"/>
      <c r="K361" s="111"/>
      <c r="L361" s="149"/>
      <c r="M361" s="163"/>
      <c r="N361" s="147"/>
      <c r="O361" s="147"/>
      <c r="P361" s="147"/>
      <c r="Q361" s="147"/>
      <c r="R361" s="147"/>
      <c r="S361" s="147"/>
      <c r="T361" s="147"/>
      <c r="U361" s="147"/>
      <c r="V361" s="147"/>
      <c r="W361" s="250"/>
      <c r="X361" s="147"/>
      <c r="Y361" s="250"/>
      <c r="Z361" s="148"/>
      <c r="AA361" s="250"/>
      <c r="AB361" s="147"/>
      <c r="AC361" s="73"/>
      <c r="AD361" s="96"/>
      <c r="AE361" s="97"/>
      <c r="AF361" s="97"/>
      <c r="AG361" s="98"/>
      <c r="AH361" s="98"/>
      <c r="AI361" s="98"/>
      <c r="AJ361" s="97"/>
      <c r="AK361" s="98"/>
      <c r="AL361" s="98"/>
      <c r="AM361" s="98"/>
      <c r="AN361" s="99"/>
      <c r="AO361" s="99"/>
      <c r="AP361" s="99"/>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96"/>
      <c r="BQ361" s="96"/>
      <c r="BR361" s="96"/>
      <c r="BS361" s="96"/>
      <c r="BT361" s="96"/>
      <c r="BU361" s="96"/>
      <c r="BV361" s="96"/>
      <c r="BW361" s="96"/>
      <c r="BX361" s="96"/>
      <c r="BY361" s="96"/>
      <c r="BZ361" s="96"/>
      <c r="CA361" s="100"/>
      <c r="CB361" s="100"/>
      <c r="CC361" s="100"/>
      <c r="CD361" s="100"/>
      <c r="CE361" s="100"/>
      <c r="CF361" s="100"/>
      <c r="CG361" s="100"/>
      <c r="CH361" s="100"/>
    </row>
    <row r="362" spans="1:86" s="101" customFormat="1" x14ac:dyDescent="0.2">
      <c r="A362" s="108"/>
      <c r="B362" s="108"/>
      <c r="C362" s="151"/>
      <c r="D362" s="109"/>
      <c r="E362" s="110"/>
      <c r="F362" s="248"/>
      <c r="G362" s="111"/>
      <c r="H362" s="111"/>
      <c r="I362" s="111"/>
      <c r="J362" s="150"/>
      <c r="K362" s="111"/>
      <c r="L362" s="149"/>
      <c r="M362" s="163"/>
      <c r="N362" s="147"/>
      <c r="O362" s="147"/>
      <c r="P362" s="147"/>
      <c r="Q362" s="147"/>
      <c r="R362" s="147"/>
      <c r="S362" s="147"/>
      <c r="T362" s="147"/>
      <c r="U362" s="147"/>
      <c r="V362" s="147"/>
      <c r="W362" s="250"/>
      <c r="X362" s="147"/>
      <c r="Y362" s="250"/>
      <c r="Z362" s="148"/>
      <c r="AA362" s="250"/>
      <c r="AB362" s="147"/>
      <c r="AC362" s="73"/>
      <c r="AD362" s="96"/>
      <c r="AE362" s="97"/>
      <c r="AF362" s="97"/>
      <c r="AG362" s="98"/>
      <c r="AH362" s="98"/>
      <c r="AI362" s="98"/>
      <c r="AJ362" s="97"/>
      <c r="AK362" s="98"/>
      <c r="AL362" s="98"/>
      <c r="AM362" s="98"/>
      <c r="AN362" s="99"/>
      <c r="AO362" s="99"/>
      <c r="AP362" s="99"/>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96"/>
      <c r="BQ362" s="96"/>
      <c r="BR362" s="96"/>
      <c r="BS362" s="96"/>
      <c r="BT362" s="96"/>
      <c r="BU362" s="96"/>
      <c r="BV362" s="96"/>
      <c r="BW362" s="96"/>
      <c r="BX362" s="96"/>
      <c r="BY362" s="96"/>
      <c r="BZ362" s="96"/>
      <c r="CA362" s="100"/>
      <c r="CB362" s="100"/>
      <c r="CC362" s="100"/>
      <c r="CD362" s="100"/>
      <c r="CE362" s="100"/>
      <c r="CF362" s="100"/>
      <c r="CG362" s="100"/>
      <c r="CH362" s="100"/>
    </row>
    <row r="363" spans="1:86" s="101" customFormat="1" x14ac:dyDescent="0.2">
      <c r="A363" s="108"/>
      <c r="B363" s="108"/>
      <c r="C363" s="151"/>
      <c r="D363" s="109"/>
      <c r="E363" s="110"/>
      <c r="F363" s="248"/>
      <c r="G363" s="111"/>
      <c r="H363" s="111"/>
      <c r="I363" s="111"/>
      <c r="J363" s="150"/>
      <c r="K363" s="111"/>
      <c r="L363" s="149"/>
      <c r="M363" s="163"/>
      <c r="N363" s="147"/>
      <c r="O363" s="147"/>
      <c r="P363" s="147"/>
      <c r="Q363" s="147"/>
      <c r="R363" s="147"/>
      <c r="S363" s="147"/>
      <c r="T363" s="147"/>
      <c r="U363" s="147"/>
      <c r="V363" s="147"/>
      <c r="W363" s="250"/>
      <c r="X363" s="147"/>
      <c r="Y363" s="250"/>
      <c r="Z363" s="148"/>
      <c r="AA363" s="250"/>
      <c r="AB363" s="147"/>
      <c r="AC363" s="73"/>
      <c r="AD363" s="96"/>
      <c r="AE363" s="97"/>
      <c r="AF363" s="97"/>
      <c r="AG363" s="98"/>
      <c r="AH363" s="98"/>
      <c r="AI363" s="98"/>
      <c r="AJ363" s="97"/>
      <c r="AK363" s="98"/>
      <c r="AL363" s="98"/>
      <c r="AM363" s="98"/>
      <c r="AN363" s="99"/>
      <c r="AO363" s="99"/>
      <c r="AP363" s="99"/>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96"/>
      <c r="BQ363" s="96"/>
      <c r="BR363" s="96"/>
      <c r="BS363" s="96"/>
      <c r="BT363" s="96"/>
      <c r="BU363" s="96"/>
      <c r="BV363" s="96"/>
      <c r="BW363" s="96"/>
      <c r="BX363" s="96"/>
      <c r="BY363" s="96"/>
      <c r="BZ363" s="96"/>
      <c r="CA363" s="100"/>
      <c r="CB363" s="100"/>
      <c r="CC363" s="100"/>
      <c r="CD363" s="100"/>
      <c r="CE363" s="100"/>
      <c r="CF363" s="100"/>
      <c r="CG363" s="100"/>
      <c r="CH363" s="100"/>
    </row>
    <row r="364" spans="1:86" s="101" customFormat="1" x14ac:dyDescent="0.2">
      <c r="A364" s="108"/>
      <c r="B364" s="108"/>
      <c r="C364" s="151"/>
      <c r="D364" s="109"/>
      <c r="E364" s="110"/>
      <c r="F364" s="248"/>
      <c r="G364" s="111"/>
      <c r="H364" s="111"/>
      <c r="I364" s="111"/>
      <c r="J364" s="150"/>
      <c r="K364" s="111"/>
      <c r="L364" s="149"/>
      <c r="M364" s="163"/>
      <c r="N364" s="147"/>
      <c r="O364" s="147"/>
      <c r="P364" s="147"/>
      <c r="Q364" s="147"/>
      <c r="R364" s="147"/>
      <c r="S364" s="147"/>
      <c r="T364" s="147"/>
      <c r="U364" s="147"/>
      <c r="V364" s="147"/>
      <c r="W364" s="250"/>
      <c r="X364" s="147"/>
      <c r="Y364" s="250"/>
      <c r="Z364" s="148"/>
      <c r="AA364" s="250"/>
      <c r="AB364" s="147"/>
      <c r="AC364" s="73"/>
      <c r="AD364" s="96"/>
      <c r="AE364" s="97"/>
      <c r="AF364" s="97"/>
      <c r="AG364" s="98"/>
      <c r="AH364" s="98"/>
      <c r="AI364" s="98"/>
      <c r="AJ364" s="97"/>
      <c r="AK364" s="98"/>
      <c r="AL364" s="98"/>
      <c r="AM364" s="98"/>
      <c r="AN364" s="99"/>
      <c r="AO364" s="99"/>
      <c r="AP364" s="99"/>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96"/>
      <c r="BQ364" s="96"/>
      <c r="BR364" s="96"/>
      <c r="BS364" s="96"/>
      <c r="BT364" s="96"/>
      <c r="BU364" s="96"/>
      <c r="BV364" s="96"/>
      <c r="BW364" s="96"/>
      <c r="BX364" s="96"/>
      <c r="BY364" s="96"/>
      <c r="BZ364" s="96"/>
      <c r="CA364" s="100"/>
      <c r="CB364" s="100"/>
      <c r="CC364" s="100"/>
      <c r="CD364" s="100"/>
      <c r="CE364" s="100"/>
      <c r="CF364" s="100"/>
      <c r="CG364" s="100"/>
      <c r="CH364" s="100"/>
    </row>
    <row r="365" spans="1:86" s="101" customFormat="1" x14ac:dyDescent="0.2">
      <c r="A365" s="108"/>
      <c r="B365" s="108"/>
      <c r="C365" s="151"/>
      <c r="D365" s="109"/>
      <c r="E365" s="110"/>
      <c r="F365" s="248"/>
      <c r="G365" s="111"/>
      <c r="H365" s="111"/>
      <c r="I365" s="111"/>
      <c r="J365" s="150"/>
      <c r="K365" s="111"/>
      <c r="L365" s="149"/>
      <c r="M365" s="163"/>
      <c r="N365" s="147"/>
      <c r="O365" s="147"/>
      <c r="P365" s="147"/>
      <c r="Q365" s="147"/>
      <c r="R365" s="147"/>
      <c r="S365" s="147"/>
      <c r="T365" s="147"/>
      <c r="U365" s="147"/>
      <c r="V365" s="147"/>
      <c r="W365" s="250"/>
      <c r="X365" s="147"/>
      <c r="Y365" s="250"/>
      <c r="Z365" s="148"/>
      <c r="AA365" s="250"/>
      <c r="AB365" s="147"/>
      <c r="AC365" s="73"/>
      <c r="AD365" s="96"/>
      <c r="AE365" s="97"/>
      <c r="AF365" s="97"/>
      <c r="AG365" s="98"/>
      <c r="AH365" s="98"/>
      <c r="AI365" s="98"/>
      <c r="AJ365" s="97"/>
      <c r="AK365" s="98"/>
      <c r="AL365" s="98"/>
      <c r="AM365" s="98"/>
      <c r="AN365" s="99"/>
      <c r="AO365" s="99"/>
      <c r="AP365" s="99"/>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96"/>
      <c r="BQ365" s="96"/>
      <c r="BR365" s="96"/>
      <c r="BS365" s="96"/>
      <c r="BT365" s="96"/>
      <c r="BU365" s="96"/>
      <c r="BV365" s="96"/>
      <c r="BW365" s="96"/>
      <c r="BX365" s="96"/>
      <c r="BY365" s="96"/>
      <c r="BZ365" s="96"/>
      <c r="CA365" s="100"/>
      <c r="CB365" s="100"/>
      <c r="CC365" s="100"/>
      <c r="CD365" s="100"/>
      <c r="CE365" s="100"/>
      <c r="CF365" s="100"/>
      <c r="CG365" s="100"/>
      <c r="CH365" s="100"/>
    </row>
    <row r="366" spans="1:86" s="101" customFormat="1" x14ac:dyDescent="0.2">
      <c r="A366" s="108"/>
      <c r="B366" s="108"/>
      <c r="C366" s="151"/>
      <c r="D366" s="109"/>
      <c r="E366" s="110"/>
      <c r="F366" s="248"/>
      <c r="G366" s="111"/>
      <c r="H366" s="111"/>
      <c r="I366" s="111"/>
      <c r="J366" s="150"/>
      <c r="K366" s="111"/>
      <c r="L366" s="149"/>
      <c r="M366" s="163"/>
      <c r="N366" s="147"/>
      <c r="O366" s="147"/>
      <c r="P366" s="147"/>
      <c r="Q366" s="147"/>
      <c r="R366" s="147"/>
      <c r="S366" s="147"/>
      <c r="T366" s="147"/>
      <c r="U366" s="147"/>
      <c r="V366" s="147"/>
      <c r="W366" s="250"/>
      <c r="X366" s="147"/>
      <c r="Y366" s="250"/>
      <c r="Z366" s="148"/>
      <c r="AA366" s="250"/>
      <c r="AB366" s="147"/>
      <c r="AC366" s="73"/>
      <c r="AD366" s="96"/>
      <c r="AE366" s="97"/>
      <c r="AF366" s="97"/>
      <c r="AG366" s="98"/>
      <c r="AH366" s="98"/>
      <c r="AI366" s="98"/>
      <c r="AJ366" s="97"/>
      <c r="AK366" s="98"/>
      <c r="AL366" s="98"/>
      <c r="AM366" s="98"/>
      <c r="AN366" s="99"/>
      <c r="AO366" s="99"/>
      <c r="AP366" s="99"/>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96"/>
      <c r="BQ366" s="96"/>
      <c r="BR366" s="96"/>
      <c r="BS366" s="96"/>
      <c r="BT366" s="96"/>
      <c r="BU366" s="96"/>
      <c r="BV366" s="96"/>
      <c r="BW366" s="96"/>
      <c r="BX366" s="96"/>
      <c r="BY366" s="96"/>
      <c r="BZ366" s="96"/>
      <c r="CA366" s="100"/>
      <c r="CB366" s="100"/>
      <c r="CC366" s="100"/>
      <c r="CD366" s="100"/>
      <c r="CE366" s="100"/>
      <c r="CF366" s="100"/>
      <c r="CG366" s="100"/>
      <c r="CH366" s="100"/>
    </row>
    <row r="367" spans="1:86" s="101" customFormat="1" x14ac:dyDescent="0.2">
      <c r="A367" s="108"/>
      <c r="B367" s="108"/>
      <c r="C367" s="151"/>
      <c r="D367" s="109"/>
      <c r="E367" s="110"/>
      <c r="F367" s="248"/>
      <c r="G367" s="111"/>
      <c r="H367" s="111"/>
      <c r="I367" s="111"/>
      <c r="J367" s="150"/>
      <c r="K367" s="111"/>
      <c r="L367" s="149"/>
      <c r="M367" s="163"/>
      <c r="N367" s="147"/>
      <c r="O367" s="147"/>
      <c r="P367" s="147"/>
      <c r="Q367" s="147"/>
      <c r="R367" s="147"/>
      <c r="S367" s="147"/>
      <c r="T367" s="147"/>
      <c r="U367" s="147"/>
      <c r="V367" s="147"/>
      <c r="W367" s="250"/>
      <c r="X367" s="147"/>
      <c r="Y367" s="250"/>
      <c r="Z367" s="148"/>
      <c r="AA367" s="250"/>
      <c r="AB367" s="147"/>
      <c r="AC367" s="73"/>
      <c r="AD367" s="96"/>
      <c r="AE367" s="97"/>
      <c r="AF367" s="97"/>
      <c r="AG367" s="98"/>
      <c r="AH367" s="98"/>
      <c r="AI367" s="98"/>
      <c r="AJ367" s="97"/>
      <c r="AK367" s="98"/>
      <c r="AL367" s="98"/>
      <c r="AM367" s="98"/>
      <c r="AN367" s="99"/>
      <c r="AO367" s="99"/>
      <c r="AP367" s="99"/>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96"/>
      <c r="BQ367" s="96"/>
      <c r="BR367" s="96"/>
      <c r="BS367" s="96"/>
      <c r="BT367" s="96"/>
      <c r="BU367" s="96"/>
      <c r="BV367" s="96"/>
      <c r="BW367" s="96"/>
      <c r="BX367" s="96"/>
      <c r="BY367" s="96"/>
      <c r="BZ367" s="96"/>
      <c r="CA367" s="100"/>
      <c r="CB367" s="100"/>
      <c r="CC367" s="100"/>
      <c r="CD367" s="100"/>
      <c r="CE367" s="100"/>
      <c r="CF367" s="100"/>
      <c r="CG367" s="100"/>
      <c r="CH367" s="100"/>
    </row>
    <row r="368" spans="1:86" s="101" customFormat="1" x14ac:dyDescent="0.2">
      <c r="A368" s="108"/>
      <c r="B368" s="108"/>
      <c r="C368" s="151"/>
      <c r="D368" s="109"/>
      <c r="E368" s="110"/>
      <c r="F368" s="248"/>
      <c r="G368" s="111"/>
      <c r="H368" s="111"/>
      <c r="I368" s="111"/>
      <c r="J368" s="150"/>
      <c r="K368" s="111"/>
      <c r="L368" s="149"/>
      <c r="M368" s="163"/>
      <c r="N368" s="147"/>
      <c r="O368" s="147"/>
      <c r="P368" s="147"/>
      <c r="Q368" s="147"/>
      <c r="R368" s="147"/>
      <c r="S368" s="147"/>
      <c r="T368" s="147"/>
      <c r="U368" s="147"/>
      <c r="V368" s="147"/>
      <c r="W368" s="250"/>
      <c r="X368" s="147"/>
      <c r="Y368" s="250"/>
      <c r="Z368" s="148"/>
      <c r="AA368" s="250"/>
      <c r="AB368" s="147"/>
      <c r="AC368" s="73"/>
      <c r="AD368" s="96"/>
      <c r="AE368" s="97"/>
      <c r="AF368" s="97"/>
      <c r="AG368" s="98"/>
      <c r="AH368" s="98"/>
      <c r="AI368" s="98"/>
      <c r="AJ368" s="97"/>
      <c r="AK368" s="98"/>
      <c r="AL368" s="98"/>
      <c r="AM368" s="98"/>
      <c r="AN368" s="99"/>
      <c r="AO368" s="99"/>
      <c r="AP368" s="99"/>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96"/>
      <c r="BQ368" s="96"/>
      <c r="BR368" s="96"/>
      <c r="BS368" s="96"/>
      <c r="BT368" s="96"/>
      <c r="BU368" s="96"/>
      <c r="BV368" s="96"/>
      <c r="BW368" s="96"/>
      <c r="BX368" s="96"/>
      <c r="BY368" s="96"/>
      <c r="BZ368" s="96"/>
      <c r="CA368" s="100"/>
      <c r="CB368" s="100"/>
      <c r="CC368" s="100"/>
      <c r="CD368" s="100"/>
      <c r="CE368" s="100"/>
      <c r="CF368" s="100"/>
      <c r="CG368" s="100"/>
      <c r="CH368" s="100"/>
    </row>
    <row r="369" spans="1:86" s="101" customFormat="1" x14ac:dyDescent="0.2">
      <c r="A369" s="108"/>
      <c r="B369" s="108"/>
      <c r="C369" s="151"/>
      <c r="D369" s="109"/>
      <c r="E369" s="110"/>
      <c r="F369" s="248"/>
      <c r="G369" s="111"/>
      <c r="H369" s="111"/>
      <c r="I369" s="111"/>
      <c r="J369" s="150"/>
      <c r="K369" s="111"/>
      <c r="L369" s="149"/>
      <c r="M369" s="163"/>
      <c r="N369" s="147"/>
      <c r="O369" s="147"/>
      <c r="P369" s="147"/>
      <c r="Q369" s="147"/>
      <c r="R369" s="147"/>
      <c r="S369" s="147"/>
      <c r="T369" s="147"/>
      <c r="U369" s="147"/>
      <c r="V369" s="147"/>
      <c r="W369" s="250"/>
      <c r="X369" s="147"/>
      <c r="Y369" s="250"/>
      <c r="Z369" s="148"/>
      <c r="AA369" s="250"/>
      <c r="AB369" s="147"/>
      <c r="AC369" s="73"/>
      <c r="AD369" s="96"/>
      <c r="AE369" s="97"/>
      <c r="AF369" s="97"/>
      <c r="AG369" s="98"/>
      <c r="AH369" s="98"/>
      <c r="AI369" s="98"/>
      <c r="AJ369" s="97"/>
      <c r="AK369" s="98"/>
      <c r="AL369" s="98"/>
      <c r="AM369" s="98"/>
      <c r="AN369" s="99"/>
      <c r="AO369" s="99"/>
      <c r="AP369" s="99"/>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96"/>
      <c r="BQ369" s="96"/>
      <c r="BR369" s="96"/>
      <c r="BS369" s="96"/>
      <c r="BT369" s="96"/>
      <c r="BU369" s="96"/>
      <c r="BV369" s="96"/>
      <c r="BW369" s="96"/>
      <c r="BX369" s="96"/>
      <c r="BY369" s="96"/>
      <c r="BZ369" s="96"/>
      <c r="CA369" s="100"/>
      <c r="CB369" s="100"/>
      <c r="CC369" s="100"/>
      <c r="CD369" s="100"/>
      <c r="CE369" s="100"/>
      <c r="CF369" s="100"/>
      <c r="CG369" s="100"/>
      <c r="CH369" s="100"/>
    </row>
    <row r="370" spans="1:86" s="101" customFormat="1" x14ac:dyDescent="0.2">
      <c r="A370" s="108"/>
      <c r="B370" s="108"/>
      <c r="C370" s="151"/>
      <c r="D370" s="109"/>
      <c r="E370" s="110"/>
      <c r="F370" s="248"/>
      <c r="G370" s="111"/>
      <c r="H370" s="111"/>
      <c r="I370" s="111"/>
      <c r="J370" s="150"/>
      <c r="K370" s="111"/>
      <c r="L370" s="149"/>
      <c r="M370" s="163"/>
      <c r="N370" s="147"/>
      <c r="O370" s="147"/>
      <c r="P370" s="147"/>
      <c r="Q370" s="147"/>
      <c r="R370" s="147"/>
      <c r="S370" s="147"/>
      <c r="T370" s="147"/>
      <c r="U370" s="147"/>
      <c r="V370" s="147"/>
      <c r="W370" s="250"/>
      <c r="X370" s="147"/>
      <c r="Y370" s="250"/>
      <c r="Z370" s="148"/>
      <c r="AA370" s="250"/>
      <c r="AB370" s="147"/>
      <c r="AC370" s="73"/>
      <c r="AD370" s="96"/>
      <c r="AE370" s="97"/>
      <c r="AF370" s="97"/>
      <c r="AG370" s="98"/>
      <c r="AH370" s="98"/>
      <c r="AI370" s="98"/>
      <c r="AJ370" s="97"/>
      <c r="AK370" s="98"/>
      <c r="AL370" s="98"/>
      <c r="AM370" s="98"/>
      <c r="AN370" s="99"/>
      <c r="AO370" s="99"/>
      <c r="AP370" s="99"/>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96"/>
      <c r="BQ370" s="96"/>
      <c r="BR370" s="96"/>
      <c r="BS370" s="96"/>
      <c r="BT370" s="96"/>
      <c r="BU370" s="96"/>
      <c r="BV370" s="96"/>
      <c r="BW370" s="96"/>
      <c r="BX370" s="96"/>
      <c r="BY370" s="96"/>
      <c r="BZ370" s="96"/>
      <c r="CA370" s="100"/>
      <c r="CB370" s="100"/>
      <c r="CC370" s="100"/>
      <c r="CD370" s="100"/>
      <c r="CE370" s="100"/>
      <c r="CF370" s="100"/>
      <c r="CG370" s="100"/>
      <c r="CH370" s="100"/>
    </row>
    <row r="371" spans="1:86" s="101" customFormat="1" x14ac:dyDescent="0.2">
      <c r="A371" s="108"/>
      <c r="B371" s="108"/>
      <c r="C371" s="151"/>
      <c r="D371" s="109"/>
      <c r="E371" s="110"/>
      <c r="F371" s="248"/>
      <c r="G371" s="111"/>
      <c r="H371" s="111"/>
      <c r="I371" s="111"/>
      <c r="J371" s="150"/>
      <c r="K371" s="111"/>
      <c r="L371" s="149"/>
      <c r="M371" s="163"/>
      <c r="N371" s="147"/>
      <c r="O371" s="147"/>
      <c r="P371" s="147"/>
      <c r="Q371" s="147"/>
      <c r="R371" s="147"/>
      <c r="S371" s="147"/>
      <c r="T371" s="147"/>
      <c r="U371" s="147"/>
      <c r="V371" s="147"/>
      <c r="W371" s="250"/>
      <c r="X371" s="147"/>
      <c r="Y371" s="250"/>
      <c r="Z371" s="148"/>
      <c r="AA371" s="250"/>
      <c r="AB371" s="147"/>
      <c r="AC371" s="73"/>
      <c r="AD371" s="96"/>
      <c r="AE371" s="97"/>
      <c r="AF371" s="97"/>
      <c r="AG371" s="98"/>
      <c r="AH371" s="98"/>
      <c r="AI371" s="98"/>
      <c r="AJ371" s="97"/>
      <c r="AK371" s="98"/>
      <c r="AL371" s="98"/>
      <c r="AM371" s="98"/>
      <c r="AN371" s="99"/>
      <c r="AO371" s="99"/>
      <c r="AP371" s="99"/>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96"/>
      <c r="BQ371" s="96"/>
      <c r="BR371" s="96"/>
      <c r="BS371" s="96"/>
      <c r="BT371" s="96"/>
      <c r="BU371" s="96"/>
      <c r="BV371" s="96"/>
      <c r="BW371" s="96"/>
      <c r="BX371" s="96"/>
      <c r="BY371" s="96"/>
      <c r="BZ371" s="96"/>
      <c r="CA371" s="100"/>
      <c r="CB371" s="100"/>
      <c r="CC371" s="100"/>
      <c r="CD371" s="100"/>
      <c r="CE371" s="100"/>
      <c r="CF371" s="100"/>
      <c r="CG371" s="100"/>
      <c r="CH371" s="100"/>
    </row>
    <row r="372" spans="1:86" s="101" customFormat="1" x14ac:dyDescent="0.2">
      <c r="A372" s="108"/>
      <c r="B372" s="108"/>
      <c r="C372" s="151"/>
      <c r="D372" s="109"/>
      <c r="E372" s="110"/>
      <c r="F372" s="248"/>
      <c r="G372" s="111"/>
      <c r="H372" s="111"/>
      <c r="I372" s="111"/>
      <c r="J372" s="150"/>
      <c r="K372" s="111"/>
      <c r="L372" s="149"/>
      <c r="M372" s="163"/>
      <c r="N372" s="147"/>
      <c r="O372" s="147"/>
      <c r="P372" s="147"/>
      <c r="Q372" s="147"/>
      <c r="R372" s="147"/>
      <c r="S372" s="147"/>
      <c r="T372" s="147"/>
      <c r="U372" s="147"/>
      <c r="V372" s="147"/>
      <c r="W372" s="250"/>
      <c r="X372" s="147"/>
      <c r="Y372" s="250"/>
      <c r="Z372" s="148"/>
      <c r="AA372" s="250"/>
      <c r="AB372" s="147"/>
      <c r="AC372" s="73"/>
      <c r="AD372" s="96"/>
      <c r="AE372" s="97"/>
      <c r="AF372" s="97"/>
      <c r="AG372" s="98"/>
      <c r="AH372" s="98"/>
      <c r="AI372" s="98"/>
      <c r="AJ372" s="97"/>
      <c r="AK372" s="98"/>
      <c r="AL372" s="98"/>
      <c r="AM372" s="98"/>
      <c r="AN372" s="99"/>
      <c r="AO372" s="99"/>
      <c r="AP372" s="99"/>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96"/>
      <c r="BQ372" s="96"/>
      <c r="BR372" s="96"/>
      <c r="BS372" s="96"/>
      <c r="BT372" s="96"/>
      <c r="BU372" s="96"/>
      <c r="BV372" s="96"/>
      <c r="BW372" s="96"/>
      <c r="BX372" s="96"/>
      <c r="BY372" s="96"/>
      <c r="BZ372" s="96"/>
      <c r="CA372" s="100"/>
      <c r="CB372" s="100"/>
      <c r="CC372" s="100"/>
      <c r="CD372" s="100"/>
      <c r="CE372" s="100"/>
      <c r="CF372" s="100"/>
      <c r="CG372" s="100"/>
      <c r="CH372" s="100"/>
    </row>
    <row r="373" spans="1:86" s="101" customFormat="1" x14ac:dyDescent="0.2">
      <c r="A373" s="108"/>
      <c r="B373" s="108"/>
      <c r="C373" s="151"/>
      <c r="D373" s="109"/>
      <c r="E373" s="110"/>
      <c r="F373" s="248"/>
      <c r="G373" s="111"/>
      <c r="H373" s="111"/>
      <c r="I373" s="111"/>
      <c r="J373" s="150"/>
      <c r="K373" s="111"/>
      <c r="L373" s="149"/>
      <c r="M373" s="163"/>
      <c r="N373" s="147"/>
      <c r="O373" s="147"/>
      <c r="P373" s="147"/>
      <c r="Q373" s="147"/>
      <c r="R373" s="147"/>
      <c r="S373" s="147"/>
      <c r="T373" s="147"/>
      <c r="U373" s="147"/>
      <c r="V373" s="147"/>
      <c r="W373" s="250"/>
      <c r="X373" s="147"/>
      <c r="Y373" s="250"/>
      <c r="Z373" s="148"/>
      <c r="AA373" s="250"/>
      <c r="AB373" s="147"/>
      <c r="AC373" s="73"/>
      <c r="AD373" s="96"/>
      <c r="AE373" s="97"/>
      <c r="AF373" s="97"/>
      <c r="AG373" s="98"/>
      <c r="AH373" s="98"/>
      <c r="AI373" s="98"/>
      <c r="AJ373" s="97"/>
      <c r="AK373" s="98"/>
      <c r="AL373" s="98"/>
      <c r="AM373" s="98"/>
      <c r="AN373" s="99"/>
      <c r="AO373" s="99"/>
      <c r="AP373" s="99"/>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96"/>
      <c r="BQ373" s="96"/>
      <c r="BR373" s="96"/>
      <c r="BS373" s="96"/>
      <c r="BT373" s="96"/>
      <c r="BU373" s="96"/>
      <c r="BV373" s="96"/>
      <c r="BW373" s="96"/>
      <c r="BX373" s="96"/>
      <c r="BY373" s="96"/>
      <c r="BZ373" s="96"/>
      <c r="CA373" s="100"/>
      <c r="CB373" s="100"/>
      <c r="CC373" s="100"/>
      <c r="CD373" s="100"/>
      <c r="CE373" s="100"/>
      <c r="CF373" s="100"/>
      <c r="CG373" s="100"/>
      <c r="CH373" s="100"/>
    </row>
    <row r="374" spans="1:86" s="101" customFormat="1" x14ac:dyDescent="0.2">
      <c r="A374" s="108"/>
      <c r="B374" s="108"/>
      <c r="C374" s="151"/>
      <c r="D374" s="109"/>
      <c r="E374" s="110"/>
      <c r="F374" s="248"/>
      <c r="G374" s="111"/>
      <c r="H374" s="111"/>
      <c r="I374" s="111"/>
      <c r="J374" s="150"/>
      <c r="K374" s="111"/>
      <c r="L374" s="149"/>
      <c r="M374" s="163"/>
      <c r="N374" s="147"/>
      <c r="O374" s="147"/>
      <c r="P374" s="147"/>
      <c r="Q374" s="147"/>
      <c r="R374" s="147"/>
      <c r="S374" s="147"/>
      <c r="T374" s="147"/>
      <c r="U374" s="147"/>
      <c r="V374" s="147"/>
      <c r="W374" s="250"/>
      <c r="X374" s="147"/>
      <c r="Y374" s="250"/>
      <c r="Z374" s="148"/>
      <c r="AA374" s="250"/>
      <c r="AB374" s="147"/>
      <c r="AC374" s="73"/>
      <c r="AD374" s="96"/>
      <c r="AE374" s="97"/>
      <c r="AF374" s="97"/>
      <c r="AG374" s="98"/>
      <c r="AH374" s="98"/>
      <c r="AI374" s="98"/>
      <c r="AJ374" s="97"/>
      <c r="AK374" s="98"/>
      <c r="AL374" s="98"/>
      <c r="AM374" s="98"/>
      <c r="AN374" s="99"/>
      <c r="AO374" s="99"/>
      <c r="AP374" s="99"/>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96"/>
      <c r="BQ374" s="96"/>
      <c r="BR374" s="96"/>
      <c r="BS374" s="96"/>
      <c r="BT374" s="96"/>
      <c r="BU374" s="96"/>
      <c r="BV374" s="96"/>
      <c r="BW374" s="96"/>
      <c r="BX374" s="96"/>
      <c r="BY374" s="96"/>
      <c r="BZ374" s="96"/>
      <c r="CA374" s="100"/>
      <c r="CB374" s="100"/>
      <c r="CC374" s="100"/>
      <c r="CD374" s="100"/>
      <c r="CE374" s="100"/>
      <c r="CF374" s="100"/>
      <c r="CG374" s="100"/>
      <c r="CH374" s="100"/>
    </row>
    <row r="375" spans="1:86" s="101" customFormat="1" x14ac:dyDescent="0.2">
      <c r="A375" s="108"/>
      <c r="B375" s="108"/>
      <c r="C375" s="151"/>
      <c r="D375" s="109"/>
      <c r="E375" s="110"/>
      <c r="F375" s="248"/>
      <c r="G375" s="111"/>
      <c r="H375" s="111"/>
      <c r="I375" s="111"/>
      <c r="J375" s="150"/>
      <c r="K375" s="111"/>
      <c r="L375" s="149"/>
      <c r="M375" s="163"/>
      <c r="N375" s="147"/>
      <c r="O375" s="147"/>
      <c r="P375" s="147"/>
      <c r="Q375" s="147"/>
      <c r="R375" s="147"/>
      <c r="S375" s="147"/>
      <c r="T375" s="147"/>
      <c r="U375" s="147"/>
      <c r="V375" s="147"/>
      <c r="W375" s="250"/>
      <c r="X375" s="147"/>
      <c r="Y375" s="250"/>
      <c r="Z375" s="148"/>
      <c r="AA375" s="250"/>
      <c r="AB375" s="147"/>
      <c r="AC375" s="73"/>
      <c r="AD375" s="96"/>
      <c r="AE375" s="97"/>
      <c r="AF375" s="97"/>
      <c r="AG375" s="98"/>
      <c r="AH375" s="98"/>
      <c r="AI375" s="98"/>
      <c r="AJ375" s="97"/>
      <c r="AK375" s="98"/>
      <c r="AL375" s="98"/>
      <c r="AM375" s="98"/>
      <c r="AN375" s="99"/>
      <c r="AO375" s="99"/>
      <c r="AP375" s="99"/>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96"/>
      <c r="BQ375" s="96"/>
      <c r="BR375" s="96"/>
      <c r="BS375" s="96"/>
      <c r="BT375" s="96"/>
      <c r="BU375" s="96"/>
      <c r="BV375" s="96"/>
      <c r="BW375" s="96"/>
      <c r="BX375" s="96"/>
      <c r="BY375" s="96"/>
      <c r="BZ375" s="96"/>
      <c r="CA375" s="100"/>
      <c r="CB375" s="100"/>
      <c r="CC375" s="100"/>
      <c r="CD375" s="100"/>
      <c r="CE375" s="100"/>
      <c r="CF375" s="100"/>
      <c r="CG375" s="100"/>
      <c r="CH375" s="100"/>
    </row>
    <row r="376" spans="1:86" s="101" customFormat="1" x14ac:dyDescent="0.2">
      <c r="A376" s="108"/>
      <c r="B376" s="108"/>
      <c r="C376" s="151"/>
      <c r="D376" s="109"/>
      <c r="E376" s="110"/>
      <c r="F376" s="248"/>
      <c r="G376" s="111"/>
      <c r="H376" s="111"/>
      <c r="I376" s="111"/>
      <c r="J376" s="150"/>
      <c r="K376" s="111"/>
      <c r="L376" s="149"/>
      <c r="M376" s="163"/>
      <c r="N376" s="147"/>
      <c r="O376" s="147"/>
      <c r="P376" s="147"/>
      <c r="Q376" s="147"/>
      <c r="R376" s="147"/>
      <c r="S376" s="147"/>
      <c r="T376" s="147"/>
      <c r="U376" s="147"/>
      <c r="V376" s="147"/>
      <c r="W376" s="250"/>
      <c r="X376" s="147"/>
      <c r="Y376" s="250"/>
      <c r="Z376" s="148"/>
      <c r="AA376" s="250"/>
      <c r="AB376" s="147"/>
      <c r="AC376" s="73"/>
      <c r="AD376" s="96"/>
      <c r="AE376" s="97"/>
      <c r="AF376" s="97"/>
      <c r="AG376" s="98"/>
      <c r="AH376" s="98"/>
      <c r="AI376" s="98"/>
      <c r="AJ376" s="97"/>
      <c r="AK376" s="98"/>
      <c r="AL376" s="98"/>
      <c r="AM376" s="98"/>
      <c r="AN376" s="99"/>
      <c r="AO376" s="99"/>
      <c r="AP376" s="99"/>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96"/>
      <c r="BQ376" s="96"/>
      <c r="BR376" s="96"/>
      <c r="BS376" s="96"/>
      <c r="BT376" s="96"/>
      <c r="BU376" s="96"/>
      <c r="BV376" s="96"/>
      <c r="BW376" s="96"/>
      <c r="BX376" s="96"/>
      <c r="BY376" s="96"/>
      <c r="BZ376" s="96"/>
      <c r="CA376" s="100"/>
      <c r="CB376" s="100"/>
      <c r="CC376" s="100"/>
      <c r="CD376" s="100"/>
      <c r="CE376" s="100"/>
      <c r="CF376" s="100"/>
      <c r="CG376" s="100"/>
      <c r="CH376" s="100"/>
    </row>
    <row r="377" spans="1:86" s="101" customFormat="1" x14ac:dyDescent="0.2">
      <c r="A377" s="108"/>
      <c r="B377" s="108"/>
      <c r="C377" s="151"/>
      <c r="D377" s="109"/>
      <c r="E377" s="110"/>
      <c r="F377" s="248"/>
      <c r="G377" s="111"/>
      <c r="H377" s="111"/>
      <c r="I377" s="111"/>
      <c r="J377" s="150"/>
      <c r="K377" s="111"/>
      <c r="L377" s="149"/>
      <c r="M377" s="163"/>
      <c r="N377" s="147"/>
      <c r="O377" s="147"/>
      <c r="P377" s="147"/>
      <c r="Q377" s="147"/>
      <c r="R377" s="147"/>
      <c r="S377" s="147"/>
      <c r="T377" s="147"/>
      <c r="U377" s="147"/>
      <c r="V377" s="147"/>
      <c r="W377" s="250"/>
      <c r="X377" s="147"/>
      <c r="Y377" s="250"/>
      <c r="Z377" s="148"/>
      <c r="AA377" s="250"/>
      <c r="AB377" s="147"/>
      <c r="AC377" s="73"/>
      <c r="AD377" s="96"/>
      <c r="AE377" s="97"/>
      <c r="AF377" s="97"/>
      <c r="AG377" s="98"/>
      <c r="AH377" s="98"/>
      <c r="AI377" s="98"/>
      <c r="AJ377" s="97"/>
      <c r="AK377" s="98"/>
      <c r="AL377" s="98"/>
      <c r="AM377" s="98"/>
      <c r="AN377" s="99"/>
      <c r="AO377" s="99"/>
      <c r="AP377" s="99"/>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96"/>
      <c r="BQ377" s="96"/>
      <c r="BR377" s="96"/>
      <c r="BS377" s="96"/>
      <c r="BT377" s="96"/>
      <c r="BU377" s="96"/>
      <c r="BV377" s="96"/>
      <c r="BW377" s="96"/>
      <c r="BX377" s="96"/>
      <c r="BY377" s="96"/>
      <c r="BZ377" s="96"/>
      <c r="CA377" s="100"/>
      <c r="CB377" s="100"/>
      <c r="CC377" s="100"/>
      <c r="CD377" s="100"/>
      <c r="CE377" s="100"/>
      <c r="CF377" s="100"/>
      <c r="CG377" s="100"/>
      <c r="CH377" s="100"/>
    </row>
    <row r="378" spans="1:86" s="101" customFormat="1" x14ac:dyDescent="0.2">
      <c r="A378" s="108"/>
      <c r="B378" s="108"/>
      <c r="C378" s="151"/>
      <c r="D378" s="109"/>
      <c r="E378" s="110"/>
      <c r="F378" s="248"/>
      <c r="G378" s="111"/>
      <c r="H378" s="111"/>
      <c r="I378" s="111"/>
      <c r="J378" s="150"/>
      <c r="K378" s="111"/>
      <c r="L378" s="149"/>
      <c r="M378" s="163"/>
      <c r="N378" s="147"/>
      <c r="O378" s="147"/>
      <c r="P378" s="147"/>
      <c r="Q378" s="147"/>
      <c r="R378" s="147"/>
      <c r="S378" s="147"/>
      <c r="T378" s="147"/>
      <c r="U378" s="147"/>
      <c r="V378" s="147"/>
      <c r="W378" s="250"/>
      <c r="X378" s="147"/>
      <c r="Y378" s="250"/>
      <c r="Z378" s="148"/>
      <c r="AA378" s="250"/>
      <c r="AB378" s="147"/>
      <c r="AC378" s="73"/>
      <c r="AD378" s="96"/>
      <c r="AE378" s="97"/>
      <c r="AF378" s="97"/>
      <c r="AG378" s="98"/>
      <c r="AH378" s="98"/>
      <c r="AI378" s="98"/>
      <c r="AJ378" s="97"/>
      <c r="AK378" s="98"/>
      <c r="AL378" s="98"/>
      <c r="AM378" s="98"/>
      <c r="AN378" s="99"/>
      <c r="AO378" s="99"/>
      <c r="AP378" s="99"/>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100"/>
      <c r="CB378" s="100"/>
      <c r="CC378" s="100"/>
      <c r="CD378" s="100"/>
      <c r="CE378" s="100"/>
      <c r="CF378" s="100"/>
      <c r="CG378" s="100"/>
      <c r="CH378" s="100"/>
    </row>
    <row r="379" spans="1:86" s="101" customFormat="1" x14ac:dyDescent="0.2">
      <c r="A379" s="108"/>
      <c r="B379" s="108"/>
      <c r="C379" s="151"/>
      <c r="D379" s="109"/>
      <c r="E379" s="110"/>
      <c r="F379" s="248"/>
      <c r="G379" s="111"/>
      <c r="H379" s="111"/>
      <c r="I379" s="111"/>
      <c r="J379" s="150"/>
      <c r="K379" s="111"/>
      <c r="L379" s="149"/>
      <c r="M379" s="163"/>
      <c r="N379" s="147"/>
      <c r="O379" s="147"/>
      <c r="P379" s="147"/>
      <c r="Q379" s="147"/>
      <c r="R379" s="147"/>
      <c r="S379" s="147"/>
      <c r="T379" s="147"/>
      <c r="U379" s="147"/>
      <c r="V379" s="147"/>
      <c r="W379" s="250"/>
      <c r="X379" s="147"/>
      <c r="Y379" s="250"/>
      <c r="Z379" s="148"/>
      <c r="AA379" s="250"/>
      <c r="AB379" s="147"/>
      <c r="AC379" s="73"/>
      <c r="AD379" s="96"/>
      <c r="AE379" s="97"/>
      <c r="AF379" s="97"/>
      <c r="AG379" s="98"/>
      <c r="AH379" s="98"/>
      <c r="AI379" s="98"/>
      <c r="AJ379" s="97"/>
      <c r="AK379" s="98"/>
      <c r="AL379" s="98"/>
      <c r="AM379" s="98"/>
      <c r="AN379" s="99"/>
      <c r="AO379" s="99"/>
      <c r="AP379" s="99"/>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96"/>
      <c r="BQ379" s="96"/>
      <c r="BR379" s="96"/>
      <c r="BS379" s="96"/>
      <c r="BT379" s="96"/>
      <c r="BU379" s="96"/>
      <c r="BV379" s="96"/>
      <c r="BW379" s="96"/>
      <c r="BX379" s="96"/>
      <c r="BY379" s="96"/>
      <c r="BZ379" s="96"/>
      <c r="CA379" s="100"/>
      <c r="CB379" s="100"/>
      <c r="CC379" s="100"/>
      <c r="CD379" s="100"/>
      <c r="CE379" s="100"/>
      <c r="CF379" s="100"/>
      <c r="CG379" s="100"/>
      <c r="CH379" s="100"/>
    </row>
    <row r="380" spans="1:86" s="101" customFormat="1" x14ac:dyDescent="0.2">
      <c r="A380" s="108"/>
      <c r="B380" s="108"/>
      <c r="C380" s="151"/>
      <c r="D380" s="109"/>
      <c r="E380" s="110"/>
      <c r="F380" s="248"/>
      <c r="G380" s="111"/>
      <c r="H380" s="111"/>
      <c r="I380" s="111"/>
      <c r="J380" s="150"/>
      <c r="K380" s="111"/>
      <c r="L380" s="149"/>
      <c r="M380" s="163"/>
      <c r="N380" s="147"/>
      <c r="O380" s="147"/>
      <c r="P380" s="147"/>
      <c r="Q380" s="147"/>
      <c r="R380" s="147"/>
      <c r="S380" s="147"/>
      <c r="T380" s="147"/>
      <c r="U380" s="147"/>
      <c r="V380" s="147"/>
      <c r="W380" s="250"/>
      <c r="X380" s="147"/>
      <c r="Y380" s="250"/>
      <c r="Z380" s="148"/>
      <c r="AA380" s="250"/>
      <c r="AB380" s="147"/>
      <c r="AC380" s="73"/>
      <c r="AD380" s="96"/>
      <c r="AE380" s="97"/>
      <c r="AF380" s="97"/>
      <c r="AG380" s="98"/>
      <c r="AH380" s="98"/>
      <c r="AI380" s="98"/>
      <c r="AJ380" s="97"/>
      <c r="AK380" s="98"/>
      <c r="AL380" s="98"/>
      <c r="AM380" s="98"/>
      <c r="AN380" s="99"/>
      <c r="AO380" s="99"/>
      <c r="AP380" s="99"/>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96"/>
      <c r="BQ380" s="96"/>
      <c r="BR380" s="96"/>
      <c r="BS380" s="96"/>
      <c r="BT380" s="96"/>
      <c r="BU380" s="96"/>
      <c r="BV380" s="96"/>
      <c r="BW380" s="96"/>
      <c r="BX380" s="96"/>
      <c r="BY380" s="96"/>
      <c r="BZ380" s="96"/>
      <c r="CA380" s="100"/>
      <c r="CB380" s="100"/>
      <c r="CC380" s="100"/>
      <c r="CD380" s="100"/>
      <c r="CE380" s="100"/>
      <c r="CF380" s="100"/>
      <c r="CG380" s="100"/>
      <c r="CH380" s="100"/>
    </row>
    <row r="381" spans="1:86" s="101" customFormat="1" x14ac:dyDescent="0.2">
      <c r="A381" s="108"/>
      <c r="B381" s="108"/>
      <c r="C381" s="151"/>
      <c r="D381" s="109"/>
      <c r="E381" s="110"/>
      <c r="F381" s="248"/>
      <c r="G381" s="111"/>
      <c r="H381" s="111"/>
      <c r="I381" s="111"/>
      <c r="J381" s="150"/>
      <c r="K381" s="111"/>
      <c r="L381" s="149"/>
      <c r="M381" s="163"/>
      <c r="N381" s="147"/>
      <c r="O381" s="147"/>
      <c r="P381" s="147"/>
      <c r="Q381" s="147"/>
      <c r="R381" s="147"/>
      <c r="S381" s="147"/>
      <c r="T381" s="147"/>
      <c r="U381" s="147"/>
      <c r="V381" s="147"/>
      <c r="W381" s="250"/>
      <c r="X381" s="147"/>
      <c r="Y381" s="250"/>
      <c r="Z381" s="148"/>
      <c r="AA381" s="250"/>
      <c r="AB381" s="147"/>
      <c r="AC381" s="73"/>
      <c r="AD381" s="96"/>
      <c r="AE381" s="97"/>
      <c r="AF381" s="97"/>
      <c r="AG381" s="98"/>
      <c r="AH381" s="98"/>
      <c r="AI381" s="98"/>
      <c r="AJ381" s="97"/>
      <c r="AK381" s="98"/>
      <c r="AL381" s="98"/>
      <c r="AM381" s="98"/>
      <c r="AN381" s="99"/>
      <c r="AO381" s="99"/>
      <c r="AP381" s="99"/>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96"/>
      <c r="BQ381" s="96"/>
      <c r="BR381" s="96"/>
      <c r="BS381" s="96"/>
      <c r="BT381" s="96"/>
      <c r="BU381" s="96"/>
      <c r="BV381" s="96"/>
      <c r="BW381" s="96"/>
      <c r="BX381" s="96"/>
      <c r="BY381" s="96"/>
      <c r="BZ381" s="96"/>
      <c r="CA381" s="100"/>
      <c r="CB381" s="100"/>
      <c r="CC381" s="100"/>
      <c r="CD381" s="100"/>
      <c r="CE381" s="100"/>
      <c r="CF381" s="100"/>
      <c r="CG381" s="100"/>
      <c r="CH381" s="100"/>
    </row>
    <row r="382" spans="1:86" s="101" customFormat="1" x14ac:dyDescent="0.2">
      <c r="A382" s="108"/>
      <c r="B382" s="108"/>
      <c r="C382" s="151"/>
      <c r="D382" s="109"/>
      <c r="E382" s="110"/>
      <c r="F382" s="248"/>
      <c r="G382" s="111"/>
      <c r="H382" s="111"/>
      <c r="I382" s="111"/>
      <c r="J382" s="150"/>
      <c r="K382" s="111"/>
      <c r="L382" s="149"/>
      <c r="M382" s="163"/>
      <c r="N382" s="147"/>
      <c r="O382" s="147"/>
      <c r="P382" s="147"/>
      <c r="Q382" s="147"/>
      <c r="R382" s="147"/>
      <c r="S382" s="147"/>
      <c r="T382" s="147"/>
      <c r="U382" s="147"/>
      <c r="V382" s="147"/>
      <c r="W382" s="250"/>
      <c r="X382" s="147"/>
      <c r="Y382" s="250"/>
      <c r="Z382" s="148"/>
      <c r="AA382" s="250"/>
      <c r="AB382" s="147"/>
      <c r="AC382" s="73"/>
      <c r="AD382" s="96"/>
      <c r="AE382" s="97"/>
      <c r="AF382" s="97"/>
      <c r="AG382" s="98"/>
      <c r="AH382" s="98"/>
      <c r="AI382" s="98"/>
      <c r="AJ382" s="97"/>
      <c r="AK382" s="98"/>
      <c r="AL382" s="98"/>
      <c r="AM382" s="98"/>
      <c r="AN382" s="99"/>
      <c r="AO382" s="99"/>
      <c r="AP382" s="99"/>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96"/>
      <c r="BQ382" s="96"/>
      <c r="BR382" s="96"/>
      <c r="BS382" s="96"/>
      <c r="BT382" s="96"/>
      <c r="BU382" s="96"/>
      <c r="BV382" s="96"/>
      <c r="BW382" s="96"/>
      <c r="BX382" s="96"/>
      <c r="BY382" s="96"/>
      <c r="BZ382" s="96"/>
      <c r="CA382" s="100"/>
      <c r="CB382" s="100"/>
      <c r="CC382" s="100"/>
      <c r="CD382" s="100"/>
      <c r="CE382" s="100"/>
      <c r="CF382" s="100"/>
      <c r="CG382" s="100"/>
      <c r="CH382" s="100"/>
    </row>
    <row r="383" spans="1:86" s="101" customFormat="1" x14ac:dyDescent="0.2">
      <c r="A383" s="108"/>
      <c r="B383" s="108"/>
      <c r="C383" s="151"/>
      <c r="D383" s="109"/>
      <c r="E383" s="110"/>
      <c r="F383" s="248"/>
      <c r="G383" s="111"/>
      <c r="H383" s="111"/>
      <c r="I383" s="111"/>
      <c r="J383" s="150"/>
      <c r="K383" s="111"/>
      <c r="L383" s="149"/>
      <c r="M383" s="163"/>
      <c r="N383" s="147"/>
      <c r="O383" s="147"/>
      <c r="P383" s="147"/>
      <c r="Q383" s="147"/>
      <c r="R383" s="147"/>
      <c r="S383" s="147"/>
      <c r="T383" s="147"/>
      <c r="U383" s="147"/>
      <c r="V383" s="147"/>
      <c r="W383" s="250"/>
      <c r="X383" s="147"/>
      <c r="Y383" s="250"/>
      <c r="Z383" s="148"/>
      <c r="AA383" s="250"/>
      <c r="AB383" s="147"/>
      <c r="AC383" s="73"/>
      <c r="AD383" s="96"/>
      <c r="AE383" s="97"/>
      <c r="AF383" s="97"/>
      <c r="AG383" s="98"/>
      <c r="AH383" s="98"/>
      <c r="AI383" s="98"/>
      <c r="AJ383" s="97"/>
      <c r="AK383" s="98"/>
      <c r="AL383" s="98"/>
      <c r="AM383" s="98"/>
      <c r="AN383" s="99"/>
      <c r="AO383" s="99"/>
      <c r="AP383" s="99"/>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96"/>
      <c r="BQ383" s="96"/>
      <c r="BR383" s="96"/>
      <c r="BS383" s="96"/>
      <c r="BT383" s="96"/>
      <c r="BU383" s="96"/>
      <c r="BV383" s="96"/>
      <c r="BW383" s="96"/>
      <c r="BX383" s="96"/>
      <c r="BY383" s="96"/>
      <c r="BZ383" s="96"/>
      <c r="CA383" s="100"/>
      <c r="CB383" s="100"/>
      <c r="CC383" s="100"/>
      <c r="CD383" s="100"/>
      <c r="CE383" s="100"/>
      <c r="CF383" s="100"/>
      <c r="CG383" s="100"/>
      <c r="CH383" s="100"/>
    </row>
    <row r="384" spans="1:86" s="101" customFormat="1" x14ac:dyDescent="0.2">
      <c r="A384" s="108"/>
      <c r="B384" s="108"/>
      <c r="C384" s="151"/>
      <c r="D384" s="109"/>
      <c r="E384" s="110"/>
      <c r="F384" s="248"/>
      <c r="G384" s="111"/>
      <c r="H384" s="111"/>
      <c r="I384" s="111"/>
      <c r="J384" s="150"/>
      <c r="K384" s="111"/>
      <c r="L384" s="149"/>
      <c r="M384" s="163"/>
      <c r="N384" s="147"/>
      <c r="O384" s="147"/>
      <c r="P384" s="147"/>
      <c r="Q384" s="147"/>
      <c r="R384" s="147"/>
      <c r="S384" s="147"/>
      <c r="T384" s="147"/>
      <c r="U384" s="147"/>
      <c r="V384" s="147"/>
      <c r="W384" s="250"/>
      <c r="X384" s="147"/>
      <c r="Y384" s="250"/>
      <c r="Z384" s="148"/>
      <c r="AA384" s="250"/>
      <c r="AB384" s="147"/>
      <c r="AC384" s="73"/>
      <c r="AD384" s="96"/>
      <c r="AE384" s="97"/>
      <c r="AF384" s="97"/>
      <c r="AG384" s="98"/>
      <c r="AH384" s="98"/>
      <c r="AI384" s="98"/>
      <c r="AJ384" s="97"/>
      <c r="AK384" s="98"/>
      <c r="AL384" s="98"/>
      <c r="AM384" s="98"/>
      <c r="AN384" s="99"/>
      <c r="AO384" s="99"/>
      <c r="AP384" s="99"/>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96"/>
      <c r="BQ384" s="96"/>
      <c r="BR384" s="96"/>
      <c r="BS384" s="96"/>
      <c r="BT384" s="96"/>
      <c r="BU384" s="96"/>
      <c r="BV384" s="96"/>
      <c r="BW384" s="96"/>
      <c r="BX384" s="96"/>
      <c r="BY384" s="96"/>
      <c r="BZ384" s="96"/>
      <c r="CA384" s="100"/>
      <c r="CB384" s="100"/>
      <c r="CC384" s="100"/>
      <c r="CD384" s="100"/>
      <c r="CE384" s="100"/>
      <c r="CF384" s="100"/>
      <c r="CG384" s="100"/>
      <c r="CH384" s="100"/>
    </row>
    <row r="385" spans="1:86" s="101" customFormat="1" x14ac:dyDescent="0.2">
      <c r="A385" s="108"/>
      <c r="B385" s="108"/>
      <c r="C385" s="151"/>
      <c r="D385" s="109"/>
      <c r="E385" s="110"/>
      <c r="F385" s="248"/>
      <c r="G385" s="111"/>
      <c r="H385" s="111"/>
      <c r="I385" s="111"/>
      <c r="J385" s="150"/>
      <c r="K385" s="111"/>
      <c r="L385" s="149"/>
      <c r="M385" s="163"/>
      <c r="N385" s="147"/>
      <c r="O385" s="147"/>
      <c r="P385" s="147"/>
      <c r="Q385" s="147"/>
      <c r="R385" s="147"/>
      <c r="S385" s="147"/>
      <c r="T385" s="147"/>
      <c r="U385" s="147"/>
      <c r="V385" s="147"/>
      <c r="W385" s="250"/>
      <c r="X385" s="147"/>
      <c r="Y385" s="250"/>
      <c r="Z385" s="148"/>
      <c r="AA385" s="250"/>
      <c r="AB385" s="147"/>
      <c r="AC385" s="73"/>
      <c r="AD385" s="96"/>
      <c r="AE385" s="97"/>
      <c r="AF385" s="97"/>
      <c r="AG385" s="98"/>
      <c r="AH385" s="98"/>
      <c r="AI385" s="98"/>
      <c r="AJ385" s="97"/>
      <c r="AK385" s="98"/>
      <c r="AL385" s="98"/>
      <c r="AM385" s="98"/>
      <c r="AN385" s="99"/>
      <c r="AO385" s="99"/>
      <c r="AP385" s="99"/>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96"/>
      <c r="BQ385" s="96"/>
      <c r="BR385" s="96"/>
      <c r="BS385" s="96"/>
      <c r="BT385" s="96"/>
      <c r="BU385" s="96"/>
      <c r="BV385" s="96"/>
      <c r="BW385" s="96"/>
      <c r="BX385" s="96"/>
      <c r="BY385" s="96"/>
      <c r="BZ385" s="96"/>
      <c r="CA385" s="100"/>
      <c r="CB385" s="100"/>
      <c r="CC385" s="100"/>
      <c r="CD385" s="100"/>
      <c r="CE385" s="100"/>
      <c r="CF385" s="100"/>
      <c r="CG385" s="100"/>
      <c r="CH385" s="100"/>
    </row>
    <row r="386" spans="1:86" s="101" customFormat="1" x14ac:dyDescent="0.2">
      <c r="A386" s="108"/>
      <c r="B386" s="108"/>
      <c r="C386" s="151"/>
      <c r="D386" s="109"/>
      <c r="E386" s="110"/>
      <c r="F386" s="248"/>
      <c r="G386" s="111"/>
      <c r="H386" s="111"/>
      <c r="I386" s="111"/>
      <c r="J386" s="150"/>
      <c r="K386" s="111"/>
      <c r="L386" s="149"/>
      <c r="M386" s="163"/>
      <c r="N386" s="147"/>
      <c r="O386" s="147"/>
      <c r="P386" s="147"/>
      <c r="Q386" s="147"/>
      <c r="R386" s="147"/>
      <c r="S386" s="147"/>
      <c r="T386" s="147"/>
      <c r="U386" s="147"/>
      <c r="V386" s="147"/>
      <c r="W386" s="250"/>
      <c r="X386" s="147"/>
      <c r="Y386" s="250"/>
      <c r="Z386" s="148"/>
      <c r="AA386" s="250"/>
      <c r="AB386" s="147"/>
      <c r="AC386" s="73"/>
      <c r="AD386" s="96"/>
      <c r="AE386" s="97"/>
      <c r="AF386" s="97"/>
      <c r="AG386" s="98"/>
      <c r="AH386" s="98"/>
      <c r="AI386" s="98"/>
      <c r="AJ386" s="97"/>
      <c r="AK386" s="98"/>
      <c r="AL386" s="98"/>
      <c r="AM386" s="98"/>
      <c r="AN386" s="99"/>
      <c r="AO386" s="99"/>
      <c r="AP386" s="99"/>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96"/>
      <c r="BQ386" s="96"/>
      <c r="BR386" s="96"/>
      <c r="BS386" s="96"/>
      <c r="BT386" s="96"/>
      <c r="BU386" s="96"/>
      <c r="BV386" s="96"/>
      <c r="BW386" s="96"/>
      <c r="BX386" s="96"/>
      <c r="BY386" s="96"/>
      <c r="BZ386" s="96"/>
      <c r="CA386" s="100"/>
      <c r="CB386" s="100"/>
      <c r="CC386" s="100"/>
      <c r="CD386" s="100"/>
      <c r="CE386" s="100"/>
      <c r="CF386" s="100"/>
      <c r="CG386" s="100"/>
      <c r="CH386" s="100"/>
    </row>
    <row r="387" spans="1:86" s="101" customFormat="1" x14ac:dyDescent="0.2">
      <c r="A387" s="108"/>
      <c r="B387" s="108"/>
      <c r="C387" s="151"/>
      <c r="D387" s="109"/>
      <c r="E387" s="110"/>
      <c r="F387" s="248"/>
      <c r="G387" s="111"/>
      <c r="H387" s="111"/>
      <c r="I387" s="111"/>
      <c r="J387" s="150"/>
      <c r="K387" s="111"/>
      <c r="L387" s="149"/>
      <c r="M387" s="163"/>
      <c r="N387" s="147"/>
      <c r="O387" s="147"/>
      <c r="P387" s="147"/>
      <c r="Q387" s="147"/>
      <c r="R387" s="147"/>
      <c r="S387" s="147"/>
      <c r="T387" s="147"/>
      <c r="U387" s="147"/>
      <c r="V387" s="147"/>
      <c r="W387" s="250"/>
      <c r="X387" s="147"/>
      <c r="Y387" s="250"/>
      <c r="Z387" s="148"/>
      <c r="AA387" s="250"/>
      <c r="AB387" s="147"/>
      <c r="AC387" s="73"/>
      <c r="AD387" s="96"/>
      <c r="AE387" s="97"/>
      <c r="AF387" s="97"/>
      <c r="AG387" s="98"/>
      <c r="AH387" s="98"/>
      <c r="AI387" s="98"/>
      <c r="AJ387" s="97"/>
      <c r="AK387" s="98"/>
      <c r="AL387" s="98"/>
      <c r="AM387" s="98"/>
      <c r="AN387" s="99"/>
      <c r="AO387" s="99"/>
      <c r="AP387" s="99"/>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96"/>
      <c r="BQ387" s="96"/>
      <c r="BR387" s="96"/>
      <c r="BS387" s="96"/>
      <c r="BT387" s="96"/>
      <c r="BU387" s="96"/>
      <c r="BV387" s="96"/>
      <c r="BW387" s="96"/>
      <c r="BX387" s="96"/>
      <c r="BY387" s="96"/>
      <c r="BZ387" s="96"/>
      <c r="CA387" s="100"/>
      <c r="CB387" s="100"/>
      <c r="CC387" s="100"/>
      <c r="CD387" s="100"/>
      <c r="CE387" s="100"/>
      <c r="CF387" s="100"/>
      <c r="CG387" s="100"/>
      <c r="CH387" s="100"/>
    </row>
    <row r="388" spans="1:86" s="101" customFormat="1" x14ac:dyDescent="0.2">
      <c r="A388" s="108"/>
      <c r="B388" s="108"/>
      <c r="C388" s="151"/>
      <c r="D388" s="109"/>
      <c r="E388" s="110"/>
      <c r="F388" s="248"/>
      <c r="G388" s="111"/>
      <c r="H388" s="111"/>
      <c r="I388" s="111"/>
      <c r="J388" s="150"/>
      <c r="K388" s="111"/>
      <c r="L388" s="149"/>
      <c r="M388" s="163"/>
      <c r="N388" s="147"/>
      <c r="O388" s="147"/>
      <c r="P388" s="147"/>
      <c r="Q388" s="147"/>
      <c r="R388" s="147"/>
      <c r="S388" s="147"/>
      <c r="T388" s="147"/>
      <c r="U388" s="147"/>
      <c r="V388" s="147"/>
      <c r="W388" s="250"/>
      <c r="X388" s="147"/>
      <c r="Y388" s="250"/>
      <c r="Z388" s="148"/>
      <c r="AA388" s="250"/>
      <c r="AB388" s="147"/>
      <c r="AC388" s="73"/>
      <c r="AD388" s="96"/>
      <c r="AE388" s="97"/>
      <c r="AF388" s="97"/>
      <c r="AG388" s="98"/>
      <c r="AH388" s="98"/>
      <c r="AI388" s="98"/>
      <c r="AJ388" s="97"/>
      <c r="AK388" s="98"/>
      <c r="AL388" s="98"/>
      <c r="AM388" s="98"/>
      <c r="AN388" s="99"/>
      <c r="AO388" s="99"/>
      <c r="AP388" s="99"/>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96"/>
      <c r="BQ388" s="96"/>
      <c r="BR388" s="96"/>
      <c r="BS388" s="96"/>
      <c r="BT388" s="96"/>
      <c r="BU388" s="96"/>
      <c r="BV388" s="96"/>
      <c r="BW388" s="96"/>
      <c r="BX388" s="96"/>
      <c r="BY388" s="96"/>
      <c r="BZ388" s="96"/>
      <c r="CA388" s="100"/>
      <c r="CB388" s="100"/>
      <c r="CC388" s="100"/>
      <c r="CD388" s="100"/>
      <c r="CE388" s="100"/>
      <c r="CF388" s="100"/>
      <c r="CG388" s="100"/>
      <c r="CH388" s="100"/>
    </row>
    <row r="389" spans="1:86" s="101" customFormat="1" x14ac:dyDescent="0.2">
      <c r="A389" s="108"/>
      <c r="B389" s="108"/>
      <c r="C389" s="151"/>
      <c r="D389" s="109"/>
      <c r="E389" s="110"/>
      <c r="F389" s="248"/>
      <c r="G389" s="111"/>
      <c r="H389" s="111"/>
      <c r="I389" s="111"/>
      <c r="J389" s="150"/>
      <c r="K389" s="111"/>
      <c r="L389" s="149"/>
      <c r="M389" s="163"/>
      <c r="N389" s="147"/>
      <c r="O389" s="147"/>
      <c r="P389" s="147"/>
      <c r="Q389" s="147"/>
      <c r="R389" s="147"/>
      <c r="S389" s="147"/>
      <c r="T389" s="147"/>
      <c r="U389" s="147"/>
      <c r="V389" s="147"/>
      <c r="W389" s="250"/>
      <c r="X389" s="147"/>
      <c r="Y389" s="250"/>
      <c r="Z389" s="148"/>
      <c r="AA389" s="250"/>
      <c r="AB389" s="147"/>
      <c r="AC389" s="73"/>
      <c r="AD389" s="96"/>
      <c r="AE389" s="97"/>
      <c r="AF389" s="97"/>
      <c r="AG389" s="98"/>
      <c r="AH389" s="98"/>
      <c r="AI389" s="98"/>
      <c r="AJ389" s="97"/>
      <c r="AK389" s="98"/>
      <c r="AL389" s="98"/>
      <c r="AM389" s="98"/>
      <c r="AN389" s="99"/>
      <c r="AO389" s="99"/>
      <c r="AP389" s="99"/>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96"/>
      <c r="BQ389" s="96"/>
      <c r="BR389" s="96"/>
      <c r="BS389" s="96"/>
      <c r="BT389" s="96"/>
      <c r="BU389" s="96"/>
      <c r="BV389" s="96"/>
      <c r="BW389" s="96"/>
      <c r="BX389" s="96"/>
      <c r="BY389" s="96"/>
      <c r="BZ389" s="96"/>
      <c r="CA389" s="100"/>
      <c r="CB389" s="100"/>
      <c r="CC389" s="100"/>
      <c r="CD389" s="100"/>
      <c r="CE389" s="100"/>
      <c r="CF389" s="100"/>
      <c r="CG389" s="100"/>
      <c r="CH389" s="100"/>
    </row>
    <row r="390" spans="1:86" s="101" customFormat="1" x14ac:dyDescent="0.2">
      <c r="A390" s="108"/>
      <c r="B390" s="108"/>
      <c r="C390" s="151"/>
      <c r="D390" s="109"/>
      <c r="E390" s="110"/>
      <c r="F390" s="248"/>
      <c r="G390" s="111"/>
      <c r="H390" s="111"/>
      <c r="I390" s="111"/>
      <c r="J390" s="150"/>
      <c r="K390" s="111"/>
      <c r="L390" s="149"/>
      <c r="M390" s="163"/>
      <c r="N390" s="147"/>
      <c r="O390" s="147"/>
      <c r="P390" s="147"/>
      <c r="Q390" s="147"/>
      <c r="R390" s="147"/>
      <c r="S390" s="147"/>
      <c r="T390" s="147"/>
      <c r="U390" s="147"/>
      <c r="V390" s="147"/>
      <c r="W390" s="250"/>
      <c r="X390" s="147"/>
      <c r="Y390" s="250"/>
      <c r="Z390" s="148"/>
      <c r="AA390" s="250"/>
      <c r="AB390" s="147"/>
      <c r="AC390" s="73"/>
      <c r="AD390" s="96"/>
      <c r="AE390" s="97"/>
      <c r="AF390" s="97"/>
      <c r="AG390" s="98"/>
      <c r="AH390" s="98"/>
      <c r="AI390" s="98"/>
      <c r="AJ390" s="97"/>
      <c r="AK390" s="98"/>
      <c r="AL390" s="98"/>
      <c r="AM390" s="98"/>
      <c r="AN390" s="99"/>
      <c r="AO390" s="99"/>
      <c r="AP390" s="99"/>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96"/>
      <c r="BQ390" s="96"/>
      <c r="BR390" s="96"/>
      <c r="BS390" s="96"/>
      <c r="BT390" s="96"/>
      <c r="BU390" s="96"/>
      <c r="BV390" s="96"/>
      <c r="BW390" s="96"/>
      <c r="BX390" s="96"/>
      <c r="BY390" s="96"/>
      <c r="BZ390" s="96"/>
      <c r="CA390" s="100"/>
      <c r="CB390" s="100"/>
      <c r="CC390" s="100"/>
      <c r="CD390" s="100"/>
      <c r="CE390" s="100"/>
      <c r="CF390" s="100"/>
      <c r="CG390" s="100"/>
      <c r="CH390" s="100"/>
    </row>
    <row r="391" spans="1:86" s="101" customFormat="1" x14ac:dyDescent="0.2">
      <c r="A391" s="108"/>
      <c r="B391" s="108"/>
      <c r="C391" s="151"/>
      <c r="D391" s="109"/>
      <c r="E391" s="110"/>
      <c r="F391" s="248"/>
      <c r="G391" s="111"/>
      <c r="H391" s="111"/>
      <c r="I391" s="111"/>
      <c r="J391" s="150"/>
      <c r="K391" s="111"/>
      <c r="L391" s="149"/>
      <c r="M391" s="163"/>
      <c r="N391" s="147"/>
      <c r="O391" s="147"/>
      <c r="P391" s="147"/>
      <c r="Q391" s="147"/>
      <c r="R391" s="147"/>
      <c r="S391" s="147"/>
      <c r="T391" s="147"/>
      <c r="U391" s="147"/>
      <c r="V391" s="147"/>
      <c r="W391" s="250"/>
      <c r="X391" s="147"/>
      <c r="Y391" s="250"/>
      <c r="Z391" s="148"/>
      <c r="AA391" s="250"/>
      <c r="AB391" s="147"/>
      <c r="AC391" s="73"/>
      <c r="AD391" s="96"/>
      <c r="AE391" s="97"/>
      <c r="AF391" s="97"/>
      <c r="AG391" s="98"/>
      <c r="AH391" s="98"/>
      <c r="AI391" s="98"/>
      <c r="AJ391" s="97"/>
      <c r="AK391" s="98"/>
      <c r="AL391" s="98"/>
      <c r="AM391" s="98"/>
      <c r="AN391" s="99"/>
      <c r="AO391" s="99"/>
      <c r="AP391" s="99"/>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96"/>
      <c r="BQ391" s="96"/>
      <c r="BR391" s="96"/>
      <c r="BS391" s="96"/>
      <c r="BT391" s="96"/>
      <c r="BU391" s="96"/>
      <c r="BV391" s="96"/>
      <c r="BW391" s="96"/>
      <c r="BX391" s="96"/>
      <c r="BY391" s="96"/>
      <c r="BZ391" s="96"/>
      <c r="CA391" s="100"/>
      <c r="CB391" s="100"/>
      <c r="CC391" s="100"/>
      <c r="CD391" s="100"/>
      <c r="CE391" s="100"/>
      <c r="CF391" s="100"/>
      <c r="CG391" s="100"/>
      <c r="CH391" s="100"/>
    </row>
    <row r="392" spans="1:86" s="101" customFormat="1" x14ac:dyDescent="0.2">
      <c r="A392" s="108"/>
      <c r="B392" s="108"/>
      <c r="C392" s="151"/>
      <c r="D392" s="109"/>
      <c r="E392" s="110"/>
      <c r="F392" s="248"/>
      <c r="G392" s="111"/>
      <c r="H392" s="111"/>
      <c r="I392" s="111"/>
      <c r="J392" s="150"/>
      <c r="K392" s="111"/>
      <c r="L392" s="149"/>
      <c r="M392" s="163"/>
      <c r="N392" s="147"/>
      <c r="O392" s="147"/>
      <c r="P392" s="147"/>
      <c r="Q392" s="147"/>
      <c r="R392" s="147"/>
      <c r="S392" s="147"/>
      <c r="T392" s="147"/>
      <c r="U392" s="147"/>
      <c r="V392" s="147"/>
      <c r="W392" s="250"/>
      <c r="X392" s="147"/>
      <c r="Y392" s="250"/>
      <c r="Z392" s="148"/>
      <c r="AA392" s="250"/>
      <c r="AB392" s="147"/>
      <c r="AC392" s="73"/>
      <c r="AD392" s="96"/>
      <c r="AE392" s="97"/>
      <c r="AF392" s="97"/>
      <c r="AG392" s="98"/>
      <c r="AH392" s="98"/>
      <c r="AI392" s="98"/>
      <c r="AJ392" s="97"/>
      <c r="AK392" s="98"/>
      <c r="AL392" s="98"/>
      <c r="AM392" s="98"/>
      <c r="AN392" s="99"/>
      <c r="AO392" s="99"/>
      <c r="AP392" s="99"/>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96"/>
      <c r="BQ392" s="96"/>
      <c r="BR392" s="96"/>
      <c r="BS392" s="96"/>
      <c r="BT392" s="96"/>
      <c r="BU392" s="96"/>
      <c r="BV392" s="96"/>
      <c r="BW392" s="96"/>
      <c r="BX392" s="96"/>
      <c r="BY392" s="96"/>
      <c r="BZ392" s="96"/>
      <c r="CA392" s="100"/>
      <c r="CB392" s="100"/>
      <c r="CC392" s="100"/>
      <c r="CD392" s="100"/>
      <c r="CE392" s="100"/>
      <c r="CF392" s="100"/>
      <c r="CG392" s="100"/>
      <c r="CH392" s="100"/>
    </row>
    <row r="393" spans="1:86" s="101" customFormat="1" x14ac:dyDescent="0.2">
      <c r="A393" s="108"/>
      <c r="B393" s="108"/>
      <c r="C393" s="151"/>
      <c r="D393" s="109"/>
      <c r="E393" s="110"/>
      <c r="F393" s="248"/>
      <c r="G393" s="111"/>
      <c r="H393" s="111"/>
      <c r="I393" s="111"/>
      <c r="J393" s="150"/>
      <c r="K393" s="111"/>
      <c r="L393" s="149"/>
      <c r="M393" s="163"/>
      <c r="N393" s="147"/>
      <c r="O393" s="147"/>
      <c r="P393" s="147"/>
      <c r="Q393" s="147"/>
      <c r="R393" s="147"/>
      <c r="S393" s="147"/>
      <c r="T393" s="147"/>
      <c r="U393" s="147"/>
      <c r="V393" s="147"/>
      <c r="W393" s="250"/>
      <c r="X393" s="147"/>
      <c r="Y393" s="250"/>
      <c r="Z393" s="148"/>
      <c r="AA393" s="250"/>
      <c r="AB393" s="147"/>
      <c r="AC393" s="73"/>
      <c r="AD393" s="96"/>
      <c r="AE393" s="97"/>
      <c r="AF393" s="97"/>
      <c r="AG393" s="98"/>
      <c r="AH393" s="98"/>
      <c r="AI393" s="98"/>
      <c r="AJ393" s="97"/>
      <c r="AK393" s="98"/>
      <c r="AL393" s="98"/>
      <c r="AM393" s="98"/>
      <c r="AN393" s="99"/>
      <c r="AO393" s="99"/>
      <c r="AP393" s="99"/>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96"/>
      <c r="BQ393" s="96"/>
      <c r="BR393" s="96"/>
      <c r="BS393" s="96"/>
      <c r="BT393" s="96"/>
      <c r="BU393" s="96"/>
      <c r="BV393" s="96"/>
      <c r="BW393" s="96"/>
      <c r="BX393" s="96"/>
      <c r="BY393" s="96"/>
      <c r="BZ393" s="96"/>
      <c r="CA393" s="100"/>
      <c r="CB393" s="100"/>
      <c r="CC393" s="100"/>
      <c r="CD393" s="100"/>
      <c r="CE393" s="100"/>
      <c r="CF393" s="100"/>
      <c r="CG393" s="100"/>
      <c r="CH393" s="100"/>
    </row>
    <row r="394" spans="1:86" s="101" customFormat="1" x14ac:dyDescent="0.2">
      <c r="A394" s="108"/>
      <c r="B394" s="108"/>
      <c r="C394" s="151"/>
      <c r="D394" s="109"/>
      <c r="E394" s="110"/>
      <c r="F394" s="248"/>
      <c r="G394" s="111"/>
      <c r="H394" s="111"/>
      <c r="I394" s="111"/>
      <c r="J394" s="150"/>
      <c r="K394" s="111"/>
      <c r="L394" s="149"/>
      <c r="M394" s="163"/>
      <c r="N394" s="147"/>
      <c r="O394" s="147"/>
      <c r="P394" s="147"/>
      <c r="Q394" s="147"/>
      <c r="R394" s="147"/>
      <c r="S394" s="147"/>
      <c r="T394" s="147"/>
      <c r="U394" s="147"/>
      <c r="V394" s="147"/>
      <c r="W394" s="250"/>
      <c r="X394" s="147"/>
      <c r="Y394" s="250"/>
      <c r="Z394" s="148"/>
      <c r="AA394" s="250"/>
      <c r="AB394" s="147"/>
      <c r="AC394" s="73"/>
      <c r="AD394" s="96"/>
      <c r="AE394" s="97"/>
      <c r="AF394" s="97"/>
      <c r="AG394" s="98"/>
      <c r="AH394" s="98"/>
      <c r="AI394" s="98"/>
      <c r="AJ394" s="97"/>
      <c r="AK394" s="98"/>
      <c r="AL394" s="98"/>
      <c r="AM394" s="98"/>
      <c r="AN394" s="99"/>
      <c r="AO394" s="99"/>
      <c r="AP394" s="99"/>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96"/>
      <c r="BQ394" s="96"/>
      <c r="BR394" s="96"/>
      <c r="BS394" s="96"/>
      <c r="BT394" s="96"/>
      <c r="BU394" s="96"/>
      <c r="BV394" s="96"/>
      <c r="BW394" s="96"/>
      <c r="BX394" s="96"/>
      <c r="BY394" s="96"/>
      <c r="BZ394" s="96"/>
      <c r="CA394" s="100"/>
      <c r="CB394" s="100"/>
      <c r="CC394" s="100"/>
      <c r="CD394" s="100"/>
      <c r="CE394" s="100"/>
      <c r="CF394" s="100"/>
      <c r="CG394" s="100"/>
      <c r="CH394" s="100"/>
    </row>
    <row r="395" spans="1:86" s="101" customFormat="1" x14ac:dyDescent="0.2">
      <c r="A395" s="108"/>
      <c r="B395" s="108"/>
      <c r="C395" s="151"/>
      <c r="D395" s="109"/>
      <c r="E395" s="110"/>
      <c r="F395" s="248"/>
      <c r="G395" s="111"/>
      <c r="H395" s="111"/>
      <c r="I395" s="111"/>
      <c r="J395" s="150"/>
      <c r="K395" s="111"/>
      <c r="L395" s="149"/>
      <c r="M395" s="163"/>
      <c r="N395" s="147"/>
      <c r="O395" s="147"/>
      <c r="P395" s="147"/>
      <c r="Q395" s="147"/>
      <c r="R395" s="147"/>
      <c r="S395" s="147"/>
      <c r="T395" s="147"/>
      <c r="U395" s="147"/>
      <c r="V395" s="147"/>
      <c r="W395" s="250"/>
      <c r="X395" s="147"/>
      <c r="Y395" s="250"/>
      <c r="Z395" s="148"/>
      <c r="AA395" s="250"/>
      <c r="AB395" s="147"/>
      <c r="AC395" s="73"/>
      <c r="AD395" s="96"/>
      <c r="AE395" s="97"/>
      <c r="AF395" s="97"/>
      <c r="AG395" s="98"/>
      <c r="AH395" s="98"/>
      <c r="AI395" s="98"/>
      <c r="AJ395" s="97"/>
      <c r="AK395" s="98"/>
      <c r="AL395" s="98"/>
      <c r="AM395" s="98"/>
      <c r="AN395" s="99"/>
      <c r="AO395" s="99"/>
      <c r="AP395" s="99"/>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96"/>
      <c r="BQ395" s="96"/>
      <c r="BR395" s="96"/>
      <c r="BS395" s="96"/>
      <c r="BT395" s="96"/>
      <c r="BU395" s="96"/>
      <c r="BV395" s="96"/>
      <c r="BW395" s="96"/>
      <c r="BX395" s="96"/>
      <c r="BY395" s="96"/>
      <c r="BZ395" s="96"/>
      <c r="CA395" s="100"/>
      <c r="CB395" s="100"/>
      <c r="CC395" s="100"/>
      <c r="CD395" s="100"/>
      <c r="CE395" s="100"/>
      <c r="CF395" s="100"/>
      <c r="CG395" s="100"/>
      <c r="CH395" s="100"/>
    </row>
    <row r="396" spans="1:86" s="101" customFormat="1" x14ac:dyDescent="0.2">
      <c r="A396" s="108"/>
      <c r="B396" s="108"/>
      <c r="C396" s="151"/>
      <c r="D396" s="109"/>
      <c r="E396" s="110"/>
      <c r="F396" s="248"/>
      <c r="G396" s="111"/>
      <c r="H396" s="111"/>
      <c r="I396" s="111"/>
      <c r="J396" s="150"/>
      <c r="K396" s="111"/>
      <c r="L396" s="149"/>
      <c r="M396" s="163"/>
      <c r="N396" s="147"/>
      <c r="O396" s="147"/>
      <c r="P396" s="147"/>
      <c r="Q396" s="147"/>
      <c r="R396" s="147"/>
      <c r="S396" s="147"/>
      <c r="T396" s="147"/>
      <c r="U396" s="147"/>
      <c r="V396" s="147"/>
      <c r="W396" s="250"/>
      <c r="X396" s="147"/>
      <c r="Y396" s="250"/>
      <c r="Z396" s="148"/>
      <c r="AA396" s="250"/>
      <c r="AB396" s="147"/>
      <c r="AC396" s="73"/>
      <c r="AD396" s="96"/>
      <c r="AE396" s="97"/>
      <c r="AF396" s="97"/>
      <c r="AG396" s="98"/>
      <c r="AH396" s="98"/>
      <c r="AI396" s="98"/>
      <c r="AJ396" s="97"/>
      <c r="AK396" s="98"/>
      <c r="AL396" s="98"/>
      <c r="AM396" s="98"/>
      <c r="AN396" s="99"/>
      <c r="AO396" s="99"/>
      <c r="AP396" s="99"/>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96"/>
      <c r="BQ396" s="96"/>
      <c r="BR396" s="96"/>
      <c r="BS396" s="96"/>
      <c r="BT396" s="96"/>
      <c r="BU396" s="96"/>
      <c r="BV396" s="96"/>
      <c r="BW396" s="96"/>
      <c r="BX396" s="96"/>
      <c r="BY396" s="96"/>
      <c r="BZ396" s="96"/>
      <c r="CA396" s="100"/>
      <c r="CB396" s="100"/>
      <c r="CC396" s="100"/>
      <c r="CD396" s="100"/>
      <c r="CE396" s="100"/>
      <c r="CF396" s="100"/>
      <c r="CG396" s="100"/>
      <c r="CH396" s="100"/>
    </row>
    <row r="397" spans="1:86" s="101" customFormat="1" x14ac:dyDescent="0.2">
      <c r="A397" s="108"/>
      <c r="B397" s="108"/>
      <c r="C397" s="151"/>
      <c r="D397" s="109"/>
      <c r="E397" s="110"/>
      <c r="F397" s="248"/>
      <c r="G397" s="111"/>
      <c r="H397" s="111"/>
      <c r="I397" s="111"/>
      <c r="J397" s="150"/>
      <c r="K397" s="111"/>
      <c r="L397" s="149"/>
      <c r="M397" s="163"/>
      <c r="N397" s="147"/>
      <c r="O397" s="147"/>
      <c r="P397" s="147"/>
      <c r="Q397" s="147"/>
      <c r="R397" s="147"/>
      <c r="S397" s="147"/>
      <c r="T397" s="147"/>
      <c r="U397" s="147"/>
      <c r="V397" s="147"/>
      <c r="W397" s="250"/>
      <c r="X397" s="147"/>
      <c r="Y397" s="250"/>
      <c r="Z397" s="148"/>
      <c r="AA397" s="250"/>
      <c r="AB397" s="147"/>
      <c r="AC397" s="73"/>
      <c r="AD397" s="96"/>
      <c r="AE397" s="97"/>
      <c r="AF397" s="97"/>
      <c r="AG397" s="98"/>
      <c r="AH397" s="98"/>
      <c r="AI397" s="98"/>
      <c r="AJ397" s="97"/>
      <c r="AK397" s="98"/>
      <c r="AL397" s="98"/>
      <c r="AM397" s="98"/>
      <c r="AN397" s="99"/>
      <c r="AO397" s="99"/>
      <c r="AP397" s="99"/>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96"/>
      <c r="BQ397" s="96"/>
      <c r="BR397" s="96"/>
      <c r="BS397" s="96"/>
      <c r="BT397" s="96"/>
      <c r="BU397" s="96"/>
      <c r="BV397" s="96"/>
      <c r="BW397" s="96"/>
      <c r="BX397" s="96"/>
      <c r="BY397" s="96"/>
      <c r="BZ397" s="96"/>
      <c r="CA397" s="100"/>
      <c r="CB397" s="100"/>
      <c r="CC397" s="100"/>
      <c r="CD397" s="100"/>
      <c r="CE397" s="100"/>
      <c r="CF397" s="100"/>
      <c r="CG397" s="100"/>
      <c r="CH397" s="100"/>
    </row>
    <row r="398" spans="1:86" s="101" customFormat="1" x14ac:dyDescent="0.2">
      <c r="A398" s="108"/>
      <c r="B398" s="108"/>
      <c r="C398" s="151"/>
      <c r="D398" s="109"/>
      <c r="E398" s="110"/>
      <c r="F398" s="248"/>
      <c r="G398" s="111"/>
      <c r="H398" s="111"/>
      <c r="I398" s="111"/>
      <c r="J398" s="150"/>
      <c r="K398" s="111"/>
      <c r="L398" s="149"/>
      <c r="M398" s="163"/>
      <c r="N398" s="147"/>
      <c r="O398" s="147"/>
      <c r="P398" s="147"/>
      <c r="Q398" s="147"/>
      <c r="R398" s="147"/>
      <c r="S398" s="147"/>
      <c r="T398" s="147"/>
      <c r="U398" s="147"/>
      <c r="V398" s="147"/>
      <c r="W398" s="250"/>
      <c r="X398" s="147"/>
      <c r="Y398" s="250"/>
      <c r="Z398" s="148"/>
      <c r="AA398" s="250"/>
      <c r="AB398" s="147"/>
      <c r="AC398" s="73"/>
      <c r="AD398" s="96"/>
      <c r="AE398" s="97"/>
      <c r="AF398" s="97"/>
      <c r="AG398" s="98"/>
      <c r="AH398" s="98"/>
      <c r="AI398" s="98"/>
      <c r="AJ398" s="97"/>
      <c r="AK398" s="98"/>
      <c r="AL398" s="98"/>
      <c r="AM398" s="98"/>
      <c r="AN398" s="99"/>
      <c r="AO398" s="99"/>
      <c r="AP398" s="99"/>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96"/>
      <c r="BQ398" s="96"/>
      <c r="BR398" s="96"/>
      <c r="BS398" s="96"/>
      <c r="BT398" s="96"/>
      <c r="BU398" s="96"/>
      <c r="BV398" s="96"/>
      <c r="BW398" s="96"/>
      <c r="BX398" s="96"/>
      <c r="BY398" s="96"/>
      <c r="BZ398" s="96"/>
      <c r="CA398" s="100"/>
      <c r="CB398" s="100"/>
      <c r="CC398" s="100"/>
      <c r="CD398" s="100"/>
      <c r="CE398" s="100"/>
      <c r="CF398" s="100"/>
      <c r="CG398" s="100"/>
      <c r="CH398" s="100"/>
    </row>
    <row r="399" spans="1:86" s="101" customFormat="1" x14ac:dyDescent="0.2">
      <c r="A399" s="108"/>
      <c r="B399" s="108"/>
      <c r="C399" s="151"/>
      <c r="D399" s="109"/>
      <c r="E399" s="110"/>
      <c r="F399" s="248"/>
      <c r="G399" s="111"/>
      <c r="H399" s="111"/>
      <c r="I399" s="111"/>
      <c r="J399" s="150"/>
      <c r="K399" s="111"/>
      <c r="L399" s="149"/>
      <c r="M399" s="163"/>
      <c r="N399" s="147"/>
      <c r="O399" s="147"/>
      <c r="P399" s="147"/>
      <c r="Q399" s="147"/>
      <c r="R399" s="147"/>
      <c r="S399" s="147"/>
      <c r="T399" s="147"/>
      <c r="U399" s="147"/>
      <c r="V399" s="147"/>
      <c r="W399" s="250"/>
      <c r="X399" s="147"/>
      <c r="Y399" s="250"/>
      <c r="Z399" s="148"/>
      <c r="AA399" s="250"/>
      <c r="AB399" s="147"/>
      <c r="AC399" s="73"/>
      <c r="AD399" s="96"/>
      <c r="AE399" s="97"/>
      <c r="AF399" s="97"/>
      <c r="AG399" s="98"/>
      <c r="AH399" s="98"/>
      <c r="AI399" s="98"/>
      <c r="AJ399" s="97"/>
      <c r="AK399" s="98"/>
      <c r="AL399" s="98"/>
      <c r="AM399" s="98"/>
      <c r="AN399" s="99"/>
      <c r="AO399" s="99"/>
      <c r="AP399" s="99"/>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96"/>
      <c r="BQ399" s="96"/>
      <c r="BR399" s="96"/>
      <c r="BS399" s="96"/>
      <c r="BT399" s="96"/>
      <c r="BU399" s="96"/>
      <c r="BV399" s="96"/>
      <c r="BW399" s="96"/>
      <c r="BX399" s="96"/>
      <c r="BY399" s="96"/>
      <c r="BZ399" s="96"/>
      <c r="CA399" s="100"/>
      <c r="CB399" s="100"/>
      <c r="CC399" s="100"/>
      <c r="CD399" s="100"/>
      <c r="CE399" s="100"/>
      <c r="CF399" s="100"/>
      <c r="CG399" s="100"/>
      <c r="CH399" s="100"/>
    </row>
    <row r="400" spans="1:86" s="101" customFormat="1" x14ac:dyDescent="0.2">
      <c r="A400" s="108"/>
      <c r="B400" s="108"/>
      <c r="C400" s="151"/>
      <c r="D400" s="109"/>
      <c r="E400" s="110"/>
      <c r="F400" s="248"/>
      <c r="G400" s="111"/>
      <c r="H400" s="111"/>
      <c r="I400" s="111"/>
      <c r="J400" s="150"/>
      <c r="K400" s="111"/>
      <c r="L400" s="149"/>
      <c r="M400" s="163"/>
      <c r="N400" s="147"/>
      <c r="O400" s="147"/>
      <c r="P400" s="147"/>
      <c r="Q400" s="147"/>
      <c r="R400" s="147"/>
      <c r="S400" s="147"/>
      <c r="T400" s="147"/>
      <c r="U400" s="147"/>
      <c r="V400" s="147"/>
      <c r="W400" s="250"/>
      <c r="X400" s="147"/>
      <c r="Y400" s="250"/>
      <c r="Z400" s="148"/>
      <c r="AA400" s="250"/>
      <c r="AB400" s="147"/>
      <c r="AC400" s="73"/>
      <c r="AD400" s="96"/>
      <c r="AE400" s="97"/>
      <c r="AF400" s="97"/>
      <c r="AG400" s="98"/>
      <c r="AH400" s="98"/>
      <c r="AI400" s="98"/>
      <c r="AJ400" s="97"/>
      <c r="AK400" s="98"/>
      <c r="AL400" s="98"/>
      <c r="AM400" s="98"/>
      <c r="AN400" s="99"/>
      <c r="AO400" s="99"/>
      <c r="AP400" s="99"/>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96"/>
      <c r="BQ400" s="96"/>
      <c r="BR400" s="96"/>
      <c r="BS400" s="96"/>
      <c r="BT400" s="96"/>
      <c r="BU400" s="96"/>
      <c r="BV400" s="96"/>
      <c r="BW400" s="96"/>
      <c r="BX400" s="96"/>
      <c r="BY400" s="96"/>
      <c r="BZ400" s="96"/>
      <c r="CA400" s="100"/>
      <c r="CB400" s="100"/>
      <c r="CC400" s="100"/>
      <c r="CD400" s="100"/>
      <c r="CE400" s="100"/>
      <c r="CF400" s="100"/>
      <c r="CG400" s="100"/>
      <c r="CH400" s="100"/>
    </row>
    <row r="401" spans="1:86" s="101" customFormat="1" x14ac:dyDescent="0.2">
      <c r="A401" s="108"/>
      <c r="B401" s="108"/>
      <c r="C401" s="151"/>
      <c r="D401" s="109"/>
      <c r="E401" s="110"/>
      <c r="F401" s="248"/>
      <c r="G401" s="111"/>
      <c r="H401" s="111"/>
      <c r="I401" s="111"/>
      <c r="J401" s="150"/>
      <c r="K401" s="111"/>
      <c r="L401" s="149"/>
      <c r="M401" s="163"/>
      <c r="N401" s="147"/>
      <c r="O401" s="147"/>
      <c r="P401" s="147"/>
      <c r="Q401" s="147"/>
      <c r="R401" s="147"/>
      <c r="S401" s="147"/>
      <c r="T401" s="147"/>
      <c r="U401" s="147"/>
      <c r="V401" s="147"/>
      <c r="W401" s="250"/>
      <c r="X401" s="147"/>
      <c r="Y401" s="250"/>
      <c r="Z401" s="148"/>
      <c r="AA401" s="250"/>
      <c r="AB401" s="147"/>
      <c r="AC401" s="73"/>
      <c r="AD401" s="96"/>
      <c r="AE401" s="97"/>
      <c r="AF401" s="97"/>
      <c r="AG401" s="98"/>
      <c r="AH401" s="98"/>
      <c r="AI401" s="98"/>
      <c r="AJ401" s="97"/>
      <c r="AK401" s="98"/>
      <c r="AL401" s="98"/>
      <c r="AM401" s="98"/>
      <c r="AN401" s="99"/>
      <c r="AO401" s="99"/>
      <c r="AP401" s="99"/>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96"/>
      <c r="BQ401" s="96"/>
      <c r="BR401" s="96"/>
      <c r="BS401" s="96"/>
      <c r="BT401" s="96"/>
      <c r="BU401" s="96"/>
      <c r="BV401" s="96"/>
      <c r="BW401" s="96"/>
      <c r="BX401" s="96"/>
      <c r="BY401" s="96"/>
      <c r="BZ401" s="96"/>
      <c r="CA401" s="100"/>
      <c r="CB401" s="100"/>
      <c r="CC401" s="100"/>
      <c r="CD401" s="100"/>
      <c r="CE401" s="100"/>
      <c r="CF401" s="100"/>
      <c r="CG401" s="100"/>
      <c r="CH401" s="100"/>
    </row>
    <row r="402" spans="1:86" s="101" customFormat="1" x14ac:dyDescent="0.2">
      <c r="A402" s="108"/>
      <c r="B402" s="108"/>
      <c r="C402" s="151"/>
      <c r="D402" s="109"/>
      <c r="E402" s="110"/>
      <c r="F402" s="248"/>
      <c r="G402" s="111"/>
      <c r="H402" s="111"/>
      <c r="I402" s="111"/>
      <c r="J402" s="150"/>
      <c r="K402" s="111"/>
      <c r="L402" s="149"/>
      <c r="M402" s="163"/>
      <c r="N402" s="147"/>
      <c r="O402" s="147"/>
      <c r="P402" s="147"/>
      <c r="Q402" s="147"/>
      <c r="R402" s="147"/>
      <c r="S402" s="147"/>
      <c r="T402" s="147"/>
      <c r="U402" s="147"/>
      <c r="V402" s="147"/>
      <c r="W402" s="250"/>
      <c r="X402" s="147"/>
      <c r="Y402" s="250"/>
      <c r="Z402" s="148"/>
      <c r="AA402" s="250"/>
      <c r="AB402" s="147"/>
      <c r="AC402" s="73"/>
      <c r="AD402" s="96"/>
      <c r="AE402" s="97"/>
      <c r="AF402" s="97"/>
      <c r="AG402" s="98"/>
      <c r="AH402" s="98"/>
      <c r="AI402" s="98"/>
      <c r="AJ402" s="97"/>
      <c r="AK402" s="98"/>
      <c r="AL402" s="98"/>
      <c r="AM402" s="98"/>
      <c r="AN402" s="99"/>
      <c r="AO402" s="99"/>
      <c r="AP402" s="99"/>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96"/>
      <c r="BQ402" s="96"/>
      <c r="BR402" s="96"/>
      <c r="BS402" s="96"/>
      <c r="BT402" s="96"/>
      <c r="BU402" s="96"/>
      <c r="BV402" s="96"/>
      <c r="BW402" s="96"/>
      <c r="BX402" s="96"/>
      <c r="BY402" s="96"/>
      <c r="BZ402" s="96"/>
      <c r="CA402" s="100"/>
      <c r="CB402" s="100"/>
      <c r="CC402" s="100"/>
      <c r="CD402" s="100"/>
      <c r="CE402" s="100"/>
      <c r="CF402" s="100"/>
      <c r="CG402" s="100"/>
      <c r="CH402" s="100"/>
    </row>
    <row r="403" spans="1:86" s="101" customFormat="1" x14ac:dyDescent="0.2">
      <c r="A403" s="108"/>
      <c r="B403" s="108"/>
      <c r="C403" s="151"/>
      <c r="D403" s="109"/>
      <c r="E403" s="110"/>
      <c r="F403" s="248"/>
      <c r="G403" s="111"/>
      <c r="H403" s="111"/>
      <c r="I403" s="111"/>
      <c r="J403" s="150"/>
      <c r="K403" s="111"/>
      <c r="L403" s="149"/>
      <c r="M403" s="163"/>
      <c r="N403" s="147"/>
      <c r="O403" s="147"/>
      <c r="P403" s="147"/>
      <c r="Q403" s="147"/>
      <c r="R403" s="147"/>
      <c r="S403" s="147"/>
      <c r="T403" s="147"/>
      <c r="U403" s="147"/>
      <c r="V403" s="147"/>
      <c r="W403" s="250"/>
      <c r="X403" s="147"/>
      <c r="Y403" s="250"/>
      <c r="Z403" s="148"/>
      <c r="AA403" s="250"/>
      <c r="AB403" s="147"/>
      <c r="AC403" s="73"/>
      <c r="AD403" s="96"/>
      <c r="AE403" s="97"/>
      <c r="AF403" s="97"/>
      <c r="AG403" s="98"/>
      <c r="AH403" s="98"/>
      <c r="AI403" s="98"/>
      <c r="AJ403" s="97"/>
      <c r="AK403" s="98"/>
      <c r="AL403" s="98"/>
      <c r="AM403" s="98"/>
      <c r="AN403" s="99"/>
      <c r="AO403" s="99"/>
      <c r="AP403" s="99"/>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96"/>
      <c r="BQ403" s="96"/>
      <c r="BR403" s="96"/>
      <c r="BS403" s="96"/>
      <c r="BT403" s="96"/>
      <c r="BU403" s="96"/>
      <c r="BV403" s="96"/>
      <c r="BW403" s="96"/>
      <c r="BX403" s="96"/>
      <c r="BY403" s="96"/>
      <c r="BZ403" s="96"/>
      <c r="CA403" s="100"/>
      <c r="CB403" s="100"/>
      <c r="CC403" s="100"/>
      <c r="CD403" s="100"/>
      <c r="CE403" s="100"/>
      <c r="CF403" s="100"/>
      <c r="CG403" s="100"/>
      <c r="CH403" s="100"/>
    </row>
    <row r="404" spans="1:86" s="101" customFormat="1" x14ac:dyDescent="0.2">
      <c r="A404" s="108"/>
      <c r="B404" s="108"/>
      <c r="C404" s="151"/>
      <c r="D404" s="109"/>
      <c r="E404" s="110"/>
      <c r="F404" s="248"/>
      <c r="G404" s="111"/>
      <c r="H404" s="111"/>
      <c r="I404" s="111"/>
      <c r="J404" s="150"/>
      <c r="K404" s="111"/>
      <c r="L404" s="149"/>
      <c r="M404" s="163"/>
      <c r="N404" s="147"/>
      <c r="O404" s="147"/>
      <c r="P404" s="147"/>
      <c r="Q404" s="147"/>
      <c r="R404" s="147"/>
      <c r="S404" s="147"/>
      <c r="T404" s="147"/>
      <c r="U404" s="147"/>
      <c r="V404" s="147"/>
      <c r="W404" s="250"/>
      <c r="X404" s="147"/>
      <c r="Y404" s="250"/>
      <c r="Z404" s="148"/>
      <c r="AA404" s="250"/>
      <c r="AB404" s="147"/>
      <c r="AC404" s="73"/>
      <c r="AD404" s="96"/>
      <c r="AE404" s="97"/>
      <c r="AF404" s="97"/>
      <c r="AG404" s="98"/>
      <c r="AH404" s="98"/>
      <c r="AI404" s="98"/>
      <c r="AJ404" s="97"/>
      <c r="AK404" s="98"/>
      <c r="AL404" s="98"/>
      <c r="AM404" s="98"/>
      <c r="AN404" s="99"/>
      <c r="AO404" s="99"/>
      <c r="AP404" s="99"/>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100"/>
      <c r="CB404" s="100"/>
      <c r="CC404" s="100"/>
      <c r="CD404" s="100"/>
      <c r="CE404" s="100"/>
      <c r="CF404" s="100"/>
      <c r="CG404" s="100"/>
      <c r="CH404" s="100"/>
    </row>
    <row r="405" spans="1:86" s="101" customFormat="1" x14ac:dyDescent="0.2">
      <c r="A405" s="108"/>
      <c r="B405" s="108"/>
      <c r="C405" s="151"/>
      <c r="D405" s="109"/>
      <c r="E405" s="110"/>
      <c r="F405" s="248"/>
      <c r="G405" s="111"/>
      <c r="H405" s="111"/>
      <c r="I405" s="111"/>
      <c r="J405" s="150"/>
      <c r="K405" s="111"/>
      <c r="L405" s="149"/>
      <c r="M405" s="163"/>
      <c r="N405" s="147"/>
      <c r="O405" s="147"/>
      <c r="P405" s="147"/>
      <c r="Q405" s="147"/>
      <c r="R405" s="147"/>
      <c r="S405" s="147"/>
      <c r="T405" s="147"/>
      <c r="U405" s="147"/>
      <c r="V405" s="147"/>
      <c r="W405" s="250"/>
      <c r="X405" s="147"/>
      <c r="Y405" s="250"/>
      <c r="Z405" s="148"/>
      <c r="AA405" s="250"/>
      <c r="AB405" s="147"/>
      <c r="AC405" s="73"/>
      <c r="AD405" s="96"/>
      <c r="AE405" s="97"/>
      <c r="AF405" s="97"/>
      <c r="AG405" s="98"/>
      <c r="AH405" s="98"/>
      <c r="AI405" s="98"/>
      <c r="AJ405" s="97"/>
      <c r="AK405" s="98"/>
      <c r="AL405" s="98"/>
      <c r="AM405" s="98"/>
      <c r="AN405" s="99"/>
      <c r="AO405" s="99"/>
      <c r="AP405" s="99"/>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100"/>
      <c r="CB405" s="100"/>
      <c r="CC405" s="100"/>
      <c r="CD405" s="100"/>
      <c r="CE405" s="100"/>
      <c r="CF405" s="100"/>
      <c r="CG405" s="100"/>
      <c r="CH405" s="100"/>
    </row>
    <row r="406" spans="1:86" s="101" customFormat="1" x14ac:dyDescent="0.2">
      <c r="A406" s="108"/>
      <c r="B406" s="108"/>
      <c r="C406" s="151"/>
      <c r="D406" s="109"/>
      <c r="E406" s="110"/>
      <c r="F406" s="248"/>
      <c r="G406" s="111"/>
      <c r="H406" s="111"/>
      <c r="I406" s="111"/>
      <c r="J406" s="150"/>
      <c r="K406" s="111"/>
      <c r="L406" s="149"/>
      <c r="M406" s="163"/>
      <c r="N406" s="147"/>
      <c r="O406" s="147"/>
      <c r="P406" s="147"/>
      <c r="Q406" s="147"/>
      <c r="R406" s="147"/>
      <c r="S406" s="147"/>
      <c r="T406" s="147"/>
      <c r="U406" s="147"/>
      <c r="V406" s="147"/>
      <c r="W406" s="250"/>
      <c r="X406" s="147"/>
      <c r="Y406" s="250"/>
      <c r="Z406" s="148"/>
      <c r="AA406" s="250"/>
      <c r="AB406" s="147"/>
      <c r="AC406" s="73"/>
      <c r="AD406" s="96"/>
      <c r="AE406" s="97"/>
      <c r="AF406" s="97"/>
      <c r="AG406" s="98"/>
      <c r="AH406" s="98"/>
      <c r="AI406" s="98"/>
      <c r="AJ406" s="97"/>
      <c r="AK406" s="98"/>
      <c r="AL406" s="98"/>
      <c r="AM406" s="98"/>
      <c r="AN406" s="99"/>
      <c r="AO406" s="99"/>
      <c r="AP406" s="99"/>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100"/>
      <c r="CB406" s="100"/>
      <c r="CC406" s="100"/>
      <c r="CD406" s="100"/>
      <c r="CE406" s="100"/>
      <c r="CF406" s="100"/>
      <c r="CG406" s="100"/>
      <c r="CH406" s="100"/>
    </row>
    <row r="407" spans="1:86" s="101" customFormat="1" x14ac:dyDescent="0.2">
      <c r="A407" s="108"/>
      <c r="B407" s="108"/>
      <c r="C407" s="151"/>
      <c r="D407" s="109"/>
      <c r="E407" s="110"/>
      <c r="F407" s="248"/>
      <c r="G407" s="111"/>
      <c r="H407" s="111"/>
      <c r="I407" s="111"/>
      <c r="J407" s="150"/>
      <c r="K407" s="111"/>
      <c r="L407" s="149"/>
      <c r="M407" s="163"/>
      <c r="N407" s="147"/>
      <c r="O407" s="147"/>
      <c r="P407" s="147"/>
      <c r="Q407" s="147"/>
      <c r="R407" s="147"/>
      <c r="S407" s="147"/>
      <c r="T407" s="147"/>
      <c r="U407" s="147"/>
      <c r="V407" s="147"/>
      <c r="W407" s="250"/>
      <c r="X407" s="147"/>
      <c r="Y407" s="250"/>
      <c r="Z407" s="148"/>
      <c r="AA407" s="250"/>
      <c r="AB407" s="147"/>
      <c r="AC407" s="73"/>
      <c r="AD407" s="96"/>
      <c r="AE407" s="97"/>
      <c r="AF407" s="97"/>
      <c r="AG407" s="98"/>
      <c r="AH407" s="98"/>
      <c r="AI407" s="98"/>
      <c r="AJ407" s="97"/>
      <c r="AK407" s="98"/>
      <c r="AL407" s="98"/>
      <c r="AM407" s="98"/>
      <c r="AN407" s="99"/>
      <c r="AO407" s="99"/>
      <c r="AP407" s="99"/>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100"/>
      <c r="CB407" s="100"/>
      <c r="CC407" s="100"/>
      <c r="CD407" s="100"/>
      <c r="CE407" s="100"/>
      <c r="CF407" s="100"/>
      <c r="CG407" s="100"/>
      <c r="CH407" s="100"/>
    </row>
    <row r="408" spans="1:86" s="101" customFormat="1" x14ac:dyDescent="0.2">
      <c r="A408" s="108"/>
      <c r="B408" s="108"/>
      <c r="C408" s="151"/>
      <c r="D408" s="109"/>
      <c r="E408" s="110"/>
      <c r="F408" s="248"/>
      <c r="G408" s="111"/>
      <c r="H408" s="111"/>
      <c r="I408" s="111"/>
      <c r="J408" s="150"/>
      <c r="K408" s="111"/>
      <c r="L408" s="149"/>
      <c r="M408" s="163"/>
      <c r="N408" s="147"/>
      <c r="O408" s="147"/>
      <c r="P408" s="147"/>
      <c r="Q408" s="147"/>
      <c r="R408" s="147"/>
      <c r="S408" s="147"/>
      <c r="T408" s="147"/>
      <c r="U408" s="147"/>
      <c r="V408" s="147"/>
      <c r="W408" s="250"/>
      <c r="X408" s="147"/>
      <c r="Y408" s="250"/>
      <c r="Z408" s="148"/>
      <c r="AA408" s="250"/>
      <c r="AB408" s="147"/>
      <c r="AC408" s="73"/>
      <c r="AD408" s="96"/>
      <c r="AE408" s="97"/>
      <c r="AF408" s="97"/>
      <c r="AG408" s="98"/>
      <c r="AH408" s="98"/>
      <c r="AI408" s="98"/>
      <c r="AJ408" s="97"/>
      <c r="AK408" s="98"/>
      <c r="AL408" s="98"/>
      <c r="AM408" s="98"/>
      <c r="AN408" s="99"/>
      <c r="AO408" s="99"/>
      <c r="AP408" s="99"/>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100"/>
      <c r="CB408" s="100"/>
      <c r="CC408" s="100"/>
      <c r="CD408" s="100"/>
      <c r="CE408" s="100"/>
      <c r="CF408" s="100"/>
      <c r="CG408" s="100"/>
      <c r="CH408" s="100"/>
    </row>
    <row r="409" spans="1:86" s="101" customFormat="1" x14ac:dyDescent="0.2">
      <c r="A409" s="108"/>
      <c r="B409" s="108"/>
      <c r="C409" s="151"/>
      <c r="D409" s="109"/>
      <c r="E409" s="110"/>
      <c r="F409" s="248"/>
      <c r="G409" s="111"/>
      <c r="H409" s="111"/>
      <c r="I409" s="111"/>
      <c r="J409" s="150"/>
      <c r="K409" s="111"/>
      <c r="L409" s="149"/>
      <c r="M409" s="163"/>
      <c r="N409" s="147"/>
      <c r="O409" s="147"/>
      <c r="P409" s="147"/>
      <c r="Q409" s="147"/>
      <c r="R409" s="147"/>
      <c r="S409" s="147"/>
      <c r="T409" s="147"/>
      <c r="U409" s="147"/>
      <c r="V409" s="147"/>
      <c r="W409" s="250"/>
      <c r="X409" s="147"/>
      <c r="Y409" s="250"/>
      <c r="Z409" s="148"/>
      <c r="AA409" s="250"/>
      <c r="AB409" s="147"/>
      <c r="AC409" s="73"/>
      <c r="AD409" s="96"/>
      <c r="AE409" s="97"/>
      <c r="AF409" s="97"/>
      <c r="AG409" s="98"/>
      <c r="AH409" s="98"/>
      <c r="AI409" s="98"/>
      <c r="AJ409" s="97"/>
      <c r="AK409" s="98"/>
      <c r="AL409" s="98"/>
      <c r="AM409" s="98"/>
      <c r="AN409" s="99"/>
      <c r="AO409" s="99"/>
      <c r="AP409" s="99"/>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100"/>
      <c r="CB409" s="100"/>
      <c r="CC409" s="100"/>
      <c r="CD409" s="100"/>
      <c r="CE409" s="100"/>
      <c r="CF409" s="100"/>
      <c r="CG409" s="100"/>
      <c r="CH409" s="100"/>
    </row>
    <row r="410" spans="1:86" s="101" customFormat="1" x14ac:dyDescent="0.2">
      <c r="A410" s="108"/>
      <c r="B410" s="108"/>
      <c r="C410" s="151"/>
      <c r="D410" s="109"/>
      <c r="E410" s="110"/>
      <c r="F410" s="248"/>
      <c r="G410" s="111"/>
      <c r="H410" s="111"/>
      <c r="I410" s="111"/>
      <c r="J410" s="150"/>
      <c r="K410" s="111"/>
      <c r="L410" s="149"/>
      <c r="M410" s="163"/>
      <c r="N410" s="147"/>
      <c r="O410" s="147"/>
      <c r="P410" s="147"/>
      <c r="Q410" s="147"/>
      <c r="R410" s="147"/>
      <c r="S410" s="147"/>
      <c r="T410" s="147"/>
      <c r="U410" s="147"/>
      <c r="V410" s="147"/>
      <c r="W410" s="250"/>
      <c r="X410" s="147"/>
      <c r="Y410" s="250"/>
      <c r="Z410" s="148"/>
      <c r="AA410" s="250"/>
      <c r="AB410" s="147"/>
      <c r="AC410" s="73"/>
      <c r="AD410" s="96"/>
      <c r="AE410" s="97"/>
      <c r="AF410" s="97"/>
      <c r="AG410" s="98"/>
      <c r="AH410" s="98"/>
      <c r="AI410" s="98"/>
      <c r="AJ410" s="97"/>
      <c r="AK410" s="98"/>
      <c r="AL410" s="98"/>
      <c r="AM410" s="98"/>
      <c r="AN410" s="99"/>
      <c r="AO410" s="99"/>
      <c r="AP410" s="99"/>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100"/>
      <c r="CB410" s="100"/>
      <c r="CC410" s="100"/>
      <c r="CD410" s="100"/>
      <c r="CE410" s="100"/>
      <c r="CF410" s="100"/>
      <c r="CG410" s="100"/>
      <c r="CH410" s="100"/>
    </row>
    <row r="411" spans="1:86" s="101" customFormat="1" x14ac:dyDescent="0.2">
      <c r="A411" s="108"/>
      <c r="B411" s="108"/>
      <c r="C411" s="151"/>
      <c r="D411" s="109"/>
      <c r="E411" s="110"/>
      <c r="F411" s="248"/>
      <c r="G411" s="111"/>
      <c r="H411" s="111"/>
      <c r="I411" s="111"/>
      <c r="J411" s="150"/>
      <c r="K411" s="111"/>
      <c r="L411" s="149"/>
      <c r="M411" s="163"/>
      <c r="N411" s="147"/>
      <c r="O411" s="147"/>
      <c r="P411" s="147"/>
      <c r="Q411" s="147"/>
      <c r="R411" s="147"/>
      <c r="S411" s="147"/>
      <c r="T411" s="147"/>
      <c r="U411" s="147"/>
      <c r="V411" s="147"/>
      <c r="W411" s="250"/>
      <c r="X411" s="147"/>
      <c r="Y411" s="250"/>
      <c r="Z411" s="148"/>
      <c r="AA411" s="250"/>
      <c r="AB411" s="147"/>
      <c r="AC411" s="73"/>
      <c r="AD411" s="96"/>
      <c r="AE411" s="97"/>
      <c r="AF411" s="97"/>
      <c r="AG411" s="98"/>
      <c r="AH411" s="98"/>
      <c r="AI411" s="98"/>
      <c r="AJ411" s="97"/>
      <c r="AK411" s="98"/>
      <c r="AL411" s="98"/>
      <c r="AM411" s="98"/>
      <c r="AN411" s="99"/>
      <c r="AO411" s="99"/>
      <c r="AP411" s="99"/>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100"/>
      <c r="CB411" s="100"/>
      <c r="CC411" s="100"/>
      <c r="CD411" s="100"/>
      <c r="CE411" s="100"/>
      <c r="CF411" s="100"/>
      <c r="CG411" s="100"/>
      <c r="CH411" s="100"/>
    </row>
    <row r="412" spans="1:86" s="101" customFormat="1" x14ac:dyDescent="0.2">
      <c r="A412" s="108"/>
      <c r="B412" s="108"/>
      <c r="C412" s="151"/>
      <c r="D412" s="109"/>
      <c r="E412" s="110"/>
      <c r="F412" s="248"/>
      <c r="G412" s="111"/>
      <c r="H412" s="111"/>
      <c r="I412" s="111"/>
      <c r="J412" s="150"/>
      <c r="K412" s="111"/>
      <c r="L412" s="149"/>
      <c r="M412" s="163"/>
      <c r="N412" s="147"/>
      <c r="O412" s="147"/>
      <c r="P412" s="147"/>
      <c r="Q412" s="147"/>
      <c r="R412" s="147"/>
      <c r="S412" s="147"/>
      <c r="T412" s="147"/>
      <c r="U412" s="147"/>
      <c r="V412" s="147"/>
      <c r="W412" s="250"/>
      <c r="X412" s="147"/>
      <c r="Y412" s="250"/>
      <c r="Z412" s="148"/>
      <c r="AA412" s="250"/>
      <c r="AB412" s="147"/>
      <c r="AC412" s="73"/>
      <c r="AD412" s="96"/>
      <c r="AE412" s="97"/>
      <c r="AF412" s="97"/>
      <c r="AG412" s="98"/>
      <c r="AH412" s="98"/>
      <c r="AI412" s="98"/>
      <c r="AJ412" s="97"/>
      <c r="AK412" s="98"/>
      <c r="AL412" s="98"/>
      <c r="AM412" s="98"/>
      <c r="AN412" s="99"/>
      <c r="AO412" s="99"/>
      <c r="AP412" s="99"/>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100"/>
      <c r="CB412" s="100"/>
      <c r="CC412" s="100"/>
      <c r="CD412" s="100"/>
      <c r="CE412" s="100"/>
      <c r="CF412" s="100"/>
      <c r="CG412" s="100"/>
      <c r="CH412" s="100"/>
    </row>
    <row r="413" spans="1:86" s="101" customFormat="1" x14ac:dyDescent="0.2">
      <c r="A413" s="108"/>
      <c r="B413" s="108"/>
      <c r="C413" s="151"/>
      <c r="D413" s="109"/>
      <c r="E413" s="110"/>
      <c r="F413" s="248"/>
      <c r="G413" s="111"/>
      <c r="H413" s="111"/>
      <c r="I413" s="111"/>
      <c r="J413" s="150"/>
      <c r="K413" s="111"/>
      <c r="L413" s="149"/>
      <c r="M413" s="163"/>
      <c r="N413" s="147"/>
      <c r="O413" s="147"/>
      <c r="P413" s="147"/>
      <c r="Q413" s="147"/>
      <c r="R413" s="147"/>
      <c r="S413" s="147"/>
      <c r="T413" s="147"/>
      <c r="U413" s="147"/>
      <c r="V413" s="147"/>
      <c r="W413" s="250"/>
      <c r="X413" s="147"/>
      <c r="Y413" s="250"/>
      <c r="Z413" s="148"/>
      <c r="AA413" s="250"/>
      <c r="AB413" s="147"/>
      <c r="AC413" s="73"/>
      <c r="AD413" s="96"/>
      <c r="AE413" s="97"/>
      <c r="AF413" s="97"/>
      <c r="AG413" s="98"/>
      <c r="AH413" s="98"/>
      <c r="AI413" s="98"/>
      <c r="AJ413" s="97"/>
      <c r="AK413" s="98"/>
      <c r="AL413" s="98"/>
      <c r="AM413" s="98"/>
      <c r="AN413" s="99"/>
      <c r="AO413" s="99"/>
      <c r="AP413" s="99"/>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100"/>
      <c r="CB413" s="100"/>
      <c r="CC413" s="100"/>
      <c r="CD413" s="100"/>
      <c r="CE413" s="100"/>
      <c r="CF413" s="100"/>
      <c r="CG413" s="100"/>
      <c r="CH413" s="100"/>
    </row>
    <row r="414" spans="1:86" s="101" customFormat="1" x14ac:dyDescent="0.2">
      <c r="A414" s="108"/>
      <c r="B414" s="108"/>
      <c r="C414" s="151"/>
      <c r="D414" s="109"/>
      <c r="E414" s="110"/>
      <c r="F414" s="248"/>
      <c r="G414" s="111"/>
      <c r="H414" s="111"/>
      <c r="I414" s="111"/>
      <c r="J414" s="150"/>
      <c r="K414" s="111"/>
      <c r="L414" s="149"/>
      <c r="M414" s="163"/>
      <c r="N414" s="147"/>
      <c r="O414" s="147"/>
      <c r="P414" s="147"/>
      <c r="Q414" s="147"/>
      <c r="R414" s="147"/>
      <c r="S414" s="147"/>
      <c r="T414" s="147"/>
      <c r="U414" s="147"/>
      <c r="V414" s="147"/>
      <c r="W414" s="250"/>
      <c r="X414" s="147"/>
      <c r="Y414" s="250"/>
      <c r="Z414" s="148"/>
      <c r="AA414" s="250"/>
      <c r="AB414" s="147"/>
      <c r="AC414" s="73"/>
      <c r="AD414" s="96"/>
      <c r="AE414" s="97"/>
      <c r="AF414" s="97"/>
      <c r="AG414" s="98"/>
      <c r="AH414" s="98"/>
      <c r="AI414" s="98"/>
      <c r="AJ414" s="97"/>
      <c r="AK414" s="98"/>
      <c r="AL414" s="98"/>
      <c r="AM414" s="98"/>
      <c r="AN414" s="99"/>
      <c r="AO414" s="99"/>
      <c r="AP414" s="99"/>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100"/>
      <c r="CB414" s="100"/>
      <c r="CC414" s="100"/>
      <c r="CD414" s="100"/>
      <c r="CE414" s="100"/>
      <c r="CF414" s="100"/>
      <c r="CG414" s="100"/>
      <c r="CH414" s="100"/>
    </row>
    <row r="415" spans="1:86" s="101" customFormat="1" x14ac:dyDescent="0.2">
      <c r="A415" s="108"/>
      <c r="B415" s="108"/>
      <c r="C415" s="151"/>
      <c r="D415" s="109"/>
      <c r="E415" s="110"/>
      <c r="F415" s="248"/>
      <c r="G415" s="111"/>
      <c r="H415" s="111"/>
      <c r="I415" s="111"/>
      <c r="J415" s="150"/>
      <c r="K415" s="111"/>
      <c r="L415" s="149"/>
      <c r="M415" s="163"/>
      <c r="N415" s="147"/>
      <c r="O415" s="147"/>
      <c r="P415" s="147"/>
      <c r="Q415" s="147"/>
      <c r="R415" s="147"/>
      <c r="S415" s="147"/>
      <c r="T415" s="147"/>
      <c r="U415" s="147"/>
      <c r="V415" s="147"/>
      <c r="W415" s="250"/>
      <c r="X415" s="147"/>
      <c r="Y415" s="250"/>
      <c r="Z415" s="148"/>
      <c r="AA415" s="250"/>
      <c r="AB415" s="147"/>
      <c r="AC415" s="73"/>
      <c r="AD415" s="96"/>
      <c r="AE415" s="97"/>
      <c r="AF415" s="97"/>
      <c r="AG415" s="98"/>
      <c r="AH415" s="98"/>
      <c r="AI415" s="98"/>
      <c r="AJ415" s="97"/>
      <c r="AK415" s="98"/>
      <c r="AL415" s="98"/>
      <c r="AM415" s="98"/>
      <c r="AN415" s="99"/>
      <c r="AO415" s="99"/>
      <c r="AP415" s="99"/>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100"/>
      <c r="CB415" s="100"/>
      <c r="CC415" s="100"/>
      <c r="CD415" s="100"/>
      <c r="CE415" s="100"/>
      <c r="CF415" s="100"/>
      <c r="CG415" s="100"/>
      <c r="CH415" s="100"/>
    </row>
    <row r="416" spans="1:86" s="101" customFormat="1" x14ac:dyDescent="0.2">
      <c r="A416" s="108"/>
      <c r="B416" s="108"/>
      <c r="C416" s="151"/>
      <c r="D416" s="109"/>
      <c r="E416" s="110"/>
      <c r="F416" s="248"/>
      <c r="G416" s="111"/>
      <c r="H416" s="111"/>
      <c r="I416" s="111"/>
      <c r="J416" s="150"/>
      <c r="K416" s="111"/>
      <c r="L416" s="149"/>
      <c r="M416" s="163"/>
      <c r="N416" s="147"/>
      <c r="O416" s="147"/>
      <c r="P416" s="147"/>
      <c r="Q416" s="147"/>
      <c r="R416" s="147"/>
      <c r="S416" s="147"/>
      <c r="T416" s="147"/>
      <c r="U416" s="147"/>
      <c r="V416" s="147"/>
      <c r="W416" s="250"/>
      <c r="X416" s="147"/>
      <c r="Y416" s="250"/>
      <c r="Z416" s="148"/>
      <c r="AA416" s="250"/>
      <c r="AB416" s="147"/>
      <c r="AC416" s="73"/>
      <c r="AD416" s="96"/>
      <c r="AE416" s="97"/>
      <c r="AF416" s="97"/>
      <c r="AG416" s="98"/>
      <c r="AH416" s="98"/>
      <c r="AI416" s="98"/>
      <c r="AJ416" s="97"/>
      <c r="AK416" s="98"/>
      <c r="AL416" s="98"/>
      <c r="AM416" s="98"/>
      <c r="AN416" s="99"/>
      <c r="AO416" s="99"/>
      <c r="AP416" s="99"/>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100"/>
      <c r="CB416" s="100"/>
      <c r="CC416" s="100"/>
      <c r="CD416" s="100"/>
      <c r="CE416" s="100"/>
      <c r="CF416" s="100"/>
      <c r="CG416" s="100"/>
      <c r="CH416" s="100"/>
    </row>
    <row r="417" spans="1:86" s="101" customFormat="1" x14ac:dyDescent="0.2">
      <c r="A417" s="108"/>
      <c r="B417" s="108"/>
      <c r="C417" s="151"/>
      <c r="D417" s="109"/>
      <c r="E417" s="110"/>
      <c r="F417" s="248"/>
      <c r="G417" s="111"/>
      <c r="H417" s="111"/>
      <c r="I417" s="111"/>
      <c r="J417" s="150"/>
      <c r="K417" s="111"/>
      <c r="L417" s="149"/>
      <c r="M417" s="163"/>
      <c r="N417" s="147"/>
      <c r="O417" s="147"/>
      <c r="P417" s="147"/>
      <c r="Q417" s="147"/>
      <c r="R417" s="147"/>
      <c r="S417" s="147"/>
      <c r="T417" s="147"/>
      <c r="U417" s="147"/>
      <c r="V417" s="147"/>
      <c r="W417" s="250"/>
      <c r="X417" s="147"/>
      <c r="Y417" s="250"/>
      <c r="Z417" s="148"/>
      <c r="AA417" s="250"/>
      <c r="AB417" s="147"/>
      <c r="AC417" s="73"/>
      <c r="AD417" s="96"/>
      <c r="AE417" s="97"/>
      <c r="AF417" s="97"/>
      <c r="AG417" s="98"/>
      <c r="AH417" s="98"/>
      <c r="AI417" s="98"/>
      <c r="AJ417" s="97"/>
      <c r="AK417" s="98"/>
      <c r="AL417" s="98"/>
      <c r="AM417" s="98"/>
      <c r="AN417" s="99"/>
      <c r="AO417" s="99"/>
      <c r="AP417" s="99"/>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100"/>
      <c r="CB417" s="100"/>
      <c r="CC417" s="100"/>
      <c r="CD417" s="100"/>
      <c r="CE417" s="100"/>
      <c r="CF417" s="100"/>
      <c r="CG417" s="100"/>
      <c r="CH417" s="100"/>
    </row>
    <row r="418" spans="1:86" s="101" customFormat="1" x14ac:dyDescent="0.2">
      <c r="A418" s="108"/>
      <c r="B418" s="108"/>
      <c r="C418" s="151"/>
      <c r="D418" s="109"/>
      <c r="E418" s="110"/>
      <c r="F418" s="248"/>
      <c r="G418" s="111"/>
      <c r="H418" s="111"/>
      <c r="I418" s="111"/>
      <c r="J418" s="150"/>
      <c r="K418" s="111"/>
      <c r="L418" s="149"/>
      <c r="M418" s="163"/>
      <c r="N418" s="147"/>
      <c r="O418" s="147"/>
      <c r="P418" s="147"/>
      <c r="Q418" s="147"/>
      <c r="R418" s="147"/>
      <c r="S418" s="147"/>
      <c r="T418" s="147"/>
      <c r="U418" s="147"/>
      <c r="V418" s="147"/>
      <c r="W418" s="250"/>
      <c r="X418" s="147"/>
      <c r="Y418" s="250"/>
      <c r="Z418" s="148"/>
      <c r="AA418" s="250"/>
      <c r="AB418" s="147"/>
      <c r="AC418" s="73"/>
      <c r="AD418" s="96"/>
      <c r="AE418" s="97"/>
      <c r="AF418" s="97"/>
      <c r="AG418" s="98"/>
      <c r="AH418" s="98"/>
      <c r="AI418" s="98"/>
      <c r="AJ418" s="97"/>
      <c r="AK418" s="98"/>
      <c r="AL418" s="98"/>
      <c r="AM418" s="98"/>
      <c r="AN418" s="99"/>
      <c r="AO418" s="99"/>
      <c r="AP418" s="99"/>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100"/>
      <c r="CB418" s="100"/>
      <c r="CC418" s="100"/>
      <c r="CD418" s="100"/>
      <c r="CE418" s="100"/>
      <c r="CF418" s="100"/>
      <c r="CG418" s="100"/>
      <c r="CH418" s="100"/>
    </row>
    <row r="419" spans="1:86" s="101" customFormat="1" x14ac:dyDescent="0.2">
      <c r="A419" s="108"/>
      <c r="B419" s="108"/>
      <c r="C419" s="151"/>
      <c r="D419" s="109"/>
      <c r="E419" s="110"/>
      <c r="F419" s="248"/>
      <c r="G419" s="111"/>
      <c r="H419" s="111"/>
      <c r="I419" s="111"/>
      <c r="J419" s="150"/>
      <c r="K419" s="111"/>
      <c r="L419" s="149"/>
      <c r="M419" s="163"/>
      <c r="N419" s="147"/>
      <c r="O419" s="147"/>
      <c r="P419" s="147"/>
      <c r="Q419" s="147"/>
      <c r="R419" s="147"/>
      <c r="S419" s="147"/>
      <c r="T419" s="147"/>
      <c r="U419" s="147"/>
      <c r="V419" s="147"/>
      <c r="W419" s="250"/>
      <c r="X419" s="147"/>
      <c r="Y419" s="250"/>
      <c r="Z419" s="148"/>
      <c r="AA419" s="250"/>
      <c r="AB419" s="147"/>
      <c r="AC419" s="73"/>
      <c r="AD419" s="96"/>
      <c r="AE419" s="97"/>
      <c r="AF419" s="97"/>
      <c r="AG419" s="98"/>
      <c r="AH419" s="98"/>
      <c r="AI419" s="98"/>
      <c r="AJ419" s="97"/>
      <c r="AK419" s="98"/>
      <c r="AL419" s="98"/>
      <c r="AM419" s="98"/>
      <c r="AN419" s="99"/>
      <c r="AO419" s="99"/>
      <c r="AP419" s="99"/>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100"/>
      <c r="CB419" s="100"/>
      <c r="CC419" s="100"/>
      <c r="CD419" s="100"/>
      <c r="CE419" s="100"/>
      <c r="CF419" s="100"/>
      <c r="CG419" s="100"/>
      <c r="CH419" s="100"/>
    </row>
    <row r="420" spans="1:86" s="101" customFormat="1" x14ac:dyDescent="0.2">
      <c r="A420" s="108"/>
      <c r="B420" s="108"/>
      <c r="C420" s="151"/>
      <c r="D420" s="109"/>
      <c r="E420" s="110"/>
      <c r="F420" s="248"/>
      <c r="G420" s="111"/>
      <c r="H420" s="111"/>
      <c r="I420" s="111"/>
      <c r="J420" s="150"/>
      <c r="K420" s="111"/>
      <c r="L420" s="149"/>
      <c r="M420" s="163"/>
      <c r="N420" s="147"/>
      <c r="O420" s="147"/>
      <c r="P420" s="147"/>
      <c r="Q420" s="147"/>
      <c r="R420" s="147"/>
      <c r="S420" s="147"/>
      <c r="T420" s="147"/>
      <c r="U420" s="147"/>
      <c r="V420" s="147"/>
      <c r="W420" s="250"/>
      <c r="X420" s="147"/>
      <c r="Y420" s="250"/>
      <c r="Z420" s="148"/>
      <c r="AA420" s="250"/>
      <c r="AB420" s="147"/>
      <c r="AC420" s="73"/>
      <c r="AD420" s="96"/>
      <c r="AE420" s="97"/>
      <c r="AF420" s="97"/>
      <c r="AG420" s="98"/>
      <c r="AH420" s="98"/>
      <c r="AI420" s="98"/>
      <c r="AJ420" s="97"/>
      <c r="AK420" s="98"/>
      <c r="AL420" s="98"/>
      <c r="AM420" s="98"/>
      <c r="AN420" s="99"/>
      <c r="AO420" s="99"/>
      <c r="AP420" s="99"/>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100"/>
      <c r="CB420" s="100"/>
      <c r="CC420" s="100"/>
      <c r="CD420" s="100"/>
      <c r="CE420" s="100"/>
      <c r="CF420" s="100"/>
      <c r="CG420" s="100"/>
      <c r="CH420" s="100"/>
    </row>
    <row r="421" spans="1:86" s="101" customFormat="1" x14ac:dyDescent="0.2">
      <c r="A421" s="108"/>
      <c r="B421" s="108"/>
      <c r="C421" s="151"/>
      <c r="D421" s="109"/>
      <c r="E421" s="110"/>
      <c r="F421" s="248"/>
      <c r="G421" s="111"/>
      <c r="H421" s="111"/>
      <c r="I421" s="111"/>
      <c r="J421" s="150"/>
      <c r="K421" s="111"/>
      <c r="L421" s="149"/>
      <c r="M421" s="163"/>
      <c r="N421" s="147"/>
      <c r="O421" s="147"/>
      <c r="P421" s="147"/>
      <c r="Q421" s="147"/>
      <c r="R421" s="147"/>
      <c r="S421" s="147"/>
      <c r="T421" s="147"/>
      <c r="U421" s="147"/>
      <c r="V421" s="147"/>
      <c r="W421" s="250"/>
      <c r="X421" s="147"/>
      <c r="Y421" s="250"/>
      <c r="Z421" s="148"/>
      <c r="AA421" s="250"/>
      <c r="AB421" s="147"/>
      <c r="AC421" s="73"/>
      <c r="AD421" s="96"/>
      <c r="AE421" s="97"/>
      <c r="AF421" s="97"/>
      <c r="AG421" s="98"/>
      <c r="AH421" s="98"/>
      <c r="AI421" s="98"/>
      <c r="AJ421" s="97"/>
      <c r="AK421" s="98"/>
      <c r="AL421" s="98"/>
      <c r="AM421" s="98"/>
      <c r="AN421" s="99"/>
      <c r="AO421" s="99"/>
      <c r="AP421" s="99"/>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100"/>
      <c r="CB421" s="100"/>
      <c r="CC421" s="100"/>
      <c r="CD421" s="100"/>
      <c r="CE421" s="100"/>
      <c r="CF421" s="100"/>
      <c r="CG421" s="100"/>
      <c r="CH421" s="100"/>
    </row>
    <row r="422" spans="1:86" s="101" customFormat="1" x14ac:dyDescent="0.2">
      <c r="A422" s="108"/>
      <c r="B422" s="108"/>
      <c r="C422" s="151"/>
      <c r="D422" s="109"/>
      <c r="E422" s="110"/>
      <c r="F422" s="248"/>
      <c r="G422" s="111"/>
      <c r="H422" s="111"/>
      <c r="I422" s="111"/>
      <c r="J422" s="150"/>
      <c r="K422" s="111"/>
      <c r="L422" s="149"/>
      <c r="M422" s="163"/>
      <c r="N422" s="147"/>
      <c r="O422" s="147"/>
      <c r="P422" s="147"/>
      <c r="Q422" s="147"/>
      <c r="R422" s="147"/>
      <c r="S422" s="147"/>
      <c r="T422" s="147"/>
      <c r="U422" s="147"/>
      <c r="V422" s="147"/>
      <c r="W422" s="250"/>
      <c r="X422" s="147"/>
      <c r="Y422" s="250"/>
      <c r="Z422" s="148"/>
      <c r="AA422" s="250"/>
      <c r="AB422" s="147"/>
      <c r="AC422" s="73"/>
      <c r="AD422" s="96"/>
      <c r="AE422" s="97"/>
      <c r="AF422" s="97"/>
      <c r="AG422" s="98"/>
      <c r="AH422" s="98"/>
      <c r="AI422" s="98"/>
      <c r="AJ422" s="97"/>
      <c r="AK422" s="98"/>
      <c r="AL422" s="98"/>
      <c r="AM422" s="98"/>
      <c r="AN422" s="99"/>
      <c r="AO422" s="99"/>
      <c r="AP422" s="99"/>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100"/>
      <c r="CB422" s="100"/>
      <c r="CC422" s="100"/>
      <c r="CD422" s="100"/>
      <c r="CE422" s="100"/>
      <c r="CF422" s="100"/>
      <c r="CG422" s="100"/>
      <c r="CH422" s="100"/>
    </row>
    <row r="423" spans="1:86" s="101" customFormat="1" x14ac:dyDescent="0.2">
      <c r="A423" s="108"/>
      <c r="B423" s="108"/>
      <c r="C423" s="151"/>
      <c r="D423" s="109"/>
      <c r="E423" s="110"/>
      <c r="F423" s="248"/>
      <c r="G423" s="111"/>
      <c r="H423" s="111"/>
      <c r="I423" s="111"/>
      <c r="J423" s="150"/>
      <c r="K423" s="111"/>
      <c r="L423" s="149"/>
      <c r="M423" s="163"/>
      <c r="N423" s="147"/>
      <c r="O423" s="147"/>
      <c r="P423" s="147"/>
      <c r="Q423" s="147"/>
      <c r="R423" s="147"/>
      <c r="S423" s="147"/>
      <c r="T423" s="147"/>
      <c r="U423" s="147"/>
      <c r="V423" s="147"/>
      <c r="W423" s="250"/>
      <c r="X423" s="147"/>
      <c r="Y423" s="250"/>
      <c r="Z423" s="148"/>
      <c r="AA423" s="250"/>
      <c r="AB423" s="147"/>
      <c r="AC423" s="73"/>
      <c r="AD423" s="96"/>
      <c r="AE423" s="97"/>
      <c r="AF423" s="97"/>
      <c r="AG423" s="98"/>
      <c r="AH423" s="98"/>
      <c r="AI423" s="98"/>
      <c r="AJ423" s="97"/>
      <c r="AK423" s="98"/>
      <c r="AL423" s="98"/>
      <c r="AM423" s="98"/>
      <c r="AN423" s="99"/>
      <c r="AO423" s="99"/>
      <c r="AP423" s="99"/>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100"/>
      <c r="CB423" s="100"/>
      <c r="CC423" s="100"/>
      <c r="CD423" s="100"/>
      <c r="CE423" s="100"/>
      <c r="CF423" s="100"/>
      <c r="CG423" s="100"/>
      <c r="CH423" s="100"/>
    </row>
    <row r="424" spans="1:86" s="101" customFormat="1" x14ac:dyDescent="0.2">
      <c r="A424" s="108"/>
      <c r="B424" s="108"/>
      <c r="C424" s="151"/>
      <c r="D424" s="109"/>
      <c r="E424" s="110"/>
      <c r="F424" s="248"/>
      <c r="G424" s="111"/>
      <c r="H424" s="111"/>
      <c r="I424" s="111"/>
      <c r="J424" s="150"/>
      <c r="K424" s="111"/>
      <c r="L424" s="149"/>
      <c r="M424" s="163"/>
      <c r="N424" s="147"/>
      <c r="O424" s="147"/>
      <c r="P424" s="147"/>
      <c r="Q424" s="147"/>
      <c r="R424" s="147"/>
      <c r="S424" s="147"/>
      <c r="T424" s="147"/>
      <c r="U424" s="147"/>
      <c r="V424" s="147"/>
      <c r="W424" s="250"/>
      <c r="X424" s="147"/>
      <c r="Y424" s="250"/>
      <c r="Z424" s="148"/>
      <c r="AA424" s="250"/>
      <c r="AB424" s="147"/>
      <c r="AC424" s="73"/>
      <c r="AD424" s="96"/>
      <c r="AE424" s="97"/>
      <c r="AF424" s="97"/>
      <c r="AG424" s="98"/>
      <c r="AH424" s="98"/>
      <c r="AI424" s="98"/>
      <c r="AJ424" s="97"/>
      <c r="AK424" s="98"/>
      <c r="AL424" s="98"/>
      <c r="AM424" s="98"/>
      <c r="AN424" s="99"/>
      <c r="AO424" s="99"/>
      <c r="AP424" s="99"/>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100"/>
      <c r="CB424" s="100"/>
      <c r="CC424" s="100"/>
      <c r="CD424" s="100"/>
      <c r="CE424" s="100"/>
      <c r="CF424" s="100"/>
      <c r="CG424" s="100"/>
      <c r="CH424" s="100"/>
    </row>
    <row r="425" spans="1:86" s="101" customFormat="1" x14ac:dyDescent="0.2">
      <c r="A425" s="108"/>
      <c r="B425" s="108"/>
      <c r="C425" s="151"/>
      <c r="D425" s="109"/>
      <c r="E425" s="110"/>
      <c r="F425" s="248"/>
      <c r="G425" s="111"/>
      <c r="H425" s="111"/>
      <c r="I425" s="111"/>
      <c r="J425" s="150"/>
      <c r="K425" s="111"/>
      <c r="L425" s="149"/>
      <c r="M425" s="163"/>
      <c r="N425" s="147"/>
      <c r="O425" s="147"/>
      <c r="P425" s="147"/>
      <c r="Q425" s="147"/>
      <c r="R425" s="147"/>
      <c r="S425" s="147"/>
      <c r="T425" s="147"/>
      <c r="U425" s="147"/>
      <c r="V425" s="147"/>
      <c r="W425" s="250"/>
      <c r="X425" s="147"/>
      <c r="Y425" s="250"/>
      <c r="Z425" s="148"/>
      <c r="AA425" s="250"/>
      <c r="AB425" s="147"/>
      <c r="AC425" s="73"/>
      <c r="AD425" s="96"/>
      <c r="AE425" s="97"/>
      <c r="AF425" s="97"/>
      <c r="AG425" s="98"/>
      <c r="AH425" s="98"/>
      <c r="AI425" s="98"/>
      <c r="AJ425" s="97"/>
      <c r="AK425" s="98"/>
      <c r="AL425" s="98"/>
      <c r="AM425" s="98"/>
      <c r="AN425" s="99"/>
      <c r="AO425" s="99"/>
      <c r="AP425" s="99"/>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100"/>
      <c r="CB425" s="100"/>
      <c r="CC425" s="100"/>
      <c r="CD425" s="100"/>
      <c r="CE425" s="100"/>
      <c r="CF425" s="100"/>
      <c r="CG425" s="100"/>
      <c r="CH425" s="100"/>
    </row>
    <row r="426" spans="1:86" s="101" customFormat="1" x14ac:dyDescent="0.2">
      <c r="A426" s="108"/>
      <c r="B426" s="108"/>
      <c r="C426" s="151"/>
      <c r="D426" s="109"/>
      <c r="E426" s="110"/>
      <c r="F426" s="248"/>
      <c r="G426" s="111"/>
      <c r="H426" s="111"/>
      <c r="I426" s="111"/>
      <c r="J426" s="150"/>
      <c r="K426" s="111"/>
      <c r="L426" s="149"/>
      <c r="M426" s="163"/>
      <c r="N426" s="147"/>
      <c r="O426" s="147"/>
      <c r="P426" s="147"/>
      <c r="Q426" s="147"/>
      <c r="R426" s="147"/>
      <c r="S426" s="147"/>
      <c r="T426" s="147"/>
      <c r="U426" s="147"/>
      <c r="V426" s="147"/>
      <c r="W426" s="250"/>
      <c r="X426" s="147"/>
      <c r="Y426" s="250"/>
      <c r="Z426" s="148"/>
      <c r="AA426" s="250"/>
      <c r="AB426" s="147"/>
      <c r="AC426" s="73"/>
      <c r="AD426" s="96"/>
      <c r="AE426" s="97"/>
      <c r="AF426" s="97"/>
      <c r="AG426" s="98"/>
      <c r="AH426" s="98"/>
      <c r="AI426" s="98"/>
      <c r="AJ426" s="97"/>
      <c r="AK426" s="98"/>
      <c r="AL426" s="98"/>
      <c r="AM426" s="98"/>
      <c r="AN426" s="99"/>
      <c r="AO426" s="99"/>
      <c r="AP426" s="99"/>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100"/>
      <c r="CB426" s="100"/>
      <c r="CC426" s="100"/>
      <c r="CD426" s="100"/>
      <c r="CE426" s="100"/>
      <c r="CF426" s="100"/>
      <c r="CG426" s="100"/>
      <c r="CH426" s="100"/>
    </row>
    <row r="427" spans="1:86" s="101" customFormat="1" x14ac:dyDescent="0.2">
      <c r="A427" s="108"/>
      <c r="B427" s="108"/>
      <c r="C427" s="151"/>
      <c r="D427" s="109"/>
      <c r="E427" s="110"/>
      <c r="F427" s="248"/>
      <c r="G427" s="111"/>
      <c r="H427" s="111"/>
      <c r="I427" s="111"/>
      <c r="J427" s="150"/>
      <c r="K427" s="111"/>
      <c r="L427" s="149"/>
      <c r="M427" s="163"/>
      <c r="N427" s="147"/>
      <c r="O427" s="147"/>
      <c r="P427" s="147"/>
      <c r="Q427" s="147"/>
      <c r="R427" s="147"/>
      <c r="S427" s="147"/>
      <c r="T427" s="147"/>
      <c r="U427" s="147"/>
      <c r="V427" s="147"/>
      <c r="W427" s="250"/>
      <c r="X427" s="147"/>
      <c r="Y427" s="250"/>
      <c r="Z427" s="148"/>
      <c r="AA427" s="250"/>
      <c r="AB427" s="147"/>
      <c r="AC427" s="73"/>
      <c r="AD427" s="96"/>
      <c r="AE427" s="97"/>
      <c r="AF427" s="97"/>
      <c r="AG427" s="98"/>
      <c r="AH427" s="98"/>
      <c r="AI427" s="98"/>
      <c r="AJ427" s="97"/>
      <c r="AK427" s="98"/>
      <c r="AL427" s="98"/>
      <c r="AM427" s="98"/>
      <c r="AN427" s="99"/>
      <c r="AO427" s="99"/>
      <c r="AP427" s="99"/>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100"/>
      <c r="CB427" s="100"/>
      <c r="CC427" s="100"/>
      <c r="CD427" s="100"/>
      <c r="CE427" s="100"/>
      <c r="CF427" s="100"/>
      <c r="CG427" s="100"/>
      <c r="CH427" s="100"/>
    </row>
    <row r="428" spans="1:86" s="101" customFormat="1" x14ac:dyDescent="0.2">
      <c r="A428" s="108"/>
      <c r="B428" s="108"/>
      <c r="C428" s="151"/>
      <c r="D428" s="109"/>
      <c r="E428" s="110"/>
      <c r="F428" s="248"/>
      <c r="G428" s="111"/>
      <c r="H428" s="111"/>
      <c r="I428" s="111"/>
      <c r="J428" s="150"/>
      <c r="K428" s="111"/>
      <c r="L428" s="149"/>
      <c r="M428" s="163"/>
      <c r="N428" s="147"/>
      <c r="O428" s="147"/>
      <c r="P428" s="147"/>
      <c r="Q428" s="147"/>
      <c r="R428" s="147"/>
      <c r="S428" s="147"/>
      <c r="T428" s="147"/>
      <c r="U428" s="147"/>
      <c r="V428" s="147"/>
      <c r="W428" s="250"/>
      <c r="X428" s="147"/>
      <c r="Y428" s="250"/>
      <c r="Z428" s="148"/>
      <c r="AA428" s="250"/>
      <c r="AB428" s="147"/>
      <c r="AC428" s="73"/>
      <c r="AD428" s="96"/>
      <c r="AE428" s="97"/>
      <c r="AF428" s="97"/>
      <c r="AG428" s="98"/>
      <c r="AH428" s="98"/>
      <c r="AI428" s="98"/>
      <c r="AJ428" s="97"/>
      <c r="AK428" s="98"/>
      <c r="AL428" s="98"/>
      <c r="AM428" s="98"/>
      <c r="AN428" s="99"/>
      <c r="AO428" s="99"/>
      <c r="AP428" s="99"/>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100"/>
      <c r="CB428" s="100"/>
      <c r="CC428" s="100"/>
      <c r="CD428" s="100"/>
      <c r="CE428" s="100"/>
      <c r="CF428" s="100"/>
      <c r="CG428" s="100"/>
      <c r="CH428" s="100"/>
    </row>
    <row r="429" spans="1:86" s="101" customFormat="1" x14ac:dyDescent="0.2">
      <c r="A429" s="108"/>
      <c r="B429" s="108"/>
      <c r="C429" s="151"/>
      <c r="D429" s="109"/>
      <c r="E429" s="110"/>
      <c r="F429" s="248"/>
      <c r="G429" s="111"/>
      <c r="H429" s="111"/>
      <c r="I429" s="111"/>
      <c r="J429" s="150"/>
      <c r="K429" s="111"/>
      <c r="L429" s="149"/>
      <c r="M429" s="163"/>
      <c r="N429" s="147"/>
      <c r="O429" s="147"/>
      <c r="P429" s="147"/>
      <c r="Q429" s="147"/>
      <c r="R429" s="147"/>
      <c r="S429" s="147"/>
      <c r="T429" s="147"/>
      <c r="U429" s="147"/>
      <c r="V429" s="147"/>
      <c r="W429" s="250"/>
      <c r="X429" s="147"/>
      <c r="Y429" s="250"/>
      <c r="Z429" s="148"/>
      <c r="AA429" s="250"/>
      <c r="AB429" s="147"/>
      <c r="AC429" s="73"/>
      <c r="AD429" s="96"/>
      <c r="AE429" s="97"/>
      <c r="AF429" s="97"/>
      <c r="AG429" s="98"/>
      <c r="AH429" s="98"/>
      <c r="AI429" s="98"/>
      <c r="AJ429" s="97"/>
      <c r="AK429" s="98"/>
      <c r="AL429" s="98"/>
      <c r="AM429" s="98"/>
      <c r="AN429" s="99"/>
      <c r="AO429" s="99"/>
      <c r="AP429" s="99"/>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100"/>
      <c r="CB429" s="100"/>
      <c r="CC429" s="100"/>
      <c r="CD429" s="100"/>
      <c r="CE429" s="100"/>
      <c r="CF429" s="100"/>
      <c r="CG429" s="100"/>
      <c r="CH429" s="100"/>
    </row>
    <row r="430" spans="1:86" s="101" customFormat="1" x14ac:dyDescent="0.2">
      <c r="A430" s="108"/>
      <c r="B430" s="108"/>
      <c r="C430" s="151"/>
      <c r="D430" s="109"/>
      <c r="E430" s="110"/>
      <c r="F430" s="248"/>
      <c r="G430" s="111"/>
      <c r="H430" s="111"/>
      <c r="I430" s="111"/>
      <c r="J430" s="150"/>
      <c r="K430" s="111"/>
      <c r="L430" s="149"/>
      <c r="M430" s="163"/>
      <c r="N430" s="147"/>
      <c r="O430" s="147"/>
      <c r="P430" s="147"/>
      <c r="Q430" s="147"/>
      <c r="R430" s="147"/>
      <c r="S430" s="147"/>
      <c r="T430" s="147"/>
      <c r="U430" s="147"/>
      <c r="V430" s="147"/>
      <c r="W430" s="250"/>
      <c r="X430" s="147"/>
      <c r="Y430" s="250"/>
      <c r="Z430" s="148"/>
      <c r="AA430" s="250"/>
      <c r="AB430" s="147"/>
      <c r="AC430" s="73"/>
      <c r="AD430" s="96"/>
      <c r="AE430" s="97"/>
      <c r="AF430" s="97"/>
      <c r="AG430" s="98"/>
      <c r="AH430" s="98"/>
      <c r="AI430" s="98"/>
      <c r="AJ430" s="97"/>
      <c r="AK430" s="98"/>
      <c r="AL430" s="98"/>
      <c r="AM430" s="98"/>
      <c r="AN430" s="99"/>
      <c r="AO430" s="99"/>
      <c r="AP430" s="99"/>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100"/>
      <c r="CB430" s="100"/>
      <c r="CC430" s="100"/>
      <c r="CD430" s="100"/>
      <c r="CE430" s="100"/>
      <c r="CF430" s="100"/>
      <c r="CG430" s="100"/>
      <c r="CH430" s="100"/>
    </row>
    <row r="431" spans="1:86" s="101" customFormat="1" x14ac:dyDescent="0.2">
      <c r="A431" s="108"/>
      <c r="B431" s="108"/>
      <c r="C431" s="151"/>
      <c r="D431" s="109"/>
      <c r="E431" s="110"/>
      <c r="F431" s="248"/>
      <c r="G431" s="111"/>
      <c r="H431" s="111"/>
      <c r="I431" s="111"/>
      <c r="J431" s="150"/>
      <c r="K431" s="111"/>
      <c r="L431" s="149"/>
      <c r="M431" s="163"/>
      <c r="N431" s="147"/>
      <c r="O431" s="147"/>
      <c r="P431" s="147"/>
      <c r="Q431" s="147"/>
      <c r="R431" s="147"/>
      <c r="S431" s="147"/>
      <c r="T431" s="147"/>
      <c r="U431" s="147"/>
      <c r="V431" s="147"/>
      <c r="W431" s="250"/>
      <c r="X431" s="147"/>
      <c r="Y431" s="250"/>
      <c r="Z431" s="148"/>
      <c r="AA431" s="250"/>
      <c r="AB431" s="147"/>
      <c r="AC431" s="73"/>
      <c r="AD431" s="96"/>
      <c r="AE431" s="97"/>
      <c r="AF431" s="97"/>
      <c r="AG431" s="98"/>
      <c r="AH431" s="98"/>
      <c r="AI431" s="98"/>
      <c r="AJ431" s="97"/>
      <c r="AK431" s="98"/>
      <c r="AL431" s="98"/>
      <c r="AM431" s="98"/>
      <c r="AN431" s="99"/>
      <c r="AO431" s="99"/>
      <c r="AP431" s="99"/>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100"/>
      <c r="CB431" s="100"/>
      <c r="CC431" s="100"/>
      <c r="CD431" s="100"/>
      <c r="CE431" s="100"/>
      <c r="CF431" s="100"/>
      <c r="CG431" s="100"/>
      <c r="CH431" s="100"/>
    </row>
    <row r="432" spans="1:86" s="101" customFormat="1" x14ac:dyDescent="0.2">
      <c r="A432" s="108"/>
      <c r="B432" s="108"/>
      <c r="C432" s="151"/>
      <c r="D432" s="109"/>
      <c r="E432" s="110"/>
      <c r="F432" s="248"/>
      <c r="G432" s="111"/>
      <c r="H432" s="111"/>
      <c r="I432" s="111"/>
      <c r="J432" s="150"/>
      <c r="K432" s="111"/>
      <c r="L432" s="149"/>
      <c r="M432" s="163"/>
      <c r="N432" s="147"/>
      <c r="O432" s="147"/>
      <c r="P432" s="147"/>
      <c r="Q432" s="147"/>
      <c r="R432" s="147"/>
      <c r="S432" s="147"/>
      <c r="T432" s="147"/>
      <c r="U432" s="147"/>
      <c r="V432" s="147"/>
      <c r="W432" s="250"/>
      <c r="X432" s="147"/>
      <c r="Y432" s="250"/>
      <c r="Z432" s="148"/>
      <c r="AA432" s="250"/>
      <c r="AB432" s="147"/>
      <c r="AC432" s="73"/>
      <c r="AD432" s="96"/>
      <c r="AE432" s="97"/>
      <c r="AF432" s="97"/>
      <c r="AG432" s="98"/>
      <c r="AH432" s="98"/>
      <c r="AI432" s="98"/>
      <c r="AJ432" s="97"/>
      <c r="AK432" s="98"/>
      <c r="AL432" s="98"/>
      <c r="AM432" s="98"/>
      <c r="AN432" s="99"/>
      <c r="AO432" s="99"/>
      <c r="AP432" s="99"/>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100"/>
      <c r="CB432" s="100"/>
      <c r="CC432" s="100"/>
      <c r="CD432" s="100"/>
      <c r="CE432" s="100"/>
      <c r="CF432" s="100"/>
      <c r="CG432" s="100"/>
      <c r="CH432" s="100"/>
    </row>
    <row r="433" spans="1:86" s="101" customFormat="1" x14ac:dyDescent="0.2">
      <c r="A433" s="108"/>
      <c r="B433" s="108"/>
      <c r="C433" s="151"/>
      <c r="D433" s="109"/>
      <c r="E433" s="110"/>
      <c r="F433" s="248"/>
      <c r="G433" s="111"/>
      <c r="H433" s="111"/>
      <c r="I433" s="111"/>
      <c r="J433" s="150"/>
      <c r="K433" s="111"/>
      <c r="L433" s="149"/>
      <c r="M433" s="163"/>
      <c r="N433" s="147"/>
      <c r="O433" s="147"/>
      <c r="P433" s="147"/>
      <c r="Q433" s="147"/>
      <c r="R433" s="147"/>
      <c r="S433" s="147"/>
      <c r="T433" s="147"/>
      <c r="U433" s="147"/>
      <c r="V433" s="147"/>
      <c r="W433" s="250"/>
      <c r="X433" s="147"/>
      <c r="Y433" s="250"/>
      <c r="Z433" s="148"/>
      <c r="AA433" s="250"/>
      <c r="AB433" s="147"/>
      <c r="AC433" s="73"/>
      <c r="AD433" s="96"/>
      <c r="AE433" s="97"/>
      <c r="AF433" s="97"/>
      <c r="AG433" s="98"/>
      <c r="AH433" s="98"/>
      <c r="AI433" s="98"/>
      <c r="AJ433" s="97"/>
      <c r="AK433" s="98"/>
      <c r="AL433" s="98"/>
      <c r="AM433" s="98"/>
      <c r="AN433" s="99"/>
      <c r="AO433" s="99"/>
      <c r="AP433" s="99"/>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100"/>
      <c r="CB433" s="100"/>
      <c r="CC433" s="100"/>
      <c r="CD433" s="100"/>
      <c r="CE433" s="100"/>
      <c r="CF433" s="100"/>
      <c r="CG433" s="100"/>
      <c r="CH433" s="100"/>
    </row>
    <row r="434" spans="1:86" s="101" customFormat="1" x14ac:dyDescent="0.2">
      <c r="A434" s="108"/>
      <c r="B434" s="108"/>
      <c r="C434" s="151"/>
      <c r="D434" s="109"/>
      <c r="E434" s="110"/>
      <c r="F434" s="248"/>
      <c r="G434" s="111"/>
      <c r="H434" s="111"/>
      <c r="I434" s="111"/>
      <c r="J434" s="150"/>
      <c r="K434" s="111"/>
      <c r="L434" s="149"/>
      <c r="M434" s="163"/>
      <c r="N434" s="147"/>
      <c r="O434" s="147"/>
      <c r="P434" s="147"/>
      <c r="Q434" s="147"/>
      <c r="R434" s="147"/>
      <c r="S434" s="147"/>
      <c r="T434" s="147"/>
      <c r="U434" s="147"/>
      <c r="V434" s="147"/>
      <c r="W434" s="250"/>
      <c r="X434" s="147"/>
      <c r="Y434" s="250"/>
      <c r="Z434" s="148"/>
      <c r="AA434" s="250"/>
      <c r="AB434" s="147"/>
      <c r="AC434" s="73"/>
      <c r="AD434" s="96"/>
      <c r="AE434" s="97"/>
      <c r="AF434" s="97"/>
      <c r="AG434" s="98"/>
      <c r="AH434" s="98"/>
      <c r="AI434" s="98"/>
      <c r="AJ434" s="97"/>
      <c r="AK434" s="98"/>
      <c r="AL434" s="98"/>
      <c r="AM434" s="98"/>
      <c r="AN434" s="99"/>
      <c r="AO434" s="99"/>
      <c r="AP434" s="99"/>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100"/>
      <c r="CB434" s="100"/>
      <c r="CC434" s="100"/>
      <c r="CD434" s="100"/>
      <c r="CE434" s="100"/>
      <c r="CF434" s="100"/>
      <c r="CG434" s="100"/>
      <c r="CH434" s="100"/>
    </row>
    <row r="435" spans="1:86" s="101" customFormat="1" x14ac:dyDescent="0.2">
      <c r="A435" s="108"/>
      <c r="B435" s="108"/>
      <c r="C435" s="151"/>
      <c r="D435" s="109"/>
      <c r="E435" s="110"/>
      <c r="F435" s="248"/>
      <c r="G435" s="111"/>
      <c r="H435" s="111"/>
      <c r="I435" s="111"/>
      <c r="J435" s="150"/>
      <c r="K435" s="111"/>
      <c r="L435" s="149"/>
      <c r="M435" s="163"/>
      <c r="N435" s="147"/>
      <c r="O435" s="147"/>
      <c r="P435" s="147"/>
      <c r="Q435" s="147"/>
      <c r="R435" s="147"/>
      <c r="S435" s="147"/>
      <c r="T435" s="147"/>
      <c r="U435" s="147"/>
      <c r="V435" s="147"/>
      <c r="W435" s="250"/>
      <c r="X435" s="147"/>
      <c r="Y435" s="250"/>
      <c r="Z435" s="148"/>
      <c r="AA435" s="250"/>
      <c r="AB435" s="147"/>
      <c r="AC435" s="73"/>
      <c r="AD435" s="96"/>
      <c r="AE435" s="97"/>
      <c r="AF435" s="97"/>
      <c r="AG435" s="98"/>
      <c r="AH435" s="98"/>
      <c r="AI435" s="98"/>
      <c r="AJ435" s="97"/>
      <c r="AK435" s="98"/>
      <c r="AL435" s="98"/>
      <c r="AM435" s="98"/>
      <c r="AN435" s="99"/>
      <c r="AO435" s="99"/>
      <c r="AP435" s="99"/>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100"/>
      <c r="CB435" s="100"/>
      <c r="CC435" s="100"/>
      <c r="CD435" s="100"/>
      <c r="CE435" s="100"/>
      <c r="CF435" s="100"/>
      <c r="CG435" s="100"/>
      <c r="CH435" s="100"/>
    </row>
    <row r="436" spans="1:86" s="101" customFormat="1" x14ac:dyDescent="0.2">
      <c r="A436" s="108"/>
      <c r="B436" s="108"/>
      <c r="C436" s="151"/>
      <c r="D436" s="109"/>
      <c r="E436" s="110"/>
      <c r="F436" s="248"/>
      <c r="G436" s="111"/>
      <c r="H436" s="111"/>
      <c r="I436" s="111"/>
      <c r="J436" s="150"/>
      <c r="K436" s="111"/>
      <c r="L436" s="149"/>
      <c r="M436" s="163"/>
      <c r="N436" s="147"/>
      <c r="O436" s="147"/>
      <c r="P436" s="147"/>
      <c r="Q436" s="147"/>
      <c r="R436" s="147"/>
      <c r="S436" s="147"/>
      <c r="T436" s="147"/>
      <c r="U436" s="147"/>
      <c r="V436" s="147"/>
      <c r="W436" s="250"/>
      <c r="X436" s="147"/>
      <c r="Y436" s="250"/>
      <c r="Z436" s="148"/>
      <c r="AA436" s="250"/>
      <c r="AB436" s="147"/>
      <c r="AC436" s="73"/>
      <c r="AD436" s="96"/>
      <c r="AE436" s="97"/>
      <c r="AF436" s="97"/>
      <c r="AG436" s="98"/>
      <c r="AH436" s="98"/>
      <c r="AI436" s="98"/>
      <c r="AJ436" s="97"/>
      <c r="AK436" s="98"/>
      <c r="AL436" s="98"/>
      <c r="AM436" s="98"/>
      <c r="AN436" s="99"/>
      <c r="AO436" s="99"/>
      <c r="AP436" s="99"/>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100"/>
      <c r="CB436" s="100"/>
      <c r="CC436" s="100"/>
      <c r="CD436" s="100"/>
      <c r="CE436" s="100"/>
      <c r="CF436" s="100"/>
      <c r="CG436" s="100"/>
      <c r="CH436" s="100"/>
    </row>
    <row r="437" spans="1:86" s="101" customFormat="1" x14ac:dyDescent="0.2">
      <c r="A437" s="108"/>
      <c r="B437" s="108"/>
      <c r="C437" s="151"/>
      <c r="D437" s="109"/>
      <c r="E437" s="110"/>
      <c r="F437" s="248"/>
      <c r="G437" s="111"/>
      <c r="H437" s="111"/>
      <c r="I437" s="111"/>
      <c r="J437" s="150"/>
      <c r="K437" s="111"/>
      <c r="L437" s="149"/>
      <c r="M437" s="163"/>
      <c r="N437" s="147"/>
      <c r="O437" s="147"/>
      <c r="P437" s="147"/>
      <c r="Q437" s="147"/>
      <c r="R437" s="147"/>
      <c r="S437" s="147"/>
      <c r="T437" s="147"/>
      <c r="U437" s="147"/>
      <c r="V437" s="147"/>
      <c r="W437" s="250"/>
      <c r="X437" s="147"/>
      <c r="Y437" s="250"/>
      <c r="Z437" s="148"/>
      <c r="AA437" s="250"/>
      <c r="AB437" s="147"/>
      <c r="AC437" s="73"/>
      <c r="AD437" s="96"/>
      <c r="AE437" s="97"/>
      <c r="AF437" s="97"/>
      <c r="AG437" s="98"/>
      <c r="AH437" s="98"/>
      <c r="AI437" s="98"/>
      <c r="AJ437" s="97"/>
      <c r="AK437" s="98"/>
      <c r="AL437" s="98"/>
      <c r="AM437" s="98"/>
      <c r="AN437" s="99"/>
      <c r="AO437" s="99"/>
      <c r="AP437" s="99"/>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100"/>
      <c r="CB437" s="100"/>
      <c r="CC437" s="100"/>
      <c r="CD437" s="100"/>
      <c r="CE437" s="100"/>
      <c r="CF437" s="100"/>
      <c r="CG437" s="100"/>
      <c r="CH437" s="100"/>
    </row>
    <row r="438" spans="1:86" s="101" customFormat="1" x14ac:dyDescent="0.2">
      <c r="A438" s="108"/>
      <c r="B438" s="108"/>
      <c r="C438" s="151"/>
      <c r="D438" s="109"/>
      <c r="E438" s="110"/>
      <c r="F438" s="248"/>
      <c r="G438" s="111"/>
      <c r="H438" s="111"/>
      <c r="I438" s="111"/>
      <c r="J438" s="150"/>
      <c r="K438" s="111"/>
      <c r="L438" s="149"/>
      <c r="M438" s="163"/>
      <c r="N438" s="147"/>
      <c r="O438" s="147"/>
      <c r="P438" s="147"/>
      <c r="Q438" s="147"/>
      <c r="R438" s="147"/>
      <c r="S438" s="147"/>
      <c r="T438" s="147"/>
      <c r="U438" s="147"/>
      <c r="V438" s="147"/>
      <c r="W438" s="250"/>
      <c r="X438" s="147"/>
      <c r="Y438" s="250"/>
      <c r="Z438" s="148"/>
      <c r="AA438" s="250"/>
      <c r="AB438" s="147"/>
      <c r="AC438" s="73"/>
      <c r="AD438" s="96"/>
      <c r="AE438" s="97"/>
      <c r="AF438" s="97"/>
      <c r="AG438" s="98"/>
      <c r="AH438" s="98"/>
      <c r="AI438" s="98"/>
      <c r="AJ438" s="97"/>
      <c r="AK438" s="98"/>
      <c r="AL438" s="98"/>
      <c r="AM438" s="98"/>
      <c r="AN438" s="99"/>
      <c r="AO438" s="99"/>
      <c r="AP438" s="99"/>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100"/>
      <c r="CB438" s="100"/>
      <c r="CC438" s="100"/>
      <c r="CD438" s="100"/>
      <c r="CE438" s="100"/>
      <c r="CF438" s="100"/>
      <c r="CG438" s="100"/>
      <c r="CH438" s="100"/>
    </row>
    <row r="439" spans="1:86" s="101" customFormat="1" x14ac:dyDescent="0.2">
      <c r="A439" s="108"/>
      <c r="B439" s="108"/>
      <c r="C439" s="151"/>
      <c r="D439" s="109"/>
      <c r="E439" s="110"/>
      <c r="F439" s="248"/>
      <c r="G439" s="111"/>
      <c r="H439" s="111"/>
      <c r="I439" s="111"/>
      <c r="J439" s="150"/>
      <c r="K439" s="111"/>
      <c r="L439" s="149"/>
      <c r="M439" s="163"/>
      <c r="N439" s="147"/>
      <c r="O439" s="147"/>
      <c r="P439" s="147"/>
      <c r="Q439" s="147"/>
      <c r="R439" s="147"/>
      <c r="S439" s="147"/>
      <c r="T439" s="147"/>
      <c r="U439" s="147"/>
      <c r="V439" s="147"/>
      <c r="W439" s="250"/>
      <c r="X439" s="147"/>
      <c r="Y439" s="250"/>
      <c r="Z439" s="148"/>
      <c r="AA439" s="250"/>
      <c r="AB439" s="147"/>
      <c r="AC439" s="73"/>
      <c r="AD439" s="96"/>
      <c r="AE439" s="97"/>
      <c r="AF439" s="97"/>
      <c r="AG439" s="98"/>
      <c r="AH439" s="98"/>
      <c r="AI439" s="98"/>
      <c r="AJ439" s="97"/>
      <c r="AK439" s="98"/>
      <c r="AL439" s="98"/>
      <c r="AM439" s="98"/>
      <c r="AN439" s="99"/>
      <c r="AO439" s="99"/>
      <c r="AP439" s="99"/>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100"/>
      <c r="CB439" s="100"/>
      <c r="CC439" s="100"/>
      <c r="CD439" s="100"/>
      <c r="CE439" s="100"/>
      <c r="CF439" s="100"/>
      <c r="CG439" s="100"/>
      <c r="CH439" s="100"/>
    </row>
    <row r="440" spans="1:86" s="101" customFormat="1" x14ac:dyDescent="0.2">
      <c r="A440" s="108"/>
      <c r="B440" s="108"/>
      <c r="C440" s="151"/>
      <c r="D440" s="109"/>
      <c r="E440" s="110"/>
      <c r="F440" s="248"/>
      <c r="G440" s="111"/>
      <c r="H440" s="111"/>
      <c r="I440" s="111"/>
      <c r="J440" s="150"/>
      <c r="K440" s="111"/>
      <c r="L440" s="149"/>
      <c r="M440" s="163"/>
      <c r="N440" s="147"/>
      <c r="O440" s="147"/>
      <c r="P440" s="147"/>
      <c r="Q440" s="147"/>
      <c r="R440" s="147"/>
      <c r="S440" s="147"/>
      <c r="T440" s="147"/>
      <c r="U440" s="147"/>
      <c r="V440" s="147"/>
      <c r="W440" s="250"/>
      <c r="X440" s="147"/>
      <c r="Y440" s="250"/>
      <c r="Z440" s="148"/>
      <c r="AA440" s="250"/>
      <c r="AB440" s="147"/>
      <c r="AC440" s="73"/>
      <c r="AD440" s="96"/>
      <c r="AE440" s="97"/>
      <c r="AF440" s="97"/>
      <c r="AG440" s="98"/>
      <c r="AH440" s="98"/>
      <c r="AI440" s="98"/>
      <c r="AJ440" s="97"/>
      <c r="AK440" s="98"/>
      <c r="AL440" s="98"/>
      <c r="AM440" s="98"/>
      <c r="AN440" s="99"/>
      <c r="AO440" s="99"/>
      <c r="AP440" s="99"/>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100"/>
      <c r="CB440" s="100"/>
      <c r="CC440" s="100"/>
      <c r="CD440" s="100"/>
      <c r="CE440" s="100"/>
      <c r="CF440" s="100"/>
      <c r="CG440" s="100"/>
      <c r="CH440" s="100"/>
    </row>
    <row r="441" spans="1:86" s="101" customFormat="1" x14ac:dyDescent="0.2">
      <c r="A441" s="108"/>
      <c r="B441" s="108"/>
      <c r="C441" s="151"/>
      <c r="D441" s="109"/>
      <c r="E441" s="110"/>
      <c r="F441" s="248"/>
      <c r="G441" s="111"/>
      <c r="H441" s="111"/>
      <c r="I441" s="111"/>
      <c r="J441" s="150"/>
      <c r="K441" s="111"/>
      <c r="L441" s="149"/>
      <c r="M441" s="163"/>
      <c r="N441" s="147"/>
      <c r="O441" s="147"/>
      <c r="P441" s="147"/>
      <c r="Q441" s="147"/>
      <c r="R441" s="147"/>
      <c r="S441" s="147"/>
      <c r="T441" s="147"/>
      <c r="U441" s="147"/>
      <c r="V441" s="147"/>
      <c r="W441" s="250"/>
      <c r="X441" s="147"/>
      <c r="Y441" s="250"/>
      <c r="Z441" s="148"/>
      <c r="AA441" s="250"/>
      <c r="AB441" s="147"/>
      <c r="AC441" s="73"/>
      <c r="AD441" s="96"/>
      <c r="AE441" s="97"/>
      <c r="AF441" s="97"/>
      <c r="AG441" s="98"/>
      <c r="AH441" s="98"/>
      <c r="AI441" s="98"/>
      <c r="AJ441" s="97"/>
      <c r="AK441" s="98"/>
      <c r="AL441" s="98"/>
      <c r="AM441" s="98"/>
      <c r="AN441" s="99"/>
      <c r="AO441" s="99"/>
      <c r="AP441" s="99"/>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100"/>
      <c r="CB441" s="100"/>
      <c r="CC441" s="100"/>
      <c r="CD441" s="100"/>
      <c r="CE441" s="100"/>
      <c r="CF441" s="100"/>
      <c r="CG441" s="100"/>
      <c r="CH441" s="100"/>
    </row>
    <row r="442" spans="1:86" s="101" customFormat="1" x14ac:dyDescent="0.2">
      <c r="A442" s="108"/>
      <c r="B442" s="108"/>
      <c r="C442" s="151"/>
      <c r="D442" s="109"/>
      <c r="E442" s="110"/>
      <c r="F442" s="248"/>
      <c r="G442" s="111"/>
      <c r="H442" s="111"/>
      <c r="I442" s="111"/>
      <c r="J442" s="150"/>
      <c r="K442" s="111"/>
      <c r="L442" s="149"/>
      <c r="M442" s="163"/>
      <c r="N442" s="147"/>
      <c r="O442" s="147"/>
      <c r="P442" s="147"/>
      <c r="Q442" s="147"/>
      <c r="R442" s="147"/>
      <c r="S442" s="147"/>
      <c r="T442" s="147"/>
      <c r="U442" s="147"/>
      <c r="V442" s="147"/>
      <c r="W442" s="250"/>
      <c r="X442" s="147"/>
      <c r="Y442" s="250"/>
      <c r="Z442" s="148"/>
      <c r="AA442" s="250"/>
      <c r="AB442" s="147"/>
      <c r="AC442" s="73"/>
      <c r="AD442" s="96"/>
      <c r="AE442" s="97"/>
      <c r="AF442" s="97"/>
      <c r="AG442" s="98"/>
      <c r="AH442" s="98"/>
      <c r="AI442" s="98"/>
      <c r="AJ442" s="97"/>
      <c r="AK442" s="98"/>
      <c r="AL442" s="98"/>
      <c r="AM442" s="98"/>
      <c r="AN442" s="99"/>
      <c r="AO442" s="99"/>
      <c r="AP442" s="99"/>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100"/>
      <c r="CB442" s="100"/>
      <c r="CC442" s="100"/>
      <c r="CD442" s="100"/>
      <c r="CE442" s="100"/>
      <c r="CF442" s="100"/>
      <c r="CG442" s="100"/>
      <c r="CH442" s="100"/>
    </row>
    <row r="443" spans="1:86" s="101" customFormat="1" x14ac:dyDescent="0.2">
      <c r="A443" s="108"/>
      <c r="B443" s="108"/>
      <c r="C443" s="151"/>
      <c r="D443" s="109"/>
      <c r="E443" s="110"/>
      <c r="F443" s="248"/>
      <c r="G443" s="111"/>
      <c r="H443" s="111"/>
      <c r="I443" s="111"/>
      <c r="J443" s="150"/>
      <c r="K443" s="111"/>
      <c r="L443" s="149"/>
      <c r="M443" s="163"/>
      <c r="N443" s="147"/>
      <c r="O443" s="147"/>
      <c r="P443" s="147"/>
      <c r="Q443" s="147"/>
      <c r="R443" s="147"/>
      <c r="S443" s="147"/>
      <c r="T443" s="147"/>
      <c r="U443" s="147"/>
      <c r="V443" s="147"/>
      <c r="W443" s="250"/>
      <c r="X443" s="147"/>
      <c r="Y443" s="250"/>
      <c r="Z443" s="148"/>
      <c r="AA443" s="250"/>
      <c r="AB443" s="147"/>
      <c r="AC443" s="73"/>
      <c r="AD443" s="96"/>
      <c r="AE443" s="97"/>
      <c r="AF443" s="97"/>
      <c r="AG443" s="98"/>
      <c r="AH443" s="98"/>
      <c r="AI443" s="98"/>
      <c r="AJ443" s="97"/>
      <c r="AK443" s="98"/>
      <c r="AL443" s="98"/>
      <c r="AM443" s="98"/>
      <c r="AN443" s="99"/>
      <c r="AO443" s="99"/>
      <c r="AP443" s="99"/>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100"/>
      <c r="CB443" s="100"/>
      <c r="CC443" s="100"/>
      <c r="CD443" s="100"/>
      <c r="CE443" s="100"/>
      <c r="CF443" s="100"/>
      <c r="CG443" s="100"/>
      <c r="CH443" s="100"/>
    </row>
    <row r="444" spans="1:86" s="101" customFormat="1" x14ac:dyDescent="0.2">
      <c r="A444" s="108"/>
      <c r="B444" s="108"/>
      <c r="C444" s="151"/>
      <c r="D444" s="109"/>
      <c r="E444" s="110"/>
      <c r="F444" s="248"/>
      <c r="G444" s="111"/>
      <c r="H444" s="111"/>
      <c r="I444" s="111"/>
      <c r="J444" s="150"/>
      <c r="K444" s="111"/>
      <c r="L444" s="149"/>
      <c r="M444" s="163"/>
      <c r="N444" s="147"/>
      <c r="O444" s="147"/>
      <c r="P444" s="147"/>
      <c r="Q444" s="147"/>
      <c r="R444" s="147"/>
      <c r="S444" s="147"/>
      <c r="T444" s="147"/>
      <c r="U444" s="147"/>
      <c r="V444" s="147"/>
      <c r="W444" s="250"/>
      <c r="X444" s="147"/>
      <c r="Y444" s="250"/>
      <c r="Z444" s="148"/>
      <c r="AA444" s="250"/>
      <c r="AB444" s="147"/>
      <c r="AC444" s="73"/>
      <c r="AD444" s="96"/>
      <c r="AE444" s="97"/>
      <c r="AF444" s="97"/>
      <c r="AG444" s="98"/>
      <c r="AH444" s="98"/>
      <c r="AI444" s="98"/>
      <c r="AJ444" s="97"/>
      <c r="AK444" s="98"/>
      <c r="AL444" s="98"/>
      <c r="AM444" s="98"/>
      <c r="AN444" s="99"/>
      <c r="AO444" s="99"/>
      <c r="AP444" s="99"/>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100"/>
      <c r="CB444" s="100"/>
      <c r="CC444" s="100"/>
      <c r="CD444" s="100"/>
      <c r="CE444" s="100"/>
      <c r="CF444" s="100"/>
      <c r="CG444" s="100"/>
      <c r="CH444" s="100"/>
    </row>
    <row r="445" spans="1:86" s="101" customFormat="1" x14ac:dyDescent="0.2">
      <c r="A445" s="108"/>
      <c r="B445" s="108"/>
      <c r="C445" s="151"/>
      <c r="D445" s="109"/>
      <c r="E445" s="110"/>
      <c r="F445" s="248"/>
      <c r="G445" s="111"/>
      <c r="H445" s="111"/>
      <c r="I445" s="111"/>
      <c r="J445" s="150"/>
      <c r="K445" s="111"/>
      <c r="L445" s="149"/>
      <c r="M445" s="163"/>
      <c r="N445" s="147"/>
      <c r="O445" s="147"/>
      <c r="P445" s="147"/>
      <c r="Q445" s="147"/>
      <c r="R445" s="147"/>
      <c r="S445" s="147"/>
      <c r="T445" s="147"/>
      <c r="U445" s="147"/>
      <c r="V445" s="147"/>
      <c r="W445" s="250"/>
      <c r="X445" s="147"/>
      <c r="Y445" s="250"/>
      <c r="Z445" s="148"/>
      <c r="AA445" s="250"/>
      <c r="AB445" s="147"/>
      <c r="AC445" s="73"/>
      <c r="AD445" s="96"/>
      <c r="AE445" s="97"/>
      <c r="AF445" s="97"/>
      <c r="AG445" s="98"/>
      <c r="AH445" s="98"/>
      <c r="AI445" s="98"/>
      <c r="AJ445" s="97"/>
      <c r="AK445" s="98"/>
      <c r="AL445" s="98"/>
      <c r="AM445" s="98"/>
      <c r="AN445" s="99"/>
      <c r="AO445" s="99"/>
      <c r="AP445" s="99"/>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100"/>
      <c r="CB445" s="100"/>
      <c r="CC445" s="100"/>
      <c r="CD445" s="100"/>
      <c r="CE445" s="100"/>
      <c r="CF445" s="100"/>
      <c r="CG445" s="100"/>
      <c r="CH445" s="100"/>
    </row>
    <row r="446" spans="1:86" s="101" customFormat="1" x14ac:dyDescent="0.2">
      <c r="A446" s="108"/>
      <c r="B446" s="108"/>
      <c r="C446" s="151"/>
      <c r="D446" s="109"/>
      <c r="E446" s="110"/>
      <c r="F446" s="248"/>
      <c r="G446" s="111"/>
      <c r="H446" s="111"/>
      <c r="I446" s="111"/>
      <c r="J446" s="150"/>
      <c r="K446" s="111"/>
      <c r="L446" s="149"/>
      <c r="M446" s="163"/>
      <c r="N446" s="147"/>
      <c r="O446" s="147"/>
      <c r="P446" s="147"/>
      <c r="Q446" s="147"/>
      <c r="R446" s="147"/>
      <c r="S446" s="147"/>
      <c r="T446" s="147"/>
      <c r="U446" s="147"/>
      <c r="V446" s="147"/>
      <c r="W446" s="250"/>
      <c r="X446" s="147"/>
      <c r="Y446" s="250"/>
      <c r="Z446" s="148"/>
      <c r="AA446" s="250"/>
      <c r="AB446" s="147"/>
      <c r="AC446" s="73"/>
      <c r="AD446" s="96"/>
      <c r="AE446" s="97"/>
      <c r="AF446" s="97"/>
      <c r="AG446" s="98"/>
      <c r="AH446" s="98"/>
      <c r="AI446" s="98"/>
      <c r="AJ446" s="97"/>
      <c r="AK446" s="98"/>
      <c r="AL446" s="98"/>
      <c r="AM446" s="98"/>
      <c r="AN446" s="99"/>
      <c r="AO446" s="99"/>
      <c r="AP446" s="99"/>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100"/>
      <c r="CB446" s="100"/>
      <c r="CC446" s="100"/>
      <c r="CD446" s="100"/>
      <c r="CE446" s="100"/>
      <c r="CF446" s="100"/>
      <c r="CG446" s="100"/>
      <c r="CH446" s="100"/>
    </row>
    <row r="447" spans="1:86" s="101" customFormat="1" x14ac:dyDescent="0.2">
      <c r="A447" s="108"/>
      <c r="B447" s="108"/>
      <c r="C447" s="151"/>
      <c r="D447" s="109"/>
      <c r="E447" s="110"/>
      <c r="F447" s="248"/>
      <c r="G447" s="111"/>
      <c r="H447" s="111"/>
      <c r="I447" s="111"/>
      <c r="J447" s="150"/>
      <c r="K447" s="111"/>
      <c r="L447" s="149"/>
      <c r="M447" s="163"/>
      <c r="N447" s="147"/>
      <c r="O447" s="147"/>
      <c r="P447" s="147"/>
      <c r="Q447" s="147"/>
      <c r="R447" s="147"/>
      <c r="S447" s="147"/>
      <c r="T447" s="147"/>
      <c r="U447" s="147"/>
      <c r="V447" s="147"/>
      <c r="W447" s="250"/>
      <c r="X447" s="147"/>
      <c r="Y447" s="250"/>
      <c r="Z447" s="148"/>
      <c r="AA447" s="250"/>
      <c r="AB447" s="147"/>
      <c r="AC447" s="73"/>
      <c r="AD447" s="96"/>
      <c r="AE447" s="97"/>
      <c r="AF447" s="97"/>
      <c r="AG447" s="98"/>
      <c r="AH447" s="98"/>
      <c r="AI447" s="98"/>
      <c r="AJ447" s="97"/>
      <c r="AK447" s="98"/>
      <c r="AL447" s="98"/>
      <c r="AM447" s="98"/>
      <c r="AN447" s="99"/>
      <c r="AO447" s="99"/>
      <c r="AP447" s="99"/>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100"/>
      <c r="CB447" s="100"/>
      <c r="CC447" s="100"/>
      <c r="CD447" s="100"/>
      <c r="CE447" s="100"/>
      <c r="CF447" s="100"/>
      <c r="CG447" s="100"/>
      <c r="CH447" s="100"/>
    </row>
    <row r="448" spans="1:86" s="101" customFormat="1" x14ac:dyDescent="0.2">
      <c r="A448" s="108"/>
      <c r="B448" s="108"/>
      <c r="C448" s="151"/>
      <c r="D448" s="109"/>
      <c r="E448" s="110"/>
      <c r="F448" s="248"/>
      <c r="G448" s="111"/>
      <c r="H448" s="111"/>
      <c r="I448" s="111"/>
      <c r="J448" s="150"/>
      <c r="K448" s="111"/>
      <c r="L448" s="149"/>
      <c r="M448" s="163"/>
      <c r="N448" s="147"/>
      <c r="O448" s="147"/>
      <c r="P448" s="147"/>
      <c r="Q448" s="147"/>
      <c r="R448" s="147"/>
      <c r="S448" s="147"/>
      <c r="T448" s="147"/>
      <c r="U448" s="147"/>
      <c r="V448" s="147"/>
      <c r="W448" s="250"/>
      <c r="X448" s="147"/>
      <c r="Y448" s="250"/>
      <c r="Z448" s="148"/>
      <c r="AA448" s="250"/>
      <c r="AB448" s="147"/>
      <c r="AC448" s="73"/>
      <c r="AD448" s="96"/>
      <c r="AE448" s="97"/>
      <c r="AF448" s="97"/>
      <c r="AG448" s="98"/>
      <c r="AH448" s="98"/>
      <c r="AI448" s="98"/>
      <c r="AJ448" s="97"/>
      <c r="AK448" s="98"/>
      <c r="AL448" s="98"/>
      <c r="AM448" s="98"/>
      <c r="AN448" s="99"/>
      <c r="AO448" s="99"/>
      <c r="AP448" s="99"/>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100"/>
      <c r="CB448" s="100"/>
      <c r="CC448" s="100"/>
      <c r="CD448" s="100"/>
      <c r="CE448" s="100"/>
      <c r="CF448" s="100"/>
      <c r="CG448" s="100"/>
      <c r="CH448" s="100"/>
    </row>
    <row r="449" spans="1:86" s="101" customFormat="1" x14ac:dyDescent="0.2">
      <c r="A449" s="108"/>
      <c r="B449" s="108"/>
      <c r="C449" s="151"/>
      <c r="D449" s="109"/>
      <c r="E449" s="110"/>
      <c r="F449" s="248"/>
      <c r="G449" s="111"/>
      <c r="H449" s="111"/>
      <c r="I449" s="111"/>
      <c r="J449" s="150"/>
      <c r="K449" s="111"/>
      <c r="L449" s="149"/>
      <c r="M449" s="163"/>
      <c r="N449" s="147"/>
      <c r="O449" s="147"/>
      <c r="P449" s="147"/>
      <c r="Q449" s="147"/>
      <c r="R449" s="147"/>
      <c r="S449" s="147"/>
      <c r="T449" s="147"/>
      <c r="U449" s="147"/>
      <c r="V449" s="147"/>
      <c r="W449" s="250"/>
      <c r="X449" s="147"/>
      <c r="Y449" s="250"/>
      <c r="Z449" s="148"/>
      <c r="AA449" s="250"/>
      <c r="AB449" s="147"/>
      <c r="AC449" s="73"/>
      <c r="AD449" s="96"/>
      <c r="AE449" s="97"/>
      <c r="AF449" s="97"/>
      <c r="AG449" s="98"/>
      <c r="AH449" s="98"/>
      <c r="AI449" s="98"/>
      <c r="AJ449" s="97"/>
      <c r="AK449" s="98"/>
      <c r="AL449" s="98"/>
      <c r="AM449" s="98"/>
      <c r="AN449" s="99"/>
      <c r="AO449" s="99"/>
      <c r="AP449" s="99"/>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100"/>
      <c r="CB449" s="100"/>
      <c r="CC449" s="100"/>
      <c r="CD449" s="100"/>
      <c r="CE449" s="100"/>
      <c r="CF449" s="100"/>
      <c r="CG449" s="100"/>
      <c r="CH449" s="100"/>
    </row>
    <row r="450" spans="1:86" s="101" customFormat="1" x14ac:dyDescent="0.2">
      <c r="A450" s="108"/>
      <c r="B450" s="108"/>
      <c r="C450" s="151"/>
      <c r="D450" s="109"/>
      <c r="E450" s="110"/>
      <c r="F450" s="248"/>
      <c r="G450" s="111"/>
      <c r="H450" s="111"/>
      <c r="I450" s="111"/>
      <c r="J450" s="150"/>
      <c r="K450" s="111"/>
      <c r="L450" s="149"/>
      <c r="M450" s="163"/>
      <c r="N450" s="147"/>
      <c r="O450" s="147"/>
      <c r="P450" s="147"/>
      <c r="Q450" s="147"/>
      <c r="R450" s="147"/>
      <c r="S450" s="147"/>
      <c r="T450" s="147"/>
      <c r="U450" s="147"/>
      <c r="V450" s="147"/>
      <c r="W450" s="250"/>
      <c r="X450" s="147"/>
      <c r="Y450" s="250"/>
      <c r="Z450" s="148"/>
      <c r="AA450" s="250"/>
      <c r="AB450" s="147"/>
      <c r="AC450" s="73"/>
      <c r="AD450" s="96"/>
      <c r="AE450" s="97"/>
      <c r="AF450" s="97"/>
      <c r="AG450" s="98"/>
      <c r="AH450" s="98"/>
      <c r="AI450" s="98"/>
      <c r="AJ450" s="97"/>
      <c r="AK450" s="98"/>
      <c r="AL450" s="98"/>
      <c r="AM450" s="98"/>
      <c r="AN450" s="99"/>
      <c r="AO450" s="99"/>
      <c r="AP450" s="99"/>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100"/>
      <c r="CB450" s="100"/>
      <c r="CC450" s="100"/>
      <c r="CD450" s="100"/>
      <c r="CE450" s="100"/>
      <c r="CF450" s="100"/>
      <c r="CG450" s="100"/>
      <c r="CH450" s="100"/>
    </row>
    <row r="451" spans="1:86" s="101" customFormat="1" x14ac:dyDescent="0.2">
      <c r="A451" s="108"/>
      <c r="B451" s="108"/>
      <c r="C451" s="151"/>
      <c r="D451" s="109"/>
      <c r="E451" s="110"/>
      <c r="F451" s="248"/>
      <c r="G451" s="111"/>
      <c r="H451" s="111"/>
      <c r="I451" s="111"/>
      <c r="J451" s="150"/>
      <c r="K451" s="111"/>
      <c r="L451" s="149"/>
      <c r="M451" s="163"/>
      <c r="N451" s="147"/>
      <c r="O451" s="147"/>
      <c r="P451" s="147"/>
      <c r="Q451" s="147"/>
      <c r="R451" s="147"/>
      <c r="S451" s="147"/>
      <c r="T451" s="147"/>
      <c r="U451" s="147"/>
      <c r="V451" s="147"/>
      <c r="W451" s="250"/>
      <c r="X451" s="147"/>
      <c r="Y451" s="250"/>
      <c r="Z451" s="148"/>
      <c r="AA451" s="250"/>
      <c r="AB451" s="147"/>
      <c r="AC451" s="73"/>
      <c r="AD451" s="96"/>
      <c r="AE451" s="97"/>
      <c r="AF451" s="97"/>
      <c r="AG451" s="98"/>
      <c r="AH451" s="98"/>
      <c r="AI451" s="98"/>
      <c r="AJ451" s="97"/>
      <c r="AK451" s="98"/>
      <c r="AL451" s="98"/>
      <c r="AM451" s="98"/>
      <c r="AN451" s="99"/>
      <c r="AO451" s="99"/>
      <c r="AP451" s="99"/>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100"/>
      <c r="CB451" s="100"/>
      <c r="CC451" s="100"/>
      <c r="CD451" s="100"/>
      <c r="CE451" s="100"/>
      <c r="CF451" s="100"/>
      <c r="CG451" s="100"/>
      <c r="CH451" s="100"/>
    </row>
    <row r="452" spans="1:86" s="101" customFormat="1" x14ac:dyDescent="0.2">
      <c r="A452" s="108"/>
      <c r="B452" s="108"/>
      <c r="C452" s="151"/>
      <c r="D452" s="109"/>
      <c r="E452" s="110"/>
      <c r="F452" s="248"/>
      <c r="G452" s="111"/>
      <c r="H452" s="111"/>
      <c r="I452" s="111"/>
      <c r="J452" s="150"/>
      <c r="K452" s="111"/>
      <c r="L452" s="149"/>
      <c r="M452" s="163"/>
      <c r="N452" s="147"/>
      <c r="O452" s="147"/>
      <c r="P452" s="147"/>
      <c r="Q452" s="147"/>
      <c r="R452" s="147"/>
      <c r="S452" s="147"/>
      <c r="T452" s="147"/>
      <c r="U452" s="147"/>
      <c r="V452" s="147"/>
      <c r="W452" s="250"/>
      <c r="X452" s="147"/>
      <c r="Y452" s="250"/>
      <c r="Z452" s="148"/>
      <c r="AA452" s="250"/>
      <c r="AB452" s="147"/>
      <c r="AC452" s="73"/>
      <c r="AD452" s="96"/>
      <c r="AE452" s="97"/>
      <c r="AF452" s="97"/>
      <c r="AG452" s="98"/>
      <c r="AH452" s="98"/>
      <c r="AI452" s="98"/>
      <c r="AJ452" s="97"/>
      <c r="AK452" s="98"/>
      <c r="AL452" s="98"/>
      <c r="AM452" s="98"/>
      <c r="AN452" s="99"/>
      <c r="AO452" s="99"/>
      <c r="AP452" s="99"/>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100"/>
      <c r="CB452" s="100"/>
      <c r="CC452" s="100"/>
      <c r="CD452" s="100"/>
      <c r="CE452" s="100"/>
      <c r="CF452" s="100"/>
      <c r="CG452" s="100"/>
      <c r="CH452" s="100"/>
    </row>
    <row r="453" spans="1:86" s="101" customFormat="1" x14ac:dyDescent="0.2">
      <c r="A453" s="108"/>
      <c r="B453" s="108"/>
      <c r="C453" s="151"/>
      <c r="D453" s="109"/>
      <c r="E453" s="110"/>
      <c r="F453" s="248"/>
      <c r="G453" s="111"/>
      <c r="H453" s="111"/>
      <c r="I453" s="111"/>
      <c r="J453" s="150"/>
      <c r="K453" s="111"/>
      <c r="L453" s="149"/>
      <c r="M453" s="163"/>
      <c r="N453" s="147"/>
      <c r="O453" s="147"/>
      <c r="P453" s="147"/>
      <c r="Q453" s="147"/>
      <c r="R453" s="147"/>
      <c r="S453" s="147"/>
      <c r="T453" s="147"/>
      <c r="U453" s="147"/>
      <c r="V453" s="147"/>
      <c r="W453" s="250"/>
      <c r="X453" s="147"/>
      <c r="Y453" s="250"/>
      <c r="Z453" s="148"/>
      <c r="AA453" s="250"/>
      <c r="AB453" s="147"/>
      <c r="AC453" s="73"/>
      <c r="AD453" s="96"/>
      <c r="AE453" s="97"/>
      <c r="AF453" s="97"/>
      <c r="AG453" s="98"/>
      <c r="AH453" s="98"/>
      <c r="AI453" s="98"/>
      <c r="AJ453" s="97"/>
      <c r="AK453" s="98"/>
      <c r="AL453" s="98"/>
      <c r="AM453" s="98"/>
      <c r="AN453" s="99"/>
      <c r="AO453" s="99"/>
      <c r="AP453" s="99"/>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100"/>
      <c r="CB453" s="100"/>
      <c r="CC453" s="100"/>
      <c r="CD453" s="100"/>
      <c r="CE453" s="100"/>
      <c r="CF453" s="100"/>
      <c r="CG453" s="100"/>
      <c r="CH453" s="100"/>
    </row>
    <row r="454" spans="1:86" s="101" customFormat="1" x14ac:dyDescent="0.2">
      <c r="A454" s="108"/>
      <c r="B454" s="108"/>
      <c r="C454" s="151"/>
      <c r="D454" s="109"/>
      <c r="E454" s="110"/>
      <c r="F454" s="248"/>
      <c r="G454" s="111"/>
      <c r="H454" s="111"/>
      <c r="I454" s="111"/>
      <c r="J454" s="150"/>
      <c r="K454" s="111"/>
      <c r="L454" s="149"/>
      <c r="M454" s="163"/>
      <c r="N454" s="147"/>
      <c r="O454" s="147"/>
      <c r="P454" s="147"/>
      <c r="Q454" s="147"/>
      <c r="R454" s="147"/>
      <c r="S454" s="147"/>
      <c r="T454" s="147"/>
      <c r="U454" s="147"/>
      <c r="V454" s="147"/>
      <c r="W454" s="250"/>
      <c r="X454" s="147"/>
      <c r="Y454" s="250"/>
      <c r="Z454" s="148"/>
      <c r="AA454" s="250"/>
      <c r="AB454" s="147"/>
      <c r="AC454" s="73"/>
      <c r="AD454" s="96"/>
      <c r="AE454" s="97"/>
      <c r="AF454" s="97"/>
      <c r="AG454" s="98"/>
      <c r="AH454" s="98"/>
      <c r="AI454" s="98"/>
      <c r="AJ454" s="97"/>
      <c r="AK454" s="98"/>
      <c r="AL454" s="98"/>
      <c r="AM454" s="98"/>
      <c r="AN454" s="99"/>
      <c r="AO454" s="99"/>
      <c r="AP454" s="99"/>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100"/>
      <c r="CB454" s="100"/>
      <c r="CC454" s="100"/>
      <c r="CD454" s="100"/>
      <c r="CE454" s="100"/>
      <c r="CF454" s="100"/>
      <c r="CG454" s="100"/>
      <c r="CH454" s="100"/>
    </row>
    <row r="455" spans="1:86" s="101" customFormat="1" x14ac:dyDescent="0.2">
      <c r="A455" s="108"/>
      <c r="B455" s="108"/>
      <c r="C455" s="151"/>
      <c r="D455" s="109"/>
      <c r="E455" s="110"/>
      <c r="F455" s="248"/>
      <c r="G455" s="111"/>
      <c r="H455" s="111"/>
      <c r="I455" s="111"/>
      <c r="J455" s="150"/>
      <c r="K455" s="111"/>
      <c r="L455" s="149"/>
      <c r="M455" s="163"/>
      <c r="N455" s="147"/>
      <c r="O455" s="147"/>
      <c r="P455" s="147"/>
      <c r="Q455" s="147"/>
      <c r="R455" s="147"/>
      <c r="S455" s="147"/>
      <c r="T455" s="147"/>
      <c r="U455" s="147"/>
      <c r="V455" s="147"/>
      <c r="W455" s="250"/>
      <c r="X455" s="147"/>
      <c r="Y455" s="250"/>
      <c r="Z455" s="148"/>
      <c r="AA455" s="250"/>
      <c r="AB455" s="147"/>
      <c r="AC455" s="73"/>
      <c r="AD455" s="96"/>
      <c r="AE455" s="97"/>
      <c r="AF455" s="97"/>
      <c r="AG455" s="98"/>
      <c r="AH455" s="98"/>
      <c r="AI455" s="98"/>
      <c r="AJ455" s="97"/>
      <c r="AK455" s="98"/>
      <c r="AL455" s="98"/>
      <c r="AM455" s="98"/>
      <c r="AN455" s="99"/>
      <c r="AO455" s="99"/>
      <c r="AP455" s="99"/>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100"/>
      <c r="CB455" s="100"/>
      <c r="CC455" s="100"/>
      <c r="CD455" s="100"/>
      <c r="CE455" s="100"/>
      <c r="CF455" s="100"/>
      <c r="CG455" s="100"/>
      <c r="CH455" s="100"/>
    </row>
    <row r="456" spans="1:86" s="101" customFormat="1" x14ac:dyDescent="0.2">
      <c r="A456" s="108"/>
      <c r="B456" s="108"/>
      <c r="C456" s="151"/>
      <c r="D456" s="109"/>
      <c r="E456" s="110"/>
      <c r="F456" s="248"/>
      <c r="G456" s="111"/>
      <c r="H456" s="111"/>
      <c r="I456" s="111"/>
      <c r="J456" s="150"/>
      <c r="K456" s="111"/>
      <c r="L456" s="149"/>
      <c r="M456" s="163"/>
      <c r="N456" s="147"/>
      <c r="O456" s="147"/>
      <c r="P456" s="147"/>
      <c r="Q456" s="147"/>
      <c r="R456" s="147"/>
      <c r="S456" s="147"/>
      <c r="T456" s="147"/>
      <c r="U456" s="147"/>
      <c r="V456" s="147"/>
      <c r="W456" s="250"/>
      <c r="X456" s="147"/>
      <c r="Y456" s="250"/>
      <c r="Z456" s="148"/>
      <c r="AA456" s="250"/>
      <c r="AB456" s="147"/>
      <c r="AC456" s="73"/>
      <c r="AD456" s="96"/>
      <c r="AE456" s="97"/>
      <c r="AF456" s="97"/>
      <c r="AG456" s="98"/>
      <c r="AH456" s="98"/>
      <c r="AI456" s="98"/>
      <c r="AJ456" s="97"/>
      <c r="AK456" s="98"/>
      <c r="AL456" s="98"/>
      <c r="AM456" s="98"/>
      <c r="AN456" s="99"/>
      <c r="AO456" s="99"/>
      <c r="AP456" s="99"/>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100"/>
      <c r="CB456" s="100"/>
      <c r="CC456" s="100"/>
      <c r="CD456" s="100"/>
      <c r="CE456" s="100"/>
      <c r="CF456" s="100"/>
      <c r="CG456" s="100"/>
      <c r="CH456" s="100"/>
    </row>
    <row r="457" spans="1:86" s="101" customFormat="1" x14ac:dyDescent="0.2">
      <c r="A457" s="108"/>
      <c r="B457" s="108"/>
      <c r="C457" s="151"/>
      <c r="D457" s="109"/>
      <c r="E457" s="110"/>
      <c r="F457" s="248"/>
      <c r="G457" s="111"/>
      <c r="H457" s="111"/>
      <c r="I457" s="111"/>
      <c r="J457" s="150"/>
      <c r="K457" s="111"/>
      <c r="L457" s="149"/>
      <c r="M457" s="163"/>
      <c r="N457" s="147"/>
      <c r="O457" s="147"/>
      <c r="P457" s="147"/>
      <c r="Q457" s="147"/>
      <c r="R457" s="147"/>
      <c r="S457" s="147"/>
      <c r="T457" s="147"/>
      <c r="U457" s="147"/>
      <c r="V457" s="147"/>
      <c r="W457" s="250"/>
      <c r="X457" s="147"/>
      <c r="Y457" s="250"/>
      <c r="Z457" s="148"/>
      <c r="AA457" s="250"/>
      <c r="AB457" s="147"/>
      <c r="AC457" s="73"/>
      <c r="AD457" s="96"/>
      <c r="AE457" s="97"/>
      <c r="AF457" s="97"/>
      <c r="AG457" s="98"/>
      <c r="AH457" s="98"/>
      <c r="AI457" s="98"/>
      <c r="AJ457" s="97"/>
      <c r="AK457" s="98"/>
      <c r="AL457" s="98"/>
      <c r="AM457" s="98"/>
      <c r="AN457" s="99"/>
      <c r="AO457" s="99"/>
      <c r="AP457" s="99"/>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100"/>
      <c r="CB457" s="100"/>
      <c r="CC457" s="100"/>
      <c r="CD457" s="100"/>
      <c r="CE457" s="100"/>
      <c r="CF457" s="100"/>
      <c r="CG457" s="100"/>
      <c r="CH457" s="100"/>
    </row>
    <row r="458" spans="1:86" s="101" customFormat="1" x14ac:dyDescent="0.2">
      <c r="A458" s="108"/>
      <c r="B458" s="108"/>
      <c r="C458" s="151"/>
      <c r="D458" s="109"/>
      <c r="E458" s="110"/>
      <c r="F458" s="248"/>
      <c r="G458" s="111"/>
      <c r="H458" s="111"/>
      <c r="I458" s="111"/>
      <c r="J458" s="150"/>
      <c r="K458" s="111"/>
      <c r="L458" s="149"/>
      <c r="M458" s="163"/>
      <c r="N458" s="147"/>
      <c r="O458" s="147"/>
      <c r="P458" s="147"/>
      <c r="Q458" s="147"/>
      <c r="R458" s="147"/>
      <c r="S458" s="147"/>
      <c r="T458" s="147"/>
      <c r="U458" s="147"/>
      <c r="V458" s="147"/>
      <c r="W458" s="250"/>
      <c r="X458" s="147"/>
      <c r="Y458" s="250"/>
      <c r="Z458" s="148"/>
      <c r="AA458" s="250"/>
      <c r="AB458" s="147"/>
      <c r="AC458" s="73"/>
      <c r="AD458" s="96"/>
      <c r="AE458" s="97"/>
      <c r="AF458" s="97"/>
      <c r="AG458" s="98"/>
      <c r="AH458" s="98"/>
      <c r="AI458" s="98"/>
      <c r="AJ458" s="97"/>
      <c r="AK458" s="98"/>
      <c r="AL458" s="98"/>
      <c r="AM458" s="98"/>
      <c r="AN458" s="99"/>
      <c r="AO458" s="99"/>
      <c r="AP458" s="99"/>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100"/>
      <c r="CB458" s="100"/>
      <c r="CC458" s="100"/>
      <c r="CD458" s="100"/>
      <c r="CE458" s="100"/>
      <c r="CF458" s="100"/>
      <c r="CG458" s="100"/>
      <c r="CH458" s="100"/>
    </row>
    <row r="459" spans="1:86" s="101" customFormat="1" x14ac:dyDescent="0.2">
      <c r="A459" s="108"/>
      <c r="B459" s="108"/>
      <c r="C459" s="151"/>
      <c r="D459" s="109"/>
      <c r="E459" s="110"/>
      <c r="F459" s="248"/>
      <c r="G459" s="111"/>
      <c r="H459" s="111"/>
      <c r="I459" s="111"/>
      <c r="J459" s="150"/>
      <c r="K459" s="111"/>
      <c r="L459" s="149"/>
      <c r="M459" s="163"/>
      <c r="N459" s="147"/>
      <c r="O459" s="147"/>
      <c r="P459" s="147"/>
      <c r="Q459" s="147"/>
      <c r="R459" s="147"/>
      <c r="S459" s="147"/>
      <c r="T459" s="147"/>
      <c r="U459" s="147"/>
      <c r="V459" s="147"/>
      <c r="W459" s="250"/>
      <c r="X459" s="147"/>
      <c r="Y459" s="250"/>
      <c r="Z459" s="148"/>
      <c r="AA459" s="250"/>
      <c r="AB459" s="147"/>
      <c r="AC459" s="73"/>
      <c r="AD459" s="96"/>
      <c r="AE459" s="97"/>
      <c r="AF459" s="97"/>
      <c r="AG459" s="98"/>
      <c r="AH459" s="98"/>
      <c r="AI459" s="98"/>
      <c r="AJ459" s="97"/>
      <c r="AK459" s="98"/>
      <c r="AL459" s="98"/>
      <c r="AM459" s="98"/>
      <c r="AN459" s="99"/>
      <c r="AO459" s="99"/>
      <c r="AP459" s="99"/>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100"/>
      <c r="CB459" s="100"/>
      <c r="CC459" s="100"/>
      <c r="CD459" s="100"/>
      <c r="CE459" s="100"/>
      <c r="CF459" s="100"/>
      <c r="CG459" s="100"/>
      <c r="CH459" s="100"/>
    </row>
    <row r="460" spans="1:86" s="101" customFormat="1" x14ac:dyDescent="0.2">
      <c r="A460" s="108"/>
      <c r="B460" s="108"/>
      <c r="C460" s="151"/>
      <c r="D460" s="109"/>
      <c r="E460" s="110"/>
      <c r="F460" s="248"/>
      <c r="G460" s="111"/>
      <c r="H460" s="111"/>
      <c r="I460" s="111"/>
      <c r="J460" s="150"/>
      <c r="K460" s="111"/>
      <c r="L460" s="149"/>
      <c r="M460" s="163"/>
      <c r="N460" s="147"/>
      <c r="O460" s="147"/>
      <c r="P460" s="147"/>
      <c r="Q460" s="147"/>
      <c r="R460" s="147"/>
      <c r="S460" s="147"/>
      <c r="T460" s="147"/>
      <c r="U460" s="147"/>
      <c r="V460" s="147"/>
      <c r="W460" s="250"/>
      <c r="X460" s="147"/>
      <c r="Y460" s="250"/>
      <c r="Z460" s="148"/>
      <c r="AA460" s="250"/>
      <c r="AB460" s="147"/>
      <c r="AC460" s="73"/>
      <c r="AD460" s="96"/>
      <c r="AE460" s="97"/>
      <c r="AF460" s="97"/>
      <c r="AG460" s="98"/>
      <c r="AH460" s="98"/>
      <c r="AI460" s="98"/>
      <c r="AJ460" s="97"/>
      <c r="AK460" s="98"/>
      <c r="AL460" s="98"/>
      <c r="AM460" s="98"/>
      <c r="AN460" s="99"/>
      <c r="AO460" s="99"/>
      <c r="AP460" s="99"/>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100"/>
      <c r="CB460" s="100"/>
      <c r="CC460" s="100"/>
      <c r="CD460" s="100"/>
      <c r="CE460" s="100"/>
      <c r="CF460" s="100"/>
      <c r="CG460" s="100"/>
      <c r="CH460" s="100"/>
    </row>
    <row r="461" spans="1:86" s="101" customFormat="1" x14ac:dyDescent="0.2">
      <c r="A461" s="108"/>
      <c r="B461" s="108"/>
      <c r="C461" s="151"/>
      <c r="D461" s="109"/>
      <c r="E461" s="110"/>
      <c r="F461" s="248"/>
      <c r="G461" s="111"/>
      <c r="H461" s="111"/>
      <c r="I461" s="111"/>
      <c r="J461" s="150"/>
      <c r="K461" s="111"/>
      <c r="L461" s="149"/>
      <c r="M461" s="163"/>
      <c r="N461" s="147"/>
      <c r="O461" s="147"/>
      <c r="P461" s="147"/>
      <c r="Q461" s="147"/>
      <c r="R461" s="147"/>
      <c r="S461" s="147"/>
      <c r="T461" s="147"/>
      <c r="U461" s="147"/>
      <c r="V461" s="147"/>
      <c r="W461" s="250"/>
      <c r="X461" s="147"/>
      <c r="Y461" s="250"/>
      <c r="Z461" s="148"/>
      <c r="AA461" s="250"/>
      <c r="AB461" s="147"/>
      <c r="AC461" s="73"/>
      <c r="AD461" s="96"/>
      <c r="AE461" s="97"/>
      <c r="AF461" s="97"/>
      <c r="AG461" s="98"/>
      <c r="AH461" s="98"/>
      <c r="AI461" s="98"/>
      <c r="AJ461" s="97"/>
      <c r="AK461" s="98"/>
      <c r="AL461" s="98"/>
      <c r="AM461" s="98"/>
      <c r="AN461" s="99"/>
      <c r="AO461" s="99"/>
      <c r="AP461" s="99"/>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100"/>
      <c r="CB461" s="100"/>
      <c r="CC461" s="100"/>
      <c r="CD461" s="100"/>
      <c r="CE461" s="100"/>
      <c r="CF461" s="100"/>
      <c r="CG461" s="100"/>
      <c r="CH461" s="100"/>
    </row>
    <row r="462" spans="1:86" s="101" customFormat="1" x14ac:dyDescent="0.2">
      <c r="A462" s="108"/>
      <c r="B462" s="108"/>
      <c r="C462" s="151"/>
      <c r="D462" s="109"/>
      <c r="E462" s="110"/>
      <c r="F462" s="248"/>
      <c r="G462" s="111"/>
      <c r="H462" s="111"/>
      <c r="I462" s="111"/>
      <c r="J462" s="150"/>
      <c r="K462" s="111"/>
      <c r="L462" s="149"/>
      <c r="M462" s="163"/>
      <c r="N462" s="147"/>
      <c r="O462" s="147"/>
      <c r="P462" s="147"/>
      <c r="Q462" s="147"/>
      <c r="R462" s="147"/>
      <c r="S462" s="147"/>
      <c r="T462" s="147"/>
      <c r="U462" s="147"/>
      <c r="V462" s="147"/>
      <c r="W462" s="250"/>
      <c r="X462" s="147"/>
      <c r="Y462" s="250"/>
      <c r="Z462" s="148"/>
      <c r="AA462" s="250"/>
      <c r="AB462" s="147"/>
      <c r="AC462" s="73"/>
      <c r="AD462" s="96"/>
      <c r="AE462" s="97"/>
      <c r="AF462" s="97"/>
      <c r="AG462" s="98"/>
      <c r="AH462" s="98"/>
      <c r="AI462" s="98"/>
      <c r="AJ462" s="97"/>
      <c r="AK462" s="98"/>
      <c r="AL462" s="98"/>
      <c r="AM462" s="98"/>
      <c r="AN462" s="99"/>
      <c r="AO462" s="99"/>
      <c r="AP462" s="99"/>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100"/>
      <c r="CB462" s="100"/>
      <c r="CC462" s="100"/>
      <c r="CD462" s="100"/>
      <c r="CE462" s="100"/>
      <c r="CF462" s="100"/>
      <c r="CG462" s="100"/>
      <c r="CH462" s="100"/>
    </row>
    <row r="463" spans="1:86" s="101" customFormat="1" x14ac:dyDescent="0.2">
      <c r="A463" s="108"/>
      <c r="B463" s="108"/>
      <c r="C463" s="151"/>
      <c r="D463" s="109"/>
      <c r="E463" s="110"/>
      <c r="F463" s="248"/>
      <c r="G463" s="111"/>
      <c r="H463" s="111"/>
      <c r="I463" s="111"/>
      <c r="J463" s="150"/>
      <c r="K463" s="111"/>
      <c r="L463" s="149"/>
      <c r="M463" s="163"/>
      <c r="N463" s="147"/>
      <c r="O463" s="147"/>
      <c r="P463" s="147"/>
      <c r="Q463" s="147"/>
      <c r="R463" s="147"/>
      <c r="S463" s="147"/>
      <c r="T463" s="147"/>
      <c r="U463" s="147"/>
      <c r="V463" s="147"/>
      <c r="W463" s="250"/>
      <c r="X463" s="147"/>
      <c r="Y463" s="250"/>
      <c r="Z463" s="148"/>
      <c r="AA463" s="250"/>
      <c r="AB463" s="147"/>
      <c r="AC463" s="73"/>
      <c r="AD463" s="96"/>
      <c r="AE463" s="97"/>
      <c r="AF463" s="97"/>
      <c r="AG463" s="98"/>
      <c r="AH463" s="98"/>
      <c r="AI463" s="98"/>
      <c r="AJ463" s="97"/>
      <c r="AK463" s="98"/>
      <c r="AL463" s="98"/>
      <c r="AM463" s="98"/>
      <c r="AN463" s="99"/>
      <c r="AO463" s="99"/>
      <c r="AP463" s="99"/>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100"/>
      <c r="CB463" s="100"/>
      <c r="CC463" s="100"/>
      <c r="CD463" s="100"/>
      <c r="CE463" s="100"/>
      <c r="CF463" s="100"/>
      <c r="CG463" s="100"/>
      <c r="CH463" s="100"/>
    </row>
    <row r="464" spans="1:86" s="101" customFormat="1" x14ac:dyDescent="0.2">
      <c r="A464" s="108"/>
      <c r="B464" s="108"/>
      <c r="C464" s="151"/>
      <c r="D464" s="109"/>
      <c r="E464" s="110"/>
      <c r="F464" s="248"/>
      <c r="G464" s="111"/>
      <c r="H464" s="111"/>
      <c r="I464" s="111"/>
      <c r="J464" s="150"/>
      <c r="K464" s="111"/>
      <c r="L464" s="149"/>
      <c r="M464" s="163"/>
      <c r="N464" s="147"/>
      <c r="O464" s="147"/>
      <c r="P464" s="147"/>
      <c r="Q464" s="147"/>
      <c r="R464" s="147"/>
      <c r="S464" s="147"/>
      <c r="T464" s="147"/>
      <c r="U464" s="147"/>
      <c r="V464" s="147"/>
      <c r="W464" s="250"/>
      <c r="X464" s="147"/>
      <c r="Y464" s="250"/>
      <c r="Z464" s="148"/>
      <c r="AA464" s="250"/>
      <c r="AB464" s="147"/>
      <c r="AC464" s="73"/>
      <c r="AD464" s="96"/>
      <c r="AE464" s="97"/>
      <c r="AF464" s="97"/>
      <c r="AG464" s="98"/>
      <c r="AH464" s="98"/>
      <c r="AI464" s="98"/>
      <c r="AJ464" s="97"/>
      <c r="AK464" s="98"/>
      <c r="AL464" s="98"/>
      <c r="AM464" s="98"/>
      <c r="AN464" s="99"/>
      <c r="AO464" s="99"/>
      <c r="AP464" s="99"/>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100"/>
      <c r="CB464" s="100"/>
      <c r="CC464" s="100"/>
      <c r="CD464" s="100"/>
      <c r="CE464" s="100"/>
      <c r="CF464" s="100"/>
      <c r="CG464" s="100"/>
      <c r="CH464" s="100"/>
    </row>
    <row r="465" spans="1:86" s="101" customFormat="1" x14ac:dyDescent="0.2">
      <c r="A465" s="108"/>
      <c r="B465" s="108"/>
      <c r="C465" s="151"/>
      <c r="D465" s="109"/>
      <c r="E465" s="110"/>
      <c r="F465" s="248"/>
      <c r="G465" s="111"/>
      <c r="H465" s="111"/>
      <c r="I465" s="111"/>
      <c r="J465" s="150"/>
      <c r="K465" s="111"/>
      <c r="L465" s="149"/>
      <c r="M465" s="163"/>
      <c r="N465" s="147"/>
      <c r="O465" s="147"/>
      <c r="P465" s="147"/>
      <c r="Q465" s="147"/>
      <c r="R465" s="147"/>
      <c r="S465" s="147"/>
      <c r="T465" s="147"/>
      <c r="U465" s="147"/>
      <c r="V465" s="147"/>
      <c r="W465" s="250"/>
      <c r="X465" s="147"/>
      <c r="Y465" s="250"/>
      <c r="Z465" s="148"/>
      <c r="AA465" s="250"/>
      <c r="AB465" s="147"/>
      <c r="AC465" s="73"/>
      <c r="AD465" s="96"/>
      <c r="AE465" s="97"/>
      <c r="AF465" s="97"/>
      <c r="AG465" s="98"/>
      <c r="AH465" s="98"/>
      <c r="AI465" s="98"/>
      <c r="AJ465" s="97"/>
      <c r="AK465" s="98"/>
      <c r="AL465" s="98"/>
      <c r="AM465" s="98"/>
      <c r="AN465" s="99"/>
      <c r="AO465" s="99"/>
      <c r="AP465" s="99"/>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100"/>
      <c r="CB465" s="100"/>
      <c r="CC465" s="100"/>
      <c r="CD465" s="100"/>
      <c r="CE465" s="100"/>
      <c r="CF465" s="100"/>
      <c r="CG465" s="100"/>
      <c r="CH465" s="100"/>
    </row>
    <row r="466" spans="1:86" s="101" customFormat="1" x14ac:dyDescent="0.2">
      <c r="A466" s="108"/>
      <c r="B466" s="108"/>
      <c r="C466" s="151"/>
      <c r="D466" s="109"/>
      <c r="E466" s="110"/>
      <c r="F466" s="248"/>
      <c r="G466" s="111"/>
      <c r="H466" s="111"/>
      <c r="I466" s="111"/>
      <c r="J466" s="150"/>
      <c r="K466" s="111"/>
      <c r="L466" s="149"/>
      <c r="M466" s="163"/>
      <c r="N466" s="147"/>
      <c r="O466" s="147"/>
      <c r="P466" s="147"/>
      <c r="Q466" s="147"/>
      <c r="R466" s="147"/>
      <c r="S466" s="147"/>
      <c r="T466" s="147"/>
      <c r="U466" s="147"/>
      <c r="V466" s="147"/>
      <c r="W466" s="250"/>
      <c r="X466" s="147"/>
      <c r="Y466" s="250"/>
      <c r="Z466" s="148"/>
      <c r="AA466" s="250"/>
      <c r="AB466" s="147"/>
      <c r="AC466" s="73"/>
      <c r="AD466" s="96"/>
      <c r="AE466" s="97"/>
      <c r="AF466" s="97"/>
      <c r="AG466" s="98"/>
      <c r="AH466" s="98"/>
      <c r="AI466" s="98"/>
      <c r="AJ466" s="97"/>
      <c r="AK466" s="98"/>
      <c r="AL466" s="98"/>
      <c r="AM466" s="98"/>
      <c r="AN466" s="99"/>
      <c r="AO466" s="99"/>
      <c r="AP466" s="99"/>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100"/>
      <c r="CB466" s="100"/>
      <c r="CC466" s="100"/>
      <c r="CD466" s="100"/>
      <c r="CE466" s="100"/>
      <c r="CF466" s="100"/>
      <c r="CG466" s="100"/>
      <c r="CH466" s="100"/>
    </row>
    <row r="467" spans="1:86" s="101" customFormat="1" x14ac:dyDescent="0.2">
      <c r="A467" s="108"/>
      <c r="B467" s="108"/>
      <c r="C467" s="151"/>
      <c r="D467" s="109"/>
      <c r="E467" s="110"/>
      <c r="F467" s="248"/>
      <c r="G467" s="111"/>
      <c r="H467" s="111"/>
      <c r="I467" s="111"/>
      <c r="J467" s="150"/>
      <c r="K467" s="111"/>
      <c r="L467" s="149"/>
      <c r="M467" s="163"/>
      <c r="N467" s="147"/>
      <c r="O467" s="147"/>
      <c r="P467" s="147"/>
      <c r="Q467" s="147"/>
      <c r="R467" s="147"/>
      <c r="S467" s="147"/>
      <c r="T467" s="147"/>
      <c r="U467" s="147"/>
      <c r="V467" s="147"/>
      <c r="W467" s="250"/>
      <c r="X467" s="147"/>
      <c r="Y467" s="250"/>
      <c r="Z467" s="148"/>
      <c r="AA467" s="250"/>
      <c r="AB467" s="147"/>
      <c r="AC467" s="73"/>
      <c r="AD467" s="96"/>
      <c r="AE467" s="97"/>
      <c r="AF467" s="97"/>
      <c r="AG467" s="98"/>
      <c r="AH467" s="98"/>
      <c r="AI467" s="98"/>
      <c r="AJ467" s="97"/>
      <c r="AK467" s="98"/>
      <c r="AL467" s="98"/>
      <c r="AM467" s="98"/>
      <c r="AN467" s="99"/>
      <c r="AO467" s="99"/>
      <c r="AP467" s="99"/>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100"/>
      <c r="CB467" s="100"/>
      <c r="CC467" s="100"/>
      <c r="CD467" s="100"/>
      <c r="CE467" s="100"/>
      <c r="CF467" s="100"/>
      <c r="CG467" s="100"/>
      <c r="CH467" s="100"/>
    </row>
    <row r="468" spans="1:86" s="101" customFormat="1" x14ac:dyDescent="0.2">
      <c r="A468" s="108"/>
      <c r="B468" s="108"/>
      <c r="C468" s="151"/>
      <c r="D468" s="109"/>
      <c r="E468" s="110"/>
      <c r="F468" s="248"/>
      <c r="G468" s="111"/>
      <c r="H468" s="111"/>
      <c r="I468" s="111"/>
      <c r="J468" s="150"/>
      <c r="K468" s="111"/>
      <c r="L468" s="149"/>
      <c r="M468" s="163"/>
      <c r="N468" s="147"/>
      <c r="O468" s="147"/>
      <c r="P468" s="147"/>
      <c r="Q468" s="147"/>
      <c r="R468" s="147"/>
      <c r="S468" s="147"/>
      <c r="T468" s="147"/>
      <c r="U468" s="147"/>
      <c r="V468" s="147"/>
      <c r="W468" s="250"/>
      <c r="X468" s="147"/>
      <c r="Y468" s="250"/>
      <c r="Z468" s="148"/>
      <c r="AA468" s="250"/>
      <c r="AB468" s="147"/>
      <c r="AC468" s="73"/>
      <c r="AD468" s="96"/>
      <c r="AE468" s="97"/>
      <c r="AF468" s="97"/>
      <c r="AG468" s="98"/>
      <c r="AH468" s="98"/>
      <c r="AI468" s="98"/>
      <c r="AJ468" s="97"/>
      <c r="AK468" s="98"/>
      <c r="AL468" s="98"/>
      <c r="AM468" s="98"/>
      <c r="AN468" s="99"/>
      <c r="AO468" s="99"/>
      <c r="AP468" s="99"/>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100"/>
      <c r="CB468" s="100"/>
      <c r="CC468" s="100"/>
      <c r="CD468" s="100"/>
      <c r="CE468" s="100"/>
      <c r="CF468" s="100"/>
      <c r="CG468" s="100"/>
      <c r="CH468" s="100"/>
    </row>
    <row r="469" spans="1:86" s="101" customFormat="1" x14ac:dyDescent="0.2">
      <c r="A469" s="108"/>
      <c r="B469" s="108"/>
      <c r="C469" s="151"/>
      <c r="D469" s="109"/>
      <c r="E469" s="110"/>
      <c r="F469" s="248"/>
      <c r="G469" s="111"/>
      <c r="H469" s="111"/>
      <c r="I469" s="111"/>
      <c r="J469" s="150"/>
      <c r="K469" s="111"/>
      <c r="L469" s="149"/>
      <c r="M469" s="163"/>
      <c r="N469" s="147"/>
      <c r="O469" s="147"/>
      <c r="P469" s="147"/>
      <c r="Q469" s="147"/>
      <c r="R469" s="147"/>
      <c r="S469" s="147"/>
      <c r="T469" s="147"/>
      <c r="U469" s="147"/>
      <c r="V469" s="147"/>
      <c r="W469" s="250"/>
      <c r="X469" s="147"/>
      <c r="Y469" s="250"/>
      <c r="Z469" s="148"/>
      <c r="AA469" s="250"/>
      <c r="AB469" s="147"/>
      <c r="AC469" s="73"/>
      <c r="AD469" s="96"/>
      <c r="AE469" s="97"/>
      <c r="AF469" s="97"/>
      <c r="AG469" s="98"/>
      <c r="AH469" s="98"/>
      <c r="AI469" s="98"/>
      <c r="AJ469" s="97"/>
      <c r="AK469" s="98"/>
      <c r="AL469" s="98"/>
      <c r="AM469" s="98"/>
      <c r="AN469" s="99"/>
      <c r="AO469" s="99"/>
      <c r="AP469" s="99"/>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100"/>
      <c r="CB469" s="100"/>
      <c r="CC469" s="100"/>
      <c r="CD469" s="100"/>
      <c r="CE469" s="100"/>
      <c r="CF469" s="100"/>
      <c r="CG469" s="100"/>
      <c r="CH469" s="100"/>
    </row>
    <row r="470" spans="1:86" s="101" customFormat="1" x14ac:dyDescent="0.2">
      <c r="A470" s="108"/>
      <c r="B470" s="108"/>
      <c r="C470" s="151"/>
      <c r="D470" s="109"/>
      <c r="E470" s="110"/>
      <c r="F470" s="248"/>
      <c r="G470" s="111"/>
      <c r="H470" s="111"/>
      <c r="I470" s="111"/>
      <c r="J470" s="150"/>
      <c r="K470" s="111"/>
      <c r="L470" s="149"/>
      <c r="M470" s="163"/>
      <c r="N470" s="147"/>
      <c r="O470" s="147"/>
      <c r="P470" s="147"/>
      <c r="Q470" s="147"/>
      <c r="R470" s="147"/>
      <c r="S470" s="147"/>
      <c r="T470" s="147"/>
      <c r="U470" s="147"/>
      <c r="V470" s="147"/>
      <c r="W470" s="250"/>
      <c r="X470" s="147"/>
      <c r="Y470" s="250"/>
      <c r="Z470" s="148"/>
      <c r="AA470" s="250"/>
      <c r="AB470" s="147"/>
      <c r="AC470" s="73"/>
      <c r="AD470" s="96"/>
      <c r="AE470" s="97"/>
      <c r="AF470" s="97"/>
      <c r="AG470" s="98"/>
      <c r="AH470" s="98"/>
      <c r="AI470" s="98"/>
      <c r="AJ470" s="97"/>
      <c r="AK470" s="98"/>
      <c r="AL470" s="98"/>
      <c r="AM470" s="98"/>
      <c r="AN470" s="99"/>
      <c r="AO470" s="99"/>
      <c r="AP470" s="99"/>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100"/>
      <c r="CB470" s="100"/>
      <c r="CC470" s="100"/>
      <c r="CD470" s="100"/>
      <c r="CE470" s="100"/>
      <c r="CF470" s="100"/>
      <c r="CG470" s="100"/>
      <c r="CH470" s="100"/>
    </row>
    <row r="471" spans="1:86" s="101" customFormat="1" x14ac:dyDescent="0.2">
      <c r="A471" s="108"/>
      <c r="B471" s="108"/>
      <c r="C471" s="151"/>
      <c r="D471" s="109"/>
      <c r="E471" s="110"/>
      <c r="F471" s="248"/>
      <c r="G471" s="111"/>
      <c r="H471" s="111"/>
      <c r="I471" s="111"/>
      <c r="J471" s="150"/>
      <c r="K471" s="111"/>
      <c r="L471" s="149"/>
      <c r="M471" s="163"/>
      <c r="N471" s="147"/>
      <c r="O471" s="147"/>
      <c r="P471" s="147"/>
      <c r="Q471" s="147"/>
      <c r="R471" s="147"/>
      <c r="S471" s="147"/>
      <c r="T471" s="147"/>
      <c r="U471" s="147"/>
      <c r="V471" s="147"/>
      <c r="W471" s="250"/>
      <c r="X471" s="147"/>
      <c r="Y471" s="250"/>
      <c r="Z471" s="148"/>
      <c r="AA471" s="250"/>
      <c r="AB471" s="147"/>
      <c r="AC471" s="73"/>
      <c r="AD471" s="96"/>
      <c r="AE471" s="97"/>
      <c r="AF471" s="97"/>
      <c r="AG471" s="98"/>
      <c r="AH471" s="98"/>
      <c r="AI471" s="98"/>
      <c r="AJ471" s="97"/>
      <c r="AK471" s="98"/>
      <c r="AL471" s="98"/>
      <c r="AM471" s="98"/>
      <c r="AN471" s="99"/>
      <c r="AO471" s="99"/>
      <c r="AP471" s="99"/>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100"/>
      <c r="CB471" s="100"/>
      <c r="CC471" s="100"/>
      <c r="CD471" s="100"/>
      <c r="CE471" s="100"/>
      <c r="CF471" s="100"/>
      <c r="CG471" s="100"/>
      <c r="CH471" s="100"/>
    </row>
    <row r="472" spans="1:86" s="101" customFormat="1" x14ac:dyDescent="0.2">
      <c r="A472" s="108"/>
      <c r="B472" s="108"/>
      <c r="C472" s="151"/>
      <c r="D472" s="109"/>
      <c r="E472" s="110"/>
      <c r="F472" s="248"/>
      <c r="G472" s="111"/>
      <c r="H472" s="111"/>
      <c r="I472" s="111"/>
      <c r="J472" s="150"/>
      <c r="K472" s="111"/>
      <c r="L472" s="149"/>
      <c r="M472" s="163"/>
      <c r="N472" s="147"/>
      <c r="O472" s="147"/>
      <c r="P472" s="147"/>
      <c r="Q472" s="147"/>
      <c r="R472" s="147"/>
      <c r="S472" s="147"/>
      <c r="T472" s="147"/>
      <c r="U472" s="147"/>
      <c r="V472" s="147"/>
      <c r="W472" s="250"/>
      <c r="X472" s="147"/>
      <c r="Y472" s="250"/>
      <c r="Z472" s="148"/>
      <c r="AA472" s="250"/>
      <c r="AB472" s="147"/>
      <c r="AC472" s="73"/>
      <c r="AD472" s="96"/>
      <c r="AE472" s="97"/>
      <c r="AF472" s="97"/>
      <c r="AG472" s="98"/>
      <c r="AH472" s="98"/>
      <c r="AI472" s="98"/>
      <c r="AJ472" s="97"/>
      <c r="AK472" s="98"/>
      <c r="AL472" s="98"/>
      <c r="AM472" s="98"/>
      <c r="AN472" s="99"/>
      <c r="AO472" s="99"/>
      <c r="AP472" s="99"/>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100"/>
      <c r="CB472" s="100"/>
      <c r="CC472" s="100"/>
      <c r="CD472" s="100"/>
      <c r="CE472" s="100"/>
      <c r="CF472" s="100"/>
      <c r="CG472" s="100"/>
      <c r="CH472" s="100"/>
    </row>
    <row r="473" spans="1:86" s="101" customFormat="1" x14ac:dyDescent="0.2">
      <c r="A473" s="108"/>
      <c r="B473" s="108"/>
      <c r="C473" s="151"/>
      <c r="D473" s="109"/>
      <c r="E473" s="110"/>
      <c r="F473" s="248"/>
      <c r="G473" s="111"/>
      <c r="H473" s="111"/>
      <c r="I473" s="111"/>
      <c r="J473" s="150"/>
      <c r="K473" s="111"/>
      <c r="L473" s="149"/>
      <c r="M473" s="163"/>
      <c r="N473" s="147"/>
      <c r="O473" s="147"/>
      <c r="P473" s="147"/>
      <c r="Q473" s="147"/>
      <c r="R473" s="147"/>
      <c r="S473" s="147"/>
      <c r="T473" s="147"/>
      <c r="U473" s="147"/>
      <c r="V473" s="147"/>
      <c r="W473" s="250"/>
      <c r="X473" s="147"/>
      <c r="Y473" s="250"/>
      <c r="Z473" s="148"/>
      <c r="AA473" s="250"/>
      <c r="AB473" s="147"/>
      <c r="AC473" s="73"/>
      <c r="AD473" s="96"/>
      <c r="AE473" s="97"/>
      <c r="AF473" s="97"/>
      <c r="AG473" s="98"/>
      <c r="AH473" s="98"/>
      <c r="AI473" s="98"/>
      <c r="AJ473" s="97"/>
      <c r="AK473" s="98"/>
      <c r="AL473" s="98"/>
      <c r="AM473" s="98"/>
      <c r="AN473" s="99"/>
      <c r="AO473" s="99"/>
      <c r="AP473" s="99"/>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100"/>
      <c r="CB473" s="100"/>
      <c r="CC473" s="100"/>
      <c r="CD473" s="100"/>
      <c r="CE473" s="100"/>
      <c r="CF473" s="100"/>
      <c r="CG473" s="100"/>
      <c r="CH473" s="100"/>
    </row>
    <row r="474" spans="1:86" s="101" customFormat="1" x14ac:dyDescent="0.2">
      <c r="A474" s="108"/>
      <c r="B474" s="108"/>
      <c r="C474" s="151"/>
      <c r="D474" s="109"/>
      <c r="E474" s="110"/>
      <c r="F474" s="248"/>
      <c r="G474" s="111"/>
      <c r="H474" s="111"/>
      <c r="I474" s="111"/>
      <c r="J474" s="150"/>
      <c r="K474" s="111"/>
      <c r="L474" s="149"/>
      <c r="M474" s="163"/>
      <c r="N474" s="147"/>
      <c r="O474" s="147"/>
      <c r="P474" s="147"/>
      <c r="Q474" s="147"/>
      <c r="R474" s="147"/>
      <c r="S474" s="147"/>
      <c r="T474" s="147"/>
      <c r="U474" s="147"/>
      <c r="V474" s="147"/>
      <c r="W474" s="250"/>
      <c r="X474" s="147"/>
      <c r="Y474" s="250"/>
      <c r="Z474" s="148"/>
      <c r="AA474" s="250"/>
      <c r="AB474" s="147"/>
      <c r="AC474" s="73"/>
      <c r="AD474" s="96"/>
      <c r="AE474" s="97"/>
      <c r="AF474" s="97"/>
      <c r="AG474" s="98"/>
      <c r="AH474" s="98"/>
      <c r="AI474" s="98"/>
      <c r="AJ474" s="97"/>
      <c r="AK474" s="98"/>
      <c r="AL474" s="98"/>
      <c r="AM474" s="98"/>
      <c r="AN474" s="99"/>
      <c r="AO474" s="99"/>
      <c r="AP474" s="99"/>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100"/>
      <c r="CB474" s="100"/>
      <c r="CC474" s="100"/>
      <c r="CD474" s="100"/>
      <c r="CE474" s="100"/>
      <c r="CF474" s="100"/>
      <c r="CG474" s="100"/>
      <c r="CH474" s="100"/>
    </row>
    <row r="475" spans="1:86" s="101" customFormat="1" x14ac:dyDescent="0.2">
      <c r="A475" s="108"/>
      <c r="B475" s="108"/>
      <c r="C475" s="151"/>
      <c r="D475" s="109"/>
      <c r="E475" s="110"/>
      <c r="F475" s="248"/>
      <c r="G475" s="111"/>
      <c r="H475" s="111"/>
      <c r="I475" s="111"/>
      <c r="J475" s="150"/>
      <c r="K475" s="111"/>
      <c r="L475" s="149"/>
      <c r="M475" s="163"/>
      <c r="N475" s="147"/>
      <c r="O475" s="147"/>
      <c r="P475" s="147"/>
      <c r="Q475" s="147"/>
      <c r="R475" s="147"/>
      <c r="S475" s="147"/>
      <c r="T475" s="147"/>
      <c r="U475" s="147"/>
      <c r="V475" s="147"/>
      <c r="W475" s="250"/>
      <c r="X475" s="147"/>
      <c r="Y475" s="250"/>
      <c r="Z475" s="148"/>
      <c r="AA475" s="250"/>
      <c r="AB475" s="147"/>
      <c r="AC475" s="73"/>
      <c r="AD475" s="96"/>
      <c r="AE475" s="97"/>
      <c r="AF475" s="97"/>
      <c r="AG475" s="98"/>
      <c r="AH475" s="98"/>
      <c r="AI475" s="98"/>
      <c r="AJ475" s="97"/>
      <c r="AK475" s="98"/>
      <c r="AL475" s="98"/>
      <c r="AM475" s="98"/>
      <c r="AN475" s="99"/>
      <c r="AO475" s="99"/>
      <c r="AP475" s="99"/>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100"/>
      <c r="CB475" s="100"/>
      <c r="CC475" s="100"/>
      <c r="CD475" s="100"/>
      <c r="CE475" s="100"/>
      <c r="CF475" s="100"/>
      <c r="CG475" s="100"/>
      <c r="CH475" s="100"/>
    </row>
    <row r="476" spans="1:86" s="101" customFormat="1" x14ac:dyDescent="0.2">
      <c r="A476" s="108"/>
      <c r="B476" s="108"/>
      <c r="C476" s="151"/>
      <c r="D476" s="109"/>
      <c r="E476" s="110"/>
      <c r="F476" s="248"/>
      <c r="G476" s="111"/>
      <c r="H476" s="111"/>
      <c r="I476" s="111"/>
      <c r="J476" s="150"/>
      <c r="K476" s="111"/>
      <c r="L476" s="149"/>
      <c r="M476" s="163"/>
      <c r="N476" s="147"/>
      <c r="O476" s="147"/>
      <c r="P476" s="147"/>
      <c r="Q476" s="147"/>
      <c r="R476" s="147"/>
      <c r="S476" s="147"/>
      <c r="T476" s="147"/>
      <c r="U476" s="147"/>
      <c r="V476" s="147"/>
      <c r="W476" s="250"/>
      <c r="X476" s="147"/>
      <c r="Y476" s="250"/>
      <c r="Z476" s="148"/>
      <c r="AA476" s="250"/>
      <c r="AB476" s="147"/>
      <c r="AC476" s="73"/>
      <c r="AD476" s="96"/>
      <c r="AE476" s="97"/>
      <c r="AF476" s="97"/>
      <c r="AG476" s="98"/>
      <c r="AH476" s="98"/>
      <c r="AI476" s="98"/>
      <c r="AJ476" s="97"/>
      <c r="AK476" s="98"/>
      <c r="AL476" s="98"/>
      <c r="AM476" s="98"/>
      <c r="AN476" s="99"/>
      <c r="AO476" s="99"/>
      <c r="AP476" s="99"/>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100"/>
      <c r="CB476" s="100"/>
      <c r="CC476" s="100"/>
      <c r="CD476" s="100"/>
      <c r="CE476" s="100"/>
      <c r="CF476" s="100"/>
      <c r="CG476" s="100"/>
      <c r="CH476" s="100"/>
    </row>
    <row r="477" spans="1:86" s="101" customFormat="1" x14ac:dyDescent="0.2">
      <c r="A477" s="108"/>
      <c r="B477" s="108"/>
      <c r="C477" s="151"/>
      <c r="D477" s="109"/>
      <c r="E477" s="110"/>
      <c r="F477" s="248"/>
      <c r="G477" s="111"/>
      <c r="H477" s="111"/>
      <c r="I477" s="111"/>
      <c r="J477" s="150"/>
      <c r="K477" s="111"/>
      <c r="L477" s="149"/>
      <c r="M477" s="163"/>
      <c r="N477" s="147"/>
      <c r="O477" s="147"/>
      <c r="P477" s="147"/>
      <c r="Q477" s="147"/>
      <c r="R477" s="147"/>
      <c r="S477" s="147"/>
      <c r="T477" s="147"/>
      <c r="U477" s="147"/>
      <c r="V477" s="147"/>
      <c r="W477" s="250"/>
      <c r="X477" s="147"/>
      <c r="Y477" s="250"/>
      <c r="Z477" s="148"/>
      <c r="AA477" s="250"/>
      <c r="AB477" s="147"/>
      <c r="AC477" s="73"/>
      <c r="AD477" s="96"/>
      <c r="AE477" s="97"/>
      <c r="AF477" s="97"/>
      <c r="AG477" s="98"/>
      <c r="AH477" s="98"/>
      <c r="AI477" s="98"/>
      <c r="AJ477" s="97"/>
      <c r="AK477" s="98"/>
      <c r="AL477" s="98"/>
      <c r="AM477" s="98"/>
      <c r="AN477" s="99"/>
      <c r="AO477" s="99"/>
      <c r="AP477" s="99"/>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100"/>
      <c r="CB477" s="100"/>
      <c r="CC477" s="100"/>
      <c r="CD477" s="100"/>
      <c r="CE477" s="100"/>
      <c r="CF477" s="100"/>
      <c r="CG477" s="100"/>
      <c r="CH477" s="100"/>
    </row>
    <row r="478" spans="1:86" s="101" customFormat="1" x14ac:dyDescent="0.2">
      <c r="A478" s="108"/>
      <c r="B478" s="108"/>
      <c r="C478" s="151"/>
      <c r="D478" s="109"/>
      <c r="E478" s="110"/>
      <c r="F478" s="248"/>
      <c r="G478" s="111"/>
      <c r="H478" s="111"/>
      <c r="I478" s="111"/>
      <c r="J478" s="150"/>
      <c r="K478" s="111"/>
      <c r="L478" s="149"/>
      <c r="M478" s="163"/>
      <c r="N478" s="147"/>
      <c r="O478" s="147"/>
      <c r="P478" s="147"/>
      <c r="Q478" s="147"/>
      <c r="R478" s="147"/>
      <c r="S478" s="147"/>
      <c r="T478" s="147"/>
      <c r="U478" s="147"/>
      <c r="V478" s="147"/>
      <c r="W478" s="250"/>
      <c r="X478" s="147"/>
      <c r="Y478" s="250"/>
      <c r="Z478" s="148"/>
      <c r="AA478" s="250"/>
      <c r="AB478" s="147"/>
      <c r="AC478" s="73"/>
      <c r="AD478" s="96"/>
      <c r="AE478" s="97"/>
      <c r="AF478" s="97"/>
      <c r="AG478" s="98"/>
      <c r="AH478" s="98"/>
      <c r="AI478" s="98"/>
      <c r="AJ478" s="97"/>
      <c r="AK478" s="98"/>
      <c r="AL478" s="98"/>
      <c r="AM478" s="98"/>
      <c r="AN478" s="99"/>
      <c r="AO478" s="99"/>
      <c r="AP478" s="99"/>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100"/>
      <c r="CB478" s="100"/>
      <c r="CC478" s="100"/>
      <c r="CD478" s="100"/>
      <c r="CE478" s="100"/>
      <c r="CF478" s="100"/>
      <c r="CG478" s="100"/>
      <c r="CH478" s="100"/>
    </row>
    <row r="479" spans="1:86" s="101" customFormat="1" x14ac:dyDescent="0.2">
      <c r="A479" s="108"/>
      <c r="B479" s="108"/>
      <c r="C479" s="151"/>
      <c r="D479" s="109"/>
      <c r="E479" s="110"/>
      <c r="F479" s="248"/>
      <c r="G479" s="111"/>
      <c r="H479" s="111"/>
      <c r="I479" s="111"/>
      <c r="J479" s="150"/>
      <c r="K479" s="111"/>
      <c r="L479" s="149"/>
      <c r="M479" s="163"/>
      <c r="N479" s="147"/>
      <c r="O479" s="147"/>
      <c r="P479" s="147"/>
      <c r="Q479" s="147"/>
      <c r="R479" s="147"/>
      <c r="S479" s="147"/>
      <c r="T479" s="147"/>
      <c r="U479" s="147"/>
      <c r="V479" s="147"/>
      <c r="W479" s="250"/>
      <c r="X479" s="147"/>
      <c r="Y479" s="250"/>
      <c r="Z479" s="148"/>
      <c r="AA479" s="250"/>
      <c r="AB479" s="147"/>
      <c r="AC479" s="73"/>
      <c r="AD479" s="96"/>
      <c r="AE479" s="97"/>
      <c r="AF479" s="97"/>
      <c r="AG479" s="98"/>
      <c r="AH479" s="98"/>
      <c r="AI479" s="98"/>
      <c r="AJ479" s="97"/>
      <c r="AK479" s="98"/>
      <c r="AL479" s="98"/>
      <c r="AM479" s="98"/>
      <c r="AN479" s="99"/>
      <c r="AO479" s="99"/>
      <c r="AP479" s="99"/>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100"/>
      <c r="CB479" s="100"/>
      <c r="CC479" s="100"/>
      <c r="CD479" s="100"/>
      <c r="CE479" s="100"/>
      <c r="CF479" s="100"/>
      <c r="CG479" s="100"/>
      <c r="CH479" s="100"/>
    </row>
    <row r="480" spans="1:86" s="101" customFormat="1" x14ac:dyDescent="0.2">
      <c r="A480" s="108"/>
      <c r="B480" s="108"/>
      <c r="C480" s="151"/>
      <c r="D480" s="109"/>
      <c r="E480" s="110"/>
      <c r="F480" s="248"/>
      <c r="G480" s="111"/>
      <c r="H480" s="111"/>
      <c r="I480" s="111"/>
      <c r="J480" s="150"/>
      <c r="K480" s="111"/>
      <c r="L480" s="149"/>
      <c r="M480" s="163"/>
      <c r="N480" s="147"/>
      <c r="O480" s="147"/>
      <c r="P480" s="147"/>
      <c r="Q480" s="147"/>
      <c r="R480" s="147"/>
      <c r="S480" s="147"/>
      <c r="T480" s="147"/>
      <c r="U480" s="147"/>
      <c r="V480" s="147"/>
      <c r="W480" s="250"/>
      <c r="X480" s="147"/>
      <c r="Y480" s="250"/>
      <c r="Z480" s="148"/>
      <c r="AA480" s="250"/>
      <c r="AB480" s="147"/>
      <c r="AC480" s="73"/>
      <c r="AD480" s="96"/>
      <c r="AE480" s="97"/>
      <c r="AF480" s="97"/>
      <c r="AG480" s="98"/>
      <c r="AH480" s="98"/>
      <c r="AI480" s="98"/>
      <c r="AJ480" s="97"/>
      <c r="AK480" s="98"/>
      <c r="AL480" s="98"/>
      <c r="AM480" s="98"/>
      <c r="AN480" s="99"/>
      <c r="AO480" s="99"/>
      <c r="AP480" s="99"/>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100"/>
      <c r="CB480" s="100"/>
      <c r="CC480" s="100"/>
      <c r="CD480" s="100"/>
      <c r="CE480" s="100"/>
      <c r="CF480" s="100"/>
      <c r="CG480" s="100"/>
      <c r="CH480" s="100"/>
    </row>
    <row r="481" spans="1:86" s="101" customFormat="1" x14ac:dyDescent="0.2">
      <c r="A481" s="108"/>
      <c r="B481" s="108"/>
      <c r="C481" s="151"/>
      <c r="D481" s="109"/>
      <c r="E481" s="110"/>
      <c r="F481" s="248"/>
      <c r="G481" s="111"/>
      <c r="H481" s="111"/>
      <c r="I481" s="111"/>
      <c r="J481" s="150"/>
      <c r="K481" s="111"/>
      <c r="L481" s="149"/>
      <c r="M481" s="163"/>
      <c r="N481" s="147"/>
      <c r="O481" s="147"/>
      <c r="P481" s="147"/>
      <c r="Q481" s="147"/>
      <c r="R481" s="147"/>
      <c r="S481" s="147"/>
      <c r="T481" s="147"/>
      <c r="U481" s="147"/>
      <c r="V481" s="147"/>
      <c r="W481" s="250"/>
      <c r="X481" s="147"/>
      <c r="Y481" s="250"/>
      <c r="Z481" s="148"/>
      <c r="AA481" s="250"/>
      <c r="AB481" s="147"/>
      <c r="AC481" s="73"/>
      <c r="AD481" s="96"/>
      <c r="AE481" s="97"/>
      <c r="AF481" s="97"/>
      <c r="AG481" s="98"/>
      <c r="AH481" s="98"/>
      <c r="AI481" s="98"/>
      <c r="AJ481" s="97"/>
      <c r="AK481" s="98"/>
      <c r="AL481" s="98"/>
      <c r="AM481" s="98"/>
      <c r="AN481" s="99"/>
      <c r="AO481" s="99"/>
      <c r="AP481" s="99"/>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100"/>
      <c r="CB481" s="100"/>
      <c r="CC481" s="100"/>
      <c r="CD481" s="100"/>
      <c r="CE481" s="100"/>
      <c r="CF481" s="100"/>
      <c r="CG481" s="100"/>
      <c r="CH481" s="100"/>
    </row>
    <row r="482" spans="1:86" s="101" customFormat="1" x14ac:dyDescent="0.2">
      <c r="A482" s="108"/>
      <c r="B482" s="108"/>
      <c r="C482" s="151"/>
      <c r="D482" s="109"/>
      <c r="E482" s="110"/>
      <c r="F482" s="248"/>
      <c r="G482" s="111"/>
      <c r="H482" s="111"/>
      <c r="I482" s="111"/>
      <c r="J482" s="150"/>
      <c r="K482" s="111"/>
      <c r="L482" s="149"/>
      <c r="M482" s="163"/>
      <c r="N482" s="147"/>
      <c r="O482" s="147"/>
      <c r="P482" s="147"/>
      <c r="Q482" s="147"/>
      <c r="R482" s="147"/>
      <c r="S482" s="147"/>
      <c r="T482" s="147"/>
      <c r="U482" s="147"/>
      <c r="V482" s="147"/>
      <c r="W482" s="250"/>
      <c r="X482" s="147"/>
      <c r="Y482" s="250"/>
      <c r="Z482" s="148"/>
      <c r="AA482" s="250"/>
      <c r="AB482" s="147"/>
      <c r="AC482" s="73"/>
      <c r="AD482" s="96"/>
      <c r="AE482" s="97"/>
      <c r="AF482" s="97"/>
      <c r="AG482" s="98"/>
      <c r="AH482" s="98"/>
      <c r="AI482" s="98"/>
      <c r="AJ482" s="97"/>
      <c r="AK482" s="98"/>
      <c r="AL482" s="98"/>
      <c r="AM482" s="98"/>
      <c r="AN482" s="99"/>
      <c r="AO482" s="99"/>
      <c r="AP482" s="99"/>
      <c r="AQ482" s="96"/>
      <c r="AR482" s="96"/>
      <c r="AS482" s="96"/>
      <c r="AT482" s="96"/>
      <c r="AU482" s="96"/>
      <c r="AV482" s="96"/>
      <c r="AW482" s="96"/>
      <c r="AX482" s="96"/>
      <c r="AY482" s="96"/>
      <c r="AZ482" s="96"/>
      <c r="BA482" s="96"/>
      <c r="BB482" s="96"/>
      <c r="BC482" s="96"/>
      <c r="BD482" s="96"/>
      <c r="BE482" s="96"/>
      <c r="BF482" s="96"/>
      <c r="BG482" s="96"/>
      <c r="BH482" s="96"/>
      <c r="BI482" s="96"/>
      <c r="BJ482" s="96"/>
      <c r="BK482" s="96"/>
      <c r="BL482" s="96"/>
      <c r="BM482" s="96"/>
      <c r="BN482" s="96"/>
      <c r="BO482" s="96"/>
      <c r="BP482" s="96"/>
      <c r="BQ482" s="96"/>
      <c r="BR482" s="96"/>
      <c r="BS482" s="96"/>
      <c r="BT482" s="96"/>
      <c r="BU482" s="96"/>
      <c r="BV482" s="96"/>
      <c r="BW482" s="96"/>
      <c r="BX482" s="96"/>
      <c r="BY482" s="96"/>
      <c r="BZ482" s="96"/>
      <c r="CA482" s="100"/>
      <c r="CB482" s="100"/>
      <c r="CC482" s="100"/>
      <c r="CD482" s="100"/>
      <c r="CE482" s="100"/>
      <c r="CF482" s="100"/>
      <c r="CG482" s="100"/>
      <c r="CH482" s="100"/>
    </row>
    <row r="483" spans="1:86" s="101" customFormat="1" x14ac:dyDescent="0.2">
      <c r="A483" s="108"/>
      <c r="B483" s="108"/>
      <c r="C483" s="151"/>
      <c r="D483" s="109"/>
      <c r="E483" s="110"/>
      <c r="F483" s="248"/>
      <c r="G483" s="111"/>
      <c r="H483" s="111"/>
      <c r="I483" s="111"/>
      <c r="J483" s="150"/>
      <c r="K483" s="111"/>
      <c r="L483" s="149"/>
      <c r="M483" s="163"/>
      <c r="N483" s="147"/>
      <c r="O483" s="147"/>
      <c r="P483" s="147"/>
      <c r="Q483" s="147"/>
      <c r="R483" s="147"/>
      <c r="S483" s="147"/>
      <c r="T483" s="147"/>
      <c r="U483" s="147"/>
      <c r="V483" s="147"/>
      <c r="W483" s="250"/>
      <c r="X483" s="147"/>
      <c r="Y483" s="250"/>
      <c r="Z483" s="148"/>
      <c r="AA483" s="250"/>
      <c r="AB483" s="147"/>
      <c r="AC483" s="73"/>
      <c r="AD483" s="96"/>
      <c r="AE483" s="97"/>
      <c r="AF483" s="97"/>
      <c r="AG483" s="98"/>
      <c r="AH483" s="98"/>
      <c r="AI483" s="98"/>
      <c r="AJ483" s="97"/>
      <c r="AK483" s="98"/>
      <c r="AL483" s="98"/>
      <c r="AM483" s="98"/>
      <c r="AN483" s="99"/>
      <c r="AO483" s="99"/>
      <c r="AP483" s="99"/>
      <c r="AQ483" s="96"/>
      <c r="AR483" s="96"/>
      <c r="AS483" s="96"/>
      <c r="AT483" s="96"/>
      <c r="AU483" s="96"/>
      <c r="AV483" s="96"/>
      <c r="AW483" s="96"/>
      <c r="AX483" s="96"/>
      <c r="AY483" s="96"/>
      <c r="AZ483" s="96"/>
      <c r="BA483" s="96"/>
      <c r="BB483" s="96"/>
      <c r="BC483" s="96"/>
      <c r="BD483" s="96"/>
      <c r="BE483" s="96"/>
      <c r="BF483" s="96"/>
      <c r="BG483" s="96"/>
      <c r="BH483" s="96"/>
      <c r="BI483" s="96"/>
      <c r="BJ483" s="96"/>
      <c r="BK483" s="96"/>
      <c r="BL483" s="96"/>
      <c r="BM483" s="96"/>
      <c r="BN483" s="96"/>
      <c r="BO483" s="96"/>
      <c r="BP483" s="96"/>
      <c r="BQ483" s="96"/>
      <c r="BR483" s="96"/>
      <c r="BS483" s="96"/>
      <c r="BT483" s="96"/>
      <c r="BU483" s="96"/>
      <c r="BV483" s="96"/>
      <c r="BW483" s="96"/>
      <c r="BX483" s="96"/>
      <c r="BY483" s="96"/>
      <c r="BZ483" s="96"/>
      <c r="CA483" s="100"/>
      <c r="CB483" s="100"/>
      <c r="CC483" s="100"/>
      <c r="CD483" s="100"/>
      <c r="CE483" s="100"/>
      <c r="CF483" s="100"/>
      <c r="CG483" s="100"/>
      <c r="CH483" s="100"/>
    </row>
    <row r="484" spans="1:86" s="101" customFormat="1" x14ac:dyDescent="0.2">
      <c r="A484" s="108"/>
      <c r="B484" s="108"/>
      <c r="C484" s="151"/>
      <c r="D484" s="109"/>
      <c r="E484" s="110"/>
      <c r="F484" s="248"/>
      <c r="G484" s="111"/>
      <c r="H484" s="111"/>
      <c r="I484" s="111"/>
      <c r="J484" s="150"/>
      <c r="K484" s="111"/>
      <c r="L484" s="149"/>
      <c r="M484" s="163"/>
      <c r="N484" s="147"/>
      <c r="O484" s="147"/>
      <c r="P484" s="147"/>
      <c r="Q484" s="147"/>
      <c r="R484" s="147"/>
      <c r="S484" s="147"/>
      <c r="T484" s="147"/>
      <c r="U484" s="147"/>
      <c r="V484" s="147"/>
      <c r="W484" s="250"/>
      <c r="X484" s="147"/>
      <c r="Y484" s="250"/>
      <c r="Z484" s="148"/>
      <c r="AA484" s="250"/>
      <c r="AB484" s="147"/>
      <c r="AC484" s="73"/>
      <c r="AD484" s="96"/>
      <c r="AE484" s="97"/>
      <c r="AF484" s="97"/>
      <c r="AG484" s="98"/>
      <c r="AH484" s="98"/>
      <c r="AI484" s="98"/>
      <c r="AJ484" s="97"/>
      <c r="AK484" s="98"/>
      <c r="AL484" s="98"/>
      <c r="AM484" s="98"/>
      <c r="AN484" s="99"/>
      <c r="AO484" s="99"/>
      <c r="AP484" s="99"/>
      <c r="AQ484" s="96"/>
      <c r="AR484" s="96"/>
      <c r="AS484" s="96"/>
      <c r="AT484" s="96"/>
      <c r="AU484" s="96"/>
      <c r="AV484" s="96"/>
      <c r="AW484" s="96"/>
      <c r="AX484" s="96"/>
      <c r="AY484" s="96"/>
      <c r="AZ484" s="96"/>
      <c r="BA484" s="96"/>
      <c r="BB484" s="96"/>
      <c r="BC484" s="96"/>
      <c r="BD484" s="96"/>
      <c r="BE484" s="96"/>
      <c r="BF484" s="96"/>
      <c r="BG484" s="96"/>
      <c r="BH484" s="96"/>
      <c r="BI484" s="96"/>
      <c r="BJ484" s="96"/>
      <c r="BK484" s="96"/>
      <c r="BL484" s="96"/>
      <c r="BM484" s="96"/>
      <c r="BN484" s="96"/>
      <c r="BO484" s="96"/>
      <c r="BP484" s="96"/>
      <c r="BQ484" s="96"/>
      <c r="BR484" s="96"/>
      <c r="BS484" s="96"/>
      <c r="BT484" s="96"/>
      <c r="BU484" s="96"/>
      <c r="BV484" s="96"/>
      <c r="BW484" s="96"/>
      <c r="BX484" s="96"/>
      <c r="BY484" s="96"/>
      <c r="BZ484" s="96"/>
      <c r="CA484" s="100"/>
      <c r="CB484" s="100"/>
      <c r="CC484" s="100"/>
      <c r="CD484" s="100"/>
      <c r="CE484" s="100"/>
      <c r="CF484" s="100"/>
      <c r="CG484" s="100"/>
      <c r="CH484" s="100"/>
    </row>
    <row r="485" spans="1:86" s="101" customFormat="1" x14ac:dyDescent="0.2">
      <c r="A485" s="108"/>
      <c r="B485" s="108"/>
      <c r="C485" s="151"/>
      <c r="D485" s="109"/>
      <c r="E485" s="110"/>
      <c r="F485" s="248"/>
      <c r="G485" s="111"/>
      <c r="H485" s="111"/>
      <c r="I485" s="111"/>
      <c r="J485" s="150"/>
      <c r="K485" s="111"/>
      <c r="L485" s="149"/>
      <c r="M485" s="163"/>
      <c r="N485" s="147"/>
      <c r="O485" s="147"/>
      <c r="P485" s="147"/>
      <c r="Q485" s="147"/>
      <c r="R485" s="147"/>
      <c r="S485" s="147"/>
      <c r="T485" s="147"/>
      <c r="U485" s="147"/>
      <c r="V485" s="147"/>
      <c r="W485" s="250"/>
      <c r="X485" s="147"/>
      <c r="Y485" s="250"/>
      <c r="Z485" s="148"/>
      <c r="AA485" s="250"/>
      <c r="AB485" s="147"/>
      <c r="AC485" s="73"/>
      <c r="AD485" s="96"/>
      <c r="AE485" s="97"/>
      <c r="AF485" s="97"/>
      <c r="AG485" s="98"/>
      <c r="AH485" s="98"/>
      <c r="AI485" s="98"/>
      <c r="AJ485" s="97"/>
      <c r="AK485" s="98"/>
      <c r="AL485" s="98"/>
      <c r="AM485" s="98"/>
      <c r="AN485" s="99"/>
      <c r="AO485" s="99"/>
      <c r="AP485" s="99"/>
      <c r="AQ485" s="96"/>
      <c r="AR485" s="96"/>
      <c r="AS485" s="96"/>
      <c r="AT485" s="96"/>
      <c r="AU485" s="96"/>
      <c r="AV485" s="96"/>
      <c r="AW485" s="96"/>
      <c r="AX485" s="96"/>
      <c r="AY485" s="96"/>
      <c r="AZ485" s="96"/>
      <c r="BA485" s="96"/>
      <c r="BB485" s="96"/>
      <c r="BC485" s="96"/>
      <c r="BD485" s="96"/>
      <c r="BE485" s="96"/>
      <c r="BF485" s="96"/>
      <c r="BG485" s="96"/>
      <c r="BH485" s="96"/>
      <c r="BI485" s="96"/>
      <c r="BJ485" s="96"/>
      <c r="BK485" s="96"/>
      <c r="BL485" s="96"/>
      <c r="BM485" s="96"/>
      <c r="BN485" s="96"/>
      <c r="BO485" s="96"/>
      <c r="BP485" s="96"/>
      <c r="BQ485" s="96"/>
      <c r="BR485" s="96"/>
      <c r="BS485" s="96"/>
      <c r="BT485" s="96"/>
      <c r="BU485" s="96"/>
      <c r="BV485" s="96"/>
      <c r="BW485" s="96"/>
      <c r="BX485" s="96"/>
      <c r="BY485" s="96"/>
      <c r="BZ485" s="96"/>
      <c r="CA485" s="100"/>
      <c r="CB485" s="100"/>
      <c r="CC485" s="100"/>
      <c r="CD485" s="100"/>
      <c r="CE485" s="100"/>
      <c r="CF485" s="100"/>
      <c r="CG485" s="100"/>
      <c r="CH485" s="100"/>
    </row>
    <row r="486" spans="1:86" s="101" customFormat="1" x14ac:dyDescent="0.2">
      <c r="A486" s="108"/>
      <c r="B486" s="108"/>
      <c r="C486" s="151"/>
      <c r="D486" s="109"/>
      <c r="E486" s="110"/>
      <c r="F486" s="248"/>
      <c r="G486" s="111"/>
      <c r="H486" s="111"/>
      <c r="I486" s="111"/>
      <c r="J486" s="150"/>
      <c r="K486" s="111"/>
      <c r="L486" s="149"/>
      <c r="M486" s="163"/>
      <c r="N486" s="147"/>
      <c r="O486" s="147"/>
      <c r="P486" s="147"/>
      <c r="Q486" s="147"/>
      <c r="R486" s="147"/>
      <c r="S486" s="147"/>
      <c r="T486" s="147"/>
      <c r="U486" s="147"/>
      <c r="V486" s="147"/>
      <c r="W486" s="250"/>
      <c r="X486" s="147"/>
      <c r="Y486" s="250"/>
      <c r="Z486" s="148"/>
      <c r="AA486" s="250"/>
      <c r="AB486" s="147"/>
      <c r="AC486" s="73"/>
      <c r="AD486" s="96"/>
      <c r="AE486" s="97"/>
      <c r="AF486" s="97"/>
      <c r="AG486" s="98"/>
      <c r="AH486" s="98"/>
      <c r="AI486" s="98"/>
      <c r="AJ486" s="97"/>
      <c r="AK486" s="98"/>
      <c r="AL486" s="98"/>
      <c r="AM486" s="98"/>
      <c r="AN486" s="99"/>
      <c r="AO486" s="99"/>
      <c r="AP486" s="99"/>
      <c r="AQ486" s="96"/>
      <c r="AR486" s="96"/>
      <c r="AS486" s="96"/>
      <c r="AT486" s="96"/>
      <c r="AU486" s="96"/>
      <c r="AV486" s="96"/>
      <c r="AW486" s="96"/>
      <c r="AX486" s="96"/>
      <c r="AY486" s="96"/>
      <c r="AZ486" s="96"/>
      <c r="BA486" s="96"/>
      <c r="BB486" s="96"/>
      <c r="BC486" s="96"/>
      <c r="BD486" s="96"/>
      <c r="BE486" s="96"/>
      <c r="BF486" s="96"/>
      <c r="BG486" s="96"/>
      <c r="BH486" s="96"/>
      <c r="BI486" s="96"/>
      <c r="BJ486" s="96"/>
      <c r="BK486" s="96"/>
      <c r="BL486" s="96"/>
      <c r="BM486" s="96"/>
      <c r="BN486" s="96"/>
      <c r="BO486" s="96"/>
      <c r="BP486" s="96"/>
      <c r="BQ486" s="96"/>
      <c r="BR486" s="96"/>
      <c r="BS486" s="96"/>
      <c r="BT486" s="96"/>
      <c r="BU486" s="96"/>
      <c r="BV486" s="96"/>
      <c r="BW486" s="96"/>
      <c r="BX486" s="96"/>
      <c r="BY486" s="96"/>
      <c r="BZ486" s="96"/>
      <c r="CA486" s="100"/>
      <c r="CB486" s="100"/>
      <c r="CC486" s="100"/>
      <c r="CD486" s="100"/>
      <c r="CE486" s="100"/>
      <c r="CF486" s="100"/>
      <c r="CG486" s="100"/>
      <c r="CH486" s="100"/>
    </row>
    <row r="487" spans="1:86" s="101" customFormat="1" x14ac:dyDescent="0.2">
      <c r="A487" s="108"/>
      <c r="B487" s="108"/>
      <c r="C487" s="151"/>
      <c r="D487" s="109"/>
      <c r="E487" s="110"/>
      <c r="F487" s="248"/>
      <c r="G487" s="111"/>
      <c r="H487" s="111"/>
      <c r="I487" s="111"/>
      <c r="J487" s="150"/>
      <c r="K487" s="111"/>
      <c r="L487" s="149"/>
      <c r="M487" s="163"/>
      <c r="N487" s="147"/>
      <c r="O487" s="147"/>
      <c r="P487" s="147"/>
      <c r="Q487" s="147"/>
      <c r="R487" s="147"/>
      <c r="S487" s="147"/>
      <c r="T487" s="147"/>
      <c r="U487" s="147"/>
      <c r="V487" s="147"/>
      <c r="W487" s="250"/>
      <c r="X487" s="147"/>
      <c r="Y487" s="250"/>
      <c r="Z487" s="148"/>
      <c r="AA487" s="250"/>
      <c r="AB487" s="147"/>
      <c r="AC487" s="73"/>
      <c r="AD487" s="96"/>
      <c r="AE487" s="97"/>
      <c r="AF487" s="97"/>
      <c r="AG487" s="98"/>
      <c r="AH487" s="98"/>
      <c r="AI487" s="98"/>
      <c r="AJ487" s="97"/>
      <c r="AK487" s="98"/>
      <c r="AL487" s="98"/>
      <c r="AM487" s="98"/>
      <c r="AN487" s="99"/>
      <c r="AO487" s="99"/>
      <c r="AP487" s="99"/>
      <c r="AQ487" s="96"/>
      <c r="AR487" s="96"/>
      <c r="AS487" s="96"/>
      <c r="AT487" s="96"/>
      <c r="AU487" s="96"/>
      <c r="AV487" s="96"/>
      <c r="AW487" s="96"/>
      <c r="AX487" s="96"/>
      <c r="AY487" s="96"/>
      <c r="AZ487" s="96"/>
      <c r="BA487" s="96"/>
      <c r="BB487" s="96"/>
      <c r="BC487" s="96"/>
      <c r="BD487" s="96"/>
      <c r="BE487" s="96"/>
      <c r="BF487" s="96"/>
      <c r="BG487" s="96"/>
      <c r="BH487" s="96"/>
      <c r="BI487" s="96"/>
      <c r="BJ487" s="96"/>
      <c r="BK487" s="96"/>
      <c r="BL487" s="96"/>
      <c r="BM487" s="96"/>
      <c r="BN487" s="96"/>
      <c r="BO487" s="96"/>
      <c r="BP487" s="96"/>
      <c r="BQ487" s="96"/>
      <c r="BR487" s="96"/>
      <c r="BS487" s="96"/>
      <c r="BT487" s="96"/>
      <c r="BU487" s="96"/>
      <c r="BV487" s="96"/>
      <c r="BW487" s="96"/>
      <c r="BX487" s="96"/>
      <c r="BY487" s="96"/>
      <c r="BZ487" s="96"/>
      <c r="CA487" s="100"/>
      <c r="CB487" s="100"/>
      <c r="CC487" s="100"/>
      <c r="CD487" s="100"/>
      <c r="CE487" s="100"/>
      <c r="CF487" s="100"/>
      <c r="CG487" s="100"/>
      <c r="CH487" s="100"/>
    </row>
    <row r="488" spans="1:86" s="101" customFormat="1" x14ac:dyDescent="0.2">
      <c r="A488" s="108"/>
      <c r="B488" s="108"/>
      <c r="C488" s="151"/>
      <c r="D488" s="109"/>
      <c r="E488" s="110"/>
      <c r="F488" s="248"/>
      <c r="G488" s="111"/>
      <c r="H488" s="111"/>
      <c r="I488" s="111"/>
      <c r="J488" s="150"/>
      <c r="K488" s="111"/>
      <c r="L488" s="149"/>
      <c r="M488" s="163"/>
      <c r="N488" s="147"/>
      <c r="O488" s="147"/>
      <c r="P488" s="147"/>
      <c r="Q488" s="147"/>
      <c r="R488" s="147"/>
      <c r="S488" s="147"/>
      <c r="T488" s="147"/>
      <c r="U488" s="147"/>
      <c r="V488" s="147"/>
      <c r="W488" s="250"/>
      <c r="X488" s="147"/>
      <c r="Y488" s="250"/>
      <c r="Z488" s="148"/>
      <c r="AA488" s="250"/>
      <c r="AB488" s="147"/>
      <c r="AC488" s="73"/>
      <c r="AD488" s="96"/>
      <c r="AE488" s="97"/>
      <c r="AF488" s="97"/>
      <c r="AG488" s="98"/>
      <c r="AH488" s="98"/>
      <c r="AI488" s="98"/>
      <c r="AJ488" s="97"/>
      <c r="AK488" s="98"/>
      <c r="AL488" s="98"/>
      <c r="AM488" s="98"/>
      <c r="AN488" s="99"/>
      <c r="AO488" s="99"/>
      <c r="AP488" s="99"/>
      <c r="AQ488" s="96"/>
      <c r="AR488" s="96"/>
      <c r="AS488" s="96"/>
      <c r="AT488" s="96"/>
      <c r="AU488" s="96"/>
      <c r="AV488" s="96"/>
      <c r="AW488" s="96"/>
      <c r="AX488" s="96"/>
      <c r="AY488" s="96"/>
      <c r="AZ488" s="96"/>
      <c r="BA488" s="96"/>
      <c r="BB488" s="96"/>
      <c r="BC488" s="96"/>
      <c r="BD488" s="96"/>
      <c r="BE488" s="96"/>
      <c r="BF488" s="96"/>
      <c r="BG488" s="96"/>
      <c r="BH488" s="96"/>
      <c r="BI488" s="96"/>
      <c r="BJ488" s="96"/>
      <c r="BK488" s="96"/>
      <c r="BL488" s="96"/>
      <c r="BM488" s="96"/>
      <c r="BN488" s="96"/>
      <c r="BO488" s="96"/>
      <c r="BP488" s="96"/>
      <c r="BQ488" s="96"/>
      <c r="BR488" s="96"/>
      <c r="BS488" s="96"/>
      <c r="BT488" s="96"/>
      <c r="BU488" s="96"/>
      <c r="BV488" s="96"/>
      <c r="BW488" s="96"/>
      <c r="BX488" s="96"/>
      <c r="BY488" s="96"/>
      <c r="BZ488" s="96"/>
      <c r="CA488" s="100"/>
      <c r="CB488" s="100"/>
      <c r="CC488" s="100"/>
      <c r="CD488" s="100"/>
      <c r="CE488" s="100"/>
      <c r="CF488" s="100"/>
      <c r="CG488" s="100"/>
      <c r="CH488" s="100"/>
    </row>
    <row r="489" spans="1:86" s="101" customFormat="1" x14ac:dyDescent="0.2">
      <c r="A489" s="108"/>
      <c r="B489" s="108"/>
      <c r="C489" s="151"/>
      <c r="D489" s="109"/>
      <c r="E489" s="110"/>
      <c r="F489" s="248"/>
      <c r="G489" s="111"/>
      <c r="H489" s="111"/>
      <c r="I489" s="111"/>
      <c r="J489" s="150"/>
      <c r="K489" s="111"/>
      <c r="L489" s="149"/>
      <c r="M489" s="163"/>
      <c r="N489" s="147"/>
      <c r="O489" s="147"/>
      <c r="P489" s="147"/>
      <c r="Q489" s="147"/>
      <c r="R489" s="147"/>
      <c r="S489" s="147"/>
      <c r="T489" s="147"/>
      <c r="U489" s="147"/>
      <c r="V489" s="147"/>
      <c r="W489" s="250"/>
      <c r="X489" s="147"/>
      <c r="Y489" s="250"/>
      <c r="Z489" s="148"/>
      <c r="AA489" s="250"/>
      <c r="AB489" s="147"/>
      <c r="AC489" s="73"/>
      <c r="AD489" s="96"/>
      <c r="AE489" s="97"/>
      <c r="AF489" s="97"/>
      <c r="AG489" s="98"/>
      <c r="AH489" s="98"/>
      <c r="AI489" s="98"/>
      <c r="AJ489" s="97"/>
      <c r="AK489" s="98"/>
      <c r="AL489" s="98"/>
      <c r="AM489" s="98"/>
      <c r="AN489" s="99"/>
      <c r="AO489" s="99"/>
      <c r="AP489" s="99"/>
      <c r="AQ489" s="96"/>
      <c r="AR489" s="96"/>
      <c r="AS489" s="96"/>
      <c r="AT489" s="96"/>
      <c r="AU489" s="96"/>
      <c r="AV489" s="96"/>
      <c r="AW489" s="96"/>
      <c r="AX489" s="96"/>
      <c r="AY489" s="96"/>
      <c r="AZ489" s="96"/>
      <c r="BA489" s="96"/>
      <c r="BB489" s="96"/>
      <c r="BC489" s="96"/>
      <c r="BD489" s="96"/>
      <c r="BE489" s="96"/>
      <c r="BF489" s="96"/>
      <c r="BG489" s="96"/>
      <c r="BH489" s="96"/>
      <c r="BI489" s="96"/>
      <c r="BJ489" s="96"/>
      <c r="BK489" s="96"/>
      <c r="BL489" s="96"/>
      <c r="BM489" s="96"/>
      <c r="BN489" s="96"/>
      <c r="BO489" s="96"/>
      <c r="BP489" s="96"/>
      <c r="BQ489" s="96"/>
      <c r="BR489" s="96"/>
      <c r="BS489" s="96"/>
      <c r="BT489" s="96"/>
      <c r="BU489" s="96"/>
      <c r="BV489" s="96"/>
      <c r="BW489" s="96"/>
      <c r="BX489" s="96"/>
      <c r="BY489" s="96"/>
      <c r="BZ489" s="96"/>
      <c r="CA489" s="100"/>
      <c r="CB489" s="100"/>
      <c r="CC489" s="100"/>
      <c r="CD489" s="100"/>
      <c r="CE489" s="100"/>
      <c r="CF489" s="100"/>
      <c r="CG489" s="100"/>
      <c r="CH489" s="100"/>
    </row>
    <row r="490" spans="1:86" s="101" customFormat="1" x14ac:dyDescent="0.2">
      <c r="A490" s="108"/>
      <c r="B490" s="108"/>
      <c r="C490" s="151"/>
      <c r="D490" s="109"/>
      <c r="E490" s="110"/>
      <c r="F490" s="248"/>
      <c r="G490" s="111"/>
      <c r="H490" s="111"/>
      <c r="I490" s="111"/>
      <c r="J490" s="150"/>
      <c r="K490" s="111"/>
      <c r="L490" s="149"/>
      <c r="M490" s="163"/>
      <c r="N490" s="147"/>
      <c r="O490" s="147"/>
      <c r="P490" s="147"/>
      <c r="Q490" s="147"/>
      <c r="R490" s="147"/>
      <c r="S490" s="147"/>
      <c r="T490" s="147"/>
      <c r="U490" s="147"/>
      <c r="V490" s="147"/>
      <c r="W490" s="250"/>
      <c r="X490" s="147"/>
      <c r="Y490" s="250"/>
      <c r="Z490" s="148"/>
      <c r="AA490" s="250"/>
      <c r="AB490" s="147"/>
      <c r="AC490" s="73"/>
      <c r="AD490" s="96"/>
      <c r="AE490" s="97"/>
      <c r="AF490" s="97"/>
      <c r="AG490" s="98"/>
      <c r="AH490" s="98"/>
      <c r="AI490" s="98"/>
      <c r="AJ490" s="97"/>
      <c r="AK490" s="98"/>
      <c r="AL490" s="98"/>
      <c r="AM490" s="98"/>
      <c r="AN490" s="99"/>
      <c r="AO490" s="99"/>
      <c r="AP490" s="99"/>
      <c r="AQ490" s="96"/>
      <c r="AR490" s="96"/>
      <c r="AS490" s="96"/>
      <c r="AT490" s="96"/>
      <c r="AU490" s="96"/>
      <c r="AV490" s="96"/>
      <c r="AW490" s="96"/>
      <c r="AX490" s="96"/>
      <c r="AY490" s="96"/>
      <c r="AZ490" s="96"/>
      <c r="BA490" s="96"/>
      <c r="BB490" s="96"/>
      <c r="BC490" s="96"/>
      <c r="BD490" s="96"/>
      <c r="BE490" s="96"/>
      <c r="BF490" s="96"/>
      <c r="BG490" s="96"/>
      <c r="BH490" s="96"/>
      <c r="BI490" s="96"/>
      <c r="BJ490" s="96"/>
      <c r="BK490" s="96"/>
      <c r="BL490" s="96"/>
      <c r="BM490" s="96"/>
      <c r="BN490" s="96"/>
      <c r="BO490" s="96"/>
      <c r="BP490" s="96"/>
      <c r="BQ490" s="96"/>
      <c r="BR490" s="96"/>
      <c r="BS490" s="96"/>
      <c r="BT490" s="96"/>
      <c r="BU490" s="96"/>
      <c r="BV490" s="96"/>
      <c r="BW490" s="96"/>
      <c r="BX490" s="96"/>
      <c r="BY490" s="96"/>
      <c r="BZ490" s="96"/>
      <c r="CA490" s="100"/>
      <c r="CB490" s="100"/>
      <c r="CC490" s="100"/>
      <c r="CD490" s="100"/>
      <c r="CE490" s="100"/>
      <c r="CF490" s="100"/>
      <c r="CG490" s="100"/>
      <c r="CH490" s="100"/>
    </row>
    <row r="491" spans="1:86" s="101" customFormat="1" x14ac:dyDescent="0.2">
      <c r="A491" s="108"/>
      <c r="B491" s="108"/>
      <c r="C491" s="151"/>
      <c r="D491" s="109"/>
      <c r="E491" s="110"/>
      <c r="F491" s="248"/>
      <c r="G491" s="111"/>
      <c r="H491" s="111"/>
      <c r="I491" s="111"/>
      <c r="J491" s="150"/>
      <c r="K491" s="111"/>
      <c r="L491" s="149"/>
      <c r="M491" s="163"/>
      <c r="N491" s="147"/>
      <c r="O491" s="147"/>
      <c r="P491" s="147"/>
      <c r="Q491" s="147"/>
      <c r="R491" s="147"/>
      <c r="S491" s="147"/>
      <c r="T491" s="147"/>
      <c r="U491" s="147"/>
      <c r="V491" s="147"/>
      <c r="W491" s="250"/>
      <c r="X491" s="147"/>
      <c r="Y491" s="250"/>
      <c r="Z491" s="148"/>
      <c r="AA491" s="250"/>
      <c r="AB491" s="147"/>
      <c r="AC491" s="73"/>
      <c r="AD491" s="96"/>
      <c r="AE491" s="97"/>
      <c r="AF491" s="97"/>
      <c r="AG491" s="98"/>
      <c r="AH491" s="98"/>
      <c r="AI491" s="98"/>
      <c r="AJ491" s="97"/>
      <c r="AK491" s="98"/>
      <c r="AL491" s="98"/>
      <c r="AM491" s="98"/>
      <c r="AN491" s="99"/>
      <c r="AO491" s="99"/>
      <c r="AP491" s="99"/>
      <c r="AQ491" s="96"/>
      <c r="AR491" s="96"/>
      <c r="AS491" s="96"/>
      <c r="AT491" s="96"/>
      <c r="AU491" s="96"/>
      <c r="AV491" s="96"/>
      <c r="AW491" s="96"/>
      <c r="AX491" s="96"/>
      <c r="AY491" s="96"/>
      <c r="AZ491" s="96"/>
      <c r="BA491" s="96"/>
      <c r="BB491" s="96"/>
      <c r="BC491" s="96"/>
      <c r="BD491" s="96"/>
      <c r="BE491" s="96"/>
      <c r="BF491" s="96"/>
      <c r="BG491" s="96"/>
      <c r="BH491" s="96"/>
      <c r="BI491" s="96"/>
      <c r="BJ491" s="96"/>
      <c r="BK491" s="96"/>
      <c r="BL491" s="96"/>
      <c r="BM491" s="96"/>
      <c r="BN491" s="96"/>
      <c r="BO491" s="96"/>
      <c r="BP491" s="96"/>
      <c r="BQ491" s="96"/>
      <c r="BR491" s="96"/>
      <c r="BS491" s="96"/>
      <c r="BT491" s="96"/>
      <c r="BU491" s="96"/>
      <c r="BV491" s="96"/>
      <c r="BW491" s="96"/>
      <c r="BX491" s="96"/>
      <c r="BY491" s="96"/>
      <c r="BZ491" s="96"/>
      <c r="CA491" s="100"/>
      <c r="CB491" s="100"/>
      <c r="CC491" s="100"/>
      <c r="CD491" s="100"/>
      <c r="CE491" s="100"/>
      <c r="CF491" s="100"/>
      <c r="CG491" s="100"/>
      <c r="CH491" s="100"/>
    </row>
    <row r="492" spans="1:86" s="101" customFormat="1" x14ac:dyDescent="0.2">
      <c r="A492" s="108"/>
      <c r="B492" s="108"/>
      <c r="C492" s="151"/>
      <c r="D492" s="109"/>
      <c r="E492" s="110"/>
      <c r="F492" s="248"/>
      <c r="G492" s="111"/>
      <c r="H492" s="111"/>
      <c r="I492" s="111"/>
      <c r="J492" s="150"/>
      <c r="K492" s="111"/>
      <c r="L492" s="149"/>
      <c r="M492" s="163"/>
      <c r="N492" s="147"/>
      <c r="O492" s="147"/>
      <c r="P492" s="147"/>
      <c r="Q492" s="147"/>
      <c r="R492" s="147"/>
      <c r="S492" s="147"/>
      <c r="T492" s="147"/>
      <c r="U492" s="147"/>
      <c r="V492" s="147"/>
      <c r="W492" s="250"/>
      <c r="X492" s="147"/>
      <c r="Y492" s="250"/>
      <c r="Z492" s="148"/>
      <c r="AA492" s="250"/>
      <c r="AB492" s="147"/>
      <c r="AC492" s="73"/>
      <c r="AD492" s="96"/>
      <c r="AE492" s="97"/>
      <c r="AF492" s="97"/>
      <c r="AG492" s="98"/>
      <c r="AH492" s="98"/>
      <c r="AI492" s="98"/>
      <c r="AJ492" s="97"/>
      <c r="AK492" s="98"/>
      <c r="AL492" s="98"/>
      <c r="AM492" s="98"/>
      <c r="AN492" s="99"/>
      <c r="AO492" s="99"/>
      <c r="AP492" s="99"/>
      <c r="AQ492" s="96"/>
      <c r="AR492" s="96"/>
      <c r="AS492" s="96"/>
      <c r="AT492" s="96"/>
      <c r="AU492" s="96"/>
      <c r="AV492" s="96"/>
      <c r="AW492" s="96"/>
      <c r="AX492" s="96"/>
      <c r="AY492" s="96"/>
      <c r="AZ492" s="96"/>
      <c r="BA492" s="96"/>
      <c r="BB492" s="96"/>
      <c r="BC492" s="96"/>
      <c r="BD492" s="96"/>
      <c r="BE492" s="96"/>
      <c r="BF492" s="96"/>
      <c r="BG492" s="96"/>
      <c r="BH492" s="96"/>
      <c r="BI492" s="96"/>
      <c r="BJ492" s="96"/>
      <c r="BK492" s="96"/>
      <c r="BL492" s="96"/>
      <c r="BM492" s="96"/>
      <c r="BN492" s="96"/>
      <c r="BO492" s="96"/>
      <c r="BP492" s="96"/>
      <c r="BQ492" s="96"/>
      <c r="BR492" s="96"/>
      <c r="BS492" s="96"/>
      <c r="BT492" s="96"/>
      <c r="BU492" s="96"/>
      <c r="BV492" s="96"/>
      <c r="BW492" s="96"/>
      <c r="BX492" s="96"/>
      <c r="BY492" s="96"/>
      <c r="BZ492" s="96"/>
      <c r="CA492" s="100"/>
      <c r="CB492" s="100"/>
      <c r="CC492" s="100"/>
      <c r="CD492" s="100"/>
      <c r="CE492" s="100"/>
      <c r="CF492" s="100"/>
      <c r="CG492" s="100"/>
      <c r="CH492" s="100"/>
    </row>
    <row r="493" spans="1:86" s="101" customFormat="1" x14ac:dyDescent="0.2">
      <c r="A493" s="108"/>
      <c r="B493" s="108"/>
      <c r="C493" s="151"/>
      <c r="D493" s="109"/>
      <c r="E493" s="110"/>
      <c r="F493" s="248"/>
      <c r="G493" s="111"/>
      <c r="H493" s="111"/>
      <c r="I493" s="111"/>
      <c r="J493" s="150"/>
      <c r="K493" s="111"/>
      <c r="L493" s="149"/>
      <c r="M493" s="163"/>
      <c r="N493" s="147"/>
      <c r="O493" s="147"/>
      <c r="P493" s="147"/>
      <c r="Q493" s="147"/>
      <c r="R493" s="147"/>
      <c r="S493" s="147"/>
      <c r="T493" s="147"/>
      <c r="U493" s="147"/>
      <c r="V493" s="147"/>
      <c r="W493" s="250"/>
      <c r="X493" s="147"/>
      <c r="Y493" s="250"/>
      <c r="Z493" s="148"/>
      <c r="AA493" s="250"/>
      <c r="AB493" s="147"/>
      <c r="AC493" s="73"/>
      <c r="AD493" s="96"/>
      <c r="AE493" s="97"/>
      <c r="AF493" s="97"/>
      <c r="AG493" s="98"/>
      <c r="AH493" s="98"/>
      <c r="AI493" s="98"/>
      <c r="AJ493" s="97"/>
      <c r="AK493" s="98"/>
      <c r="AL493" s="98"/>
      <c r="AM493" s="98"/>
      <c r="AN493" s="99"/>
      <c r="AO493" s="99"/>
      <c r="AP493" s="99"/>
      <c r="AQ493" s="96"/>
      <c r="AR493" s="96"/>
      <c r="AS493" s="96"/>
      <c r="AT493" s="96"/>
      <c r="AU493" s="96"/>
      <c r="AV493" s="96"/>
      <c r="AW493" s="96"/>
      <c r="AX493" s="96"/>
      <c r="AY493" s="96"/>
      <c r="AZ493" s="96"/>
      <c r="BA493" s="96"/>
      <c r="BB493" s="96"/>
      <c r="BC493" s="96"/>
      <c r="BD493" s="96"/>
      <c r="BE493" s="96"/>
      <c r="BF493" s="96"/>
      <c r="BG493" s="96"/>
      <c r="BH493" s="96"/>
      <c r="BI493" s="96"/>
      <c r="BJ493" s="96"/>
      <c r="BK493" s="96"/>
      <c r="BL493" s="96"/>
      <c r="BM493" s="96"/>
      <c r="BN493" s="96"/>
      <c r="BO493" s="96"/>
      <c r="BP493" s="96"/>
      <c r="BQ493" s="96"/>
      <c r="BR493" s="96"/>
      <c r="BS493" s="96"/>
      <c r="BT493" s="96"/>
      <c r="BU493" s="96"/>
      <c r="BV493" s="96"/>
      <c r="BW493" s="96"/>
      <c r="BX493" s="96"/>
      <c r="BY493" s="96"/>
      <c r="BZ493" s="96"/>
      <c r="CA493" s="100"/>
      <c r="CB493" s="100"/>
      <c r="CC493" s="100"/>
      <c r="CD493" s="100"/>
      <c r="CE493" s="100"/>
      <c r="CF493" s="100"/>
      <c r="CG493" s="100"/>
      <c r="CH493" s="100"/>
    </row>
    <row r="494" spans="1:86" s="101" customFormat="1" x14ac:dyDescent="0.2">
      <c r="A494" s="108"/>
      <c r="B494" s="108"/>
      <c r="C494" s="151"/>
      <c r="D494" s="109"/>
      <c r="E494" s="110"/>
      <c r="F494" s="248"/>
      <c r="G494" s="111"/>
      <c r="H494" s="111"/>
      <c r="I494" s="111"/>
      <c r="J494" s="150"/>
      <c r="K494" s="111"/>
      <c r="L494" s="149"/>
      <c r="M494" s="163"/>
      <c r="N494" s="147"/>
      <c r="O494" s="147"/>
      <c r="P494" s="147"/>
      <c r="Q494" s="147"/>
      <c r="R494" s="147"/>
      <c r="S494" s="147"/>
      <c r="T494" s="147"/>
      <c r="U494" s="147"/>
      <c r="V494" s="147"/>
      <c r="W494" s="250"/>
      <c r="X494" s="147"/>
      <c r="Y494" s="250"/>
      <c r="Z494" s="148"/>
      <c r="AA494" s="250"/>
      <c r="AB494" s="147"/>
      <c r="AC494" s="73"/>
      <c r="AD494" s="96"/>
      <c r="AE494" s="97"/>
      <c r="AF494" s="97"/>
      <c r="AG494" s="98"/>
      <c r="AH494" s="98"/>
      <c r="AI494" s="98"/>
      <c r="AJ494" s="97"/>
      <c r="AK494" s="98"/>
      <c r="AL494" s="98"/>
      <c r="AM494" s="98"/>
      <c r="AN494" s="99"/>
      <c r="AO494" s="99"/>
      <c r="AP494" s="99"/>
      <c r="AQ494" s="96"/>
      <c r="AR494" s="96"/>
      <c r="AS494" s="96"/>
      <c r="AT494" s="96"/>
      <c r="AU494" s="96"/>
      <c r="AV494" s="96"/>
      <c r="AW494" s="96"/>
      <c r="AX494" s="96"/>
      <c r="AY494" s="96"/>
      <c r="AZ494" s="96"/>
      <c r="BA494" s="96"/>
      <c r="BB494" s="96"/>
      <c r="BC494" s="96"/>
      <c r="BD494" s="96"/>
      <c r="BE494" s="96"/>
      <c r="BF494" s="96"/>
      <c r="BG494" s="96"/>
      <c r="BH494" s="96"/>
      <c r="BI494" s="96"/>
      <c r="BJ494" s="96"/>
      <c r="BK494" s="96"/>
      <c r="BL494" s="96"/>
      <c r="BM494" s="96"/>
      <c r="BN494" s="96"/>
      <c r="BO494" s="96"/>
      <c r="BP494" s="96"/>
      <c r="BQ494" s="96"/>
      <c r="BR494" s="96"/>
      <c r="BS494" s="96"/>
      <c r="BT494" s="96"/>
      <c r="BU494" s="96"/>
      <c r="BV494" s="96"/>
      <c r="BW494" s="96"/>
      <c r="BX494" s="96"/>
      <c r="BY494" s="96"/>
      <c r="BZ494" s="96"/>
      <c r="CA494" s="100"/>
      <c r="CB494" s="100"/>
      <c r="CC494" s="100"/>
      <c r="CD494" s="100"/>
      <c r="CE494" s="100"/>
      <c r="CF494" s="100"/>
      <c r="CG494" s="100"/>
      <c r="CH494" s="100"/>
    </row>
    <row r="495" spans="1:86" s="101" customFormat="1" x14ac:dyDescent="0.2">
      <c r="A495" s="108"/>
      <c r="B495" s="108"/>
      <c r="C495" s="151"/>
      <c r="D495" s="109"/>
      <c r="E495" s="110"/>
      <c r="F495" s="248"/>
      <c r="G495" s="111"/>
      <c r="H495" s="111"/>
      <c r="I495" s="111"/>
      <c r="J495" s="150"/>
      <c r="K495" s="111"/>
      <c r="L495" s="149"/>
      <c r="M495" s="163"/>
      <c r="N495" s="147"/>
      <c r="O495" s="147"/>
      <c r="P495" s="147"/>
      <c r="Q495" s="147"/>
      <c r="R495" s="147"/>
      <c r="S495" s="147"/>
      <c r="T495" s="147"/>
      <c r="U495" s="147"/>
      <c r="V495" s="147"/>
      <c r="W495" s="250"/>
      <c r="X495" s="147"/>
      <c r="Y495" s="250"/>
      <c r="Z495" s="148"/>
      <c r="AA495" s="250"/>
      <c r="AB495" s="147"/>
      <c r="AC495" s="73"/>
      <c r="AD495" s="96"/>
      <c r="AE495" s="97"/>
      <c r="AF495" s="97"/>
      <c r="AG495" s="98"/>
      <c r="AH495" s="98"/>
      <c r="AI495" s="98"/>
      <c r="AJ495" s="97"/>
      <c r="AK495" s="98"/>
      <c r="AL495" s="98"/>
      <c r="AM495" s="98"/>
      <c r="AN495" s="99"/>
      <c r="AO495" s="99"/>
      <c r="AP495" s="99"/>
      <c r="AQ495" s="96"/>
      <c r="AR495" s="96"/>
      <c r="AS495" s="96"/>
      <c r="AT495" s="96"/>
      <c r="AU495" s="96"/>
      <c r="AV495" s="96"/>
      <c r="AW495" s="96"/>
      <c r="AX495" s="96"/>
      <c r="AY495" s="96"/>
      <c r="AZ495" s="96"/>
      <c r="BA495" s="96"/>
      <c r="BB495" s="96"/>
      <c r="BC495" s="96"/>
      <c r="BD495" s="96"/>
      <c r="BE495" s="96"/>
      <c r="BF495" s="96"/>
      <c r="BG495" s="96"/>
      <c r="BH495" s="96"/>
      <c r="BI495" s="96"/>
      <c r="BJ495" s="96"/>
      <c r="BK495" s="96"/>
      <c r="BL495" s="96"/>
      <c r="BM495" s="96"/>
      <c r="BN495" s="96"/>
      <c r="BO495" s="96"/>
      <c r="BP495" s="96"/>
      <c r="BQ495" s="96"/>
      <c r="BR495" s="96"/>
      <c r="BS495" s="96"/>
      <c r="BT495" s="96"/>
      <c r="BU495" s="96"/>
      <c r="BV495" s="96"/>
      <c r="BW495" s="96"/>
      <c r="BX495" s="96"/>
      <c r="BY495" s="96"/>
      <c r="BZ495" s="96"/>
      <c r="CA495" s="100"/>
      <c r="CB495" s="100"/>
      <c r="CC495" s="100"/>
      <c r="CD495" s="100"/>
      <c r="CE495" s="100"/>
      <c r="CF495" s="100"/>
      <c r="CG495" s="100"/>
      <c r="CH495" s="100"/>
    </row>
    <row r="496" spans="1:86" s="101" customFormat="1" x14ac:dyDescent="0.2">
      <c r="A496" s="108"/>
      <c r="B496" s="108"/>
      <c r="C496" s="151"/>
      <c r="D496" s="109"/>
      <c r="E496" s="110"/>
      <c r="F496" s="248"/>
      <c r="G496" s="111"/>
      <c r="H496" s="111"/>
      <c r="I496" s="111"/>
      <c r="J496" s="150"/>
      <c r="K496" s="111"/>
      <c r="L496" s="149"/>
      <c r="M496" s="163"/>
      <c r="N496" s="147"/>
      <c r="O496" s="147"/>
      <c r="P496" s="147"/>
      <c r="Q496" s="147"/>
      <c r="R496" s="147"/>
      <c r="S496" s="147"/>
      <c r="T496" s="147"/>
      <c r="U496" s="147"/>
      <c r="V496" s="147"/>
      <c r="W496" s="250"/>
      <c r="X496" s="147"/>
      <c r="Y496" s="250"/>
      <c r="Z496" s="148"/>
      <c r="AA496" s="250"/>
      <c r="AB496" s="147"/>
      <c r="AC496" s="73"/>
      <c r="AD496" s="96"/>
      <c r="AE496" s="97"/>
      <c r="AF496" s="97"/>
      <c r="AG496" s="98"/>
      <c r="AH496" s="98"/>
      <c r="AI496" s="98"/>
      <c r="AJ496" s="97"/>
      <c r="AK496" s="98"/>
      <c r="AL496" s="98"/>
      <c r="AM496" s="98"/>
      <c r="AN496" s="99"/>
      <c r="AO496" s="99"/>
      <c r="AP496" s="99"/>
      <c r="AQ496" s="96"/>
      <c r="AR496" s="96"/>
      <c r="AS496" s="96"/>
      <c r="AT496" s="96"/>
      <c r="AU496" s="96"/>
      <c r="AV496" s="96"/>
      <c r="AW496" s="96"/>
      <c r="AX496" s="96"/>
      <c r="AY496" s="96"/>
      <c r="AZ496" s="96"/>
      <c r="BA496" s="96"/>
      <c r="BB496" s="96"/>
      <c r="BC496" s="96"/>
      <c r="BD496" s="96"/>
      <c r="BE496" s="96"/>
      <c r="BF496" s="96"/>
      <c r="BG496" s="96"/>
      <c r="BH496" s="96"/>
      <c r="BI496" s="96"/>
      <c r="BJ496" s="96"/>
      <c r="BK496" s="96"/>
      <c r="BL496" s="96"/>
      <c r="BM496" s="96"/>
      <c r="BN496" s="96"/>
      <c r="BO496" s="96"/>
      <c r="BP496" s="96"/>
      <c r="BQ496" s="96"/>
      <c r="BR496" s="96"/>
      <c r="BS496" s="96"/>
      <c r="BT496" s="96"/>
      <c r="BU496" s="96"/>
      <c r="BV496" s="96"/>
      <c r="BW496" s="96"/>
      <c r="BX496" s="96"/>
      <c r="BY496" s="96"/>
      <c r="BZ496" s="96"/>
      <c r="CA496" s="100"/>
      <c r="CB496" s="100"/>
      <c r="CC496" s="100"/>
      <c r="CD496" s="100"/>
      <c r="CE496" s="100"/>
      <c r="CF496" s="100"/>
      <c r="CG496" s="100"/>
      <c r="CH496" s="100"/>
    </row>
    <row r="497" spans="1:86" s="101" customFormat="1" x14ac:dyDescent="0.2">
      <c r="A497" s="108"/>
      <c r="B497" s="108"/>
      <c r="C497" s="151"/>
      <c r="D497" s="109"/>
      <c r="E497" s="110"/>
      <c r="F497" s="248"/>
      <c r="G497" s="111"/>
      <c r="H497" s="111"/>
      <c r="I497" s="111"/>
      <c r="J497" s="150"/>
      <c r="K497" s="111"/>
      <c r="L497" s="149"/>
      <c r="M497" s="163"/>
      <c r="N497" s="147"/>
      <c r="O497" s="147"/>
      <c r="P497" s="147"/>
      <c r="Q497" s="147"/>
      <c r="R497" s="147"/>
      <c r="S497" s="147"/>
      <c r="T497" s="147"/>
      <c r="U497" s="147"/>
      <c r="V497" s="147"/>
      <c r="W497" s="250"/>
      <c r="X497" s="147"/>
      <c r="Y497" s="250"/>
      <c r="Z497" s="148"/>
      <c r="AA497" s="250"/>
      <c r="AB497" s="147"/>
      <c r="AC497" s="73"/>
      <c r="AD497" s="96"/>
      <c r="AE497" s="97"/>
      <c r="AF497" s="97"/>
      <c r="AG497" s="98"/>
      <c r="AH497" s="98"/>
      <c r="AI497" s="98"/>
      <c r="AJ497" s="97"/>
      <c r="AK497" s="98"/>
      <c r="AL497" s="98"/>
      <c r="AM497" s="98"/>
      <c r="AN497" s="99"/>
      <c r="AO497" s="99"/>
      <c r="AP497" s="99"/>
      <c r="AQ497" s="96"/>
      <c r="AR497" s="96"/>
      <c r="AS497" s="96"/>
      <c r="AT497" s="96"/>
      <c r="AU497" s="96"/>
      <c r="AV497" s="96"/>
      <c r="AW497" s="96"/>
      <c r="AX497" s="96"/>
      <c r="AY497" s="96"/>
      <c r="AZ497" s="96"/>
      <c r="BA497" s="96"/>
      <c r="BB497" s="96"/>
      <c r="BC497" s="96"/>
      <c r="BD497" s="96"/>
      <c r="BE497" s="96"/>
      <c r="BF497" s="96"/>
      <c r="BG497" s="96"/>
      <c r="BH497" s="96"/>
      <c r="BI497" s="96"/>
      <c r="BJ497" s="96"/>
      <c r="BK497" s="96"/>
      <c r="BL497" s="96"/>
      <c r="BM497" s="96"/>
      <c r="BN497" s="96"/>
      <c r="BO497" s="96"/>
      <c r="BP497" s="96"/>
      <c r="BQ497" s="96"/>
      <c r="BR497" s="96"/>
      <c r="BS497" s="96"/>
      <c r="BT497" s="96"/>
      <c r="BU497" s="96"/>
      <c r="BV497" s="96"/>
      <c r="BW497" s="96"/>
      <c r="BX497" s="96"/>
      <c r="BY497" s="96"/>
      <c r="BZ497" s="96"/>
      <c r="CA497" s="100"/>
      <c r="CB497" s="100"/>
      <c r="CC497" s="100"/>
      <c r="CD497" s="100"/>
      <c r="CE497" s="100"/>
      <c r="CF497" s="100"/>
      <c r="CG497" s="100"/>
      <c r="CH497" s="100"/>
    </row>
    <row r="498" spans="1:86" s="101" customFormat="1" x14ac:dyDescent="0.2">
      <c r="A498" s="108"/>
      <c r="B498" s="108"/>
      <c r="C498" s="151"/>
      <c r="D498" s="109"/>
      <c r="E498" s="110"/>
      <c r="F498" s="248"/>
      <c r="G498" s="111"/>
      <c r="H498" s="111"/>
      <c r="I498" s="111"/>
      <c r="J498" s="150"/>
      <c r="K498" s="111"/>
      <c r="L498" s="149"/>
      <c r="M498" s="163"/>
      <c r="N498" s="147"/>
      <c r="O498" s="147"/>
      <c r="P498" s="147"/>
      <c r="Q498" s="147"/>
      <c r="R498" s="147"/>
      <c r="S498" s="147"/>
      <c r="T498" s="147"/>
      <c r="U498" s="147"/>
      <c r="V498" s="147"/>
      <c r="W498" s="250"/>
      <c r="X498" s="147"/>
      <c r="Y498" s="250"/>
      <c r="Z498" s="148"/>
      <c r="AA498" s="250"/>
      <c r="AB498" s="147"/>
      <c r="AC498" s="73"/>
      <c r="AD498" s="96"/>
      <c r="AE498" s="97"/>
      <c r="AF498" s="97"/>
      <c r="AG498" s="98"/>
      <c r="AH498" s="98"/>
      <c r="AI498" s="98"/>
      <c r="AJ498" s="97"/>
      <c r="AK498" s="98"/>
      <c r="AL498" s="98"/>
      <c r="AM498" s="98"/>
      <c r="AN498" s="99"/>
      <c r="AO498" s="99"/>
      <c r="AP498" s="99"/>
      <c r="AQ498" s="96"/>
      <c r="AR498" s="96"/>
      <c r="AS498" s="96"/>
      <c r="AT498" s="96"/>
      <c r="AU498" s="96"/>
      <c r="AV498" s="96"/>
      <c r="AW498" s="96"/>
      <c r="AX498" s="96"/>
      <c r="AY498" s="96"/>
      <c r="AZ498" s="96"/>
      <c r="BA498" s="96"/>
      <c r="BB498" s="96"/>
      <c r="BC498" s="96"/>
      <c r="BD498" s="96"/>
      <c r="BE498" s="96"/>
      <c r="BF498" s="96"/>
      <c r="BG498" s="96"/>
      <c r="BH498" s="96"/>
      <c r="BI498" s="96"/>
      <c r="BJ498" s="96"/>
      <c r="BK498" s="96"/>
      <c r="BL498" s="96"/>
      <c r="BM498" s="96"/>
      <c r="BN498" s="96"/>
      <c r="BO498" s="96"/>
      <c r="BP498" s="96"/>
      <c r="BQ498" s="96"/>
      <c r="BR498" s="96"/>
      <c r="BS498" s="96"/>
      <c r="BT498" s="96"/>
      <c r="BU498" s="96"/>
      <c r="BV498" s="96"/>
      <c r="BW498" s="96"/>
      <c r="BX498" s="96"/>
      <c r="BY498" s="96"/>
      <c r="BZ498" s="96"/>
      <c r="CA498" s="100"/>
      <c r="CB498" s="100"/>
      <c r="CC498" s="100"/>
      <c r="CD498" s="100"/>
      <c r="CE498" s="100"/>
      <c r="CF498" s="100"/>
      <c r="CG498" s="100"/>
      <c r="CH498" s="100"/>
    </row>
    <row r="499" spans="1:86" s="101" customFormat="1" x14ac:dyDescent="0.2">
      <c r="A499" s="108"/>
      <c r="B499" s="108"/>
      <c r="C499" s="151"/>
      <c r="D499" s="109"/>
      <c r="E499" s="110"/>
      <c r="F499" s="248"/>
      <c r="G499" s="111"/>
      <c r="H499" s="111"/>
      <c r="I499" s="111"/>
      <c r="J499" s="150"/>
      <c r="K499" s="111"/>
      <c r="L499" s="149"/>
      <c r="M499" s="163"/>
      <c r="N499" s="147"/>
      <c r="O499" s="147"/>
      <c r="P499" s="147"/>
      <c r="Q499" s="147"/>
      <c r="R499" s="147"/>
      <c r="S499" s="147"/>
      <c r="T499" s="147"/>
      <c r="U499" s="147"/>
      <c r="V499" s="147"/>
      <c r="W499" s="250"/>
      <c r="X499" s="147"/>
      <c r="Y499" s="250"/>
      <c r="Z499" s="148"/>
      <c r="AA499" s="250"/>
      <c r="AB499" s="147"/>
      <c r="AC499" s="73"/>
      <c r="AD499" s="96"/>
      <c r="AE499" s="97"/>
      <c r="AF499" s="97"/>
      <c r="AG499" s="98"/>
      <c r="AH499" s="98"/>
      <c r="AI499" s="98"/>
      <c r="AJ499" s="97"/>
      <c r="AK499" s="98"/>
      <c r="AL499" s="98"/>
      <c r="AM499" s="98"/>
      <c r="AN499" s="99"/>
      <c r="AO499" s="99"/>
      <c r="AP499" s="99"/>
      <c r="AQ499" s="96"/>
      <c r="AR499" s="96"/>
      <c r="AS499" s="96"/>
      <c r="AT499" s="96"/>
      <c r="AU499" s="96"/>
      <c r="AV499" s="96"/>
      <c r="AW499" s="96"/>
      <c r="AX499" s="96"/>
      <c r="AY499" s="96"/>
      <c r="AZ499" s="96"/>
      <c r="BA499" s="96"/>
      <c r="BB499" s="96"/>
      <c r="BC499" s="96"/>
      <c r="BD499" s="96"/>
      <c r="BE499" s="96"/>
      <c r="BF499" s="96"/>
      <c r="BG499" s="96"/>
      <c r="BH499" s="96"/>
      <c r="BI499" s="96"/>
      <c r="BJ499" s="96"/>
      <c r="BK499" s="96"/>
      <c r="BL499" s="96"/>
      <c r="BM499" s="96"/>
      <c r="BN499" s="96"/>
      <c r="BO499" s="96"/>
      <c r="BP499" s="96"/>
      <c r="BQ499" s="96"/>
      <c r="BR499" s="96"/>
      <c r="BS499" s="96"/>
      <c r="BT499" s="96"/>
      <c r="BU499" s="96"/>
      <c r="BV499" s="96"/>
      <c r="BW499" s="96"/>
      <c r="BX499" s="96"/>
      <c r="BY499" s="96"/>
      <c r="BZ499" s="96"/>
      <c r="CA499" s="100"/>
      <c r="CB499" s="100"/>
      <c r="CC499" s="100"/>
      <c r="CD499" s="100"/>
      <c r="CE499" s="100"/>
      <c r="CF499" s="100"/>
      <c r="CG499" s="100"/>
      <c r="CH499" s="100"/>
    </row>
    <row r="500" spans="1:86" s="101" customFormat="1" x14ac:dyDescent="0.2">
      <c r="A500" s="108"/>
      <c r="B500" s="108"/>
      <c r="C500" s="151"/>
      <c r="D500" s="109"/>
      <c r="E500" s="110"/>
      <c r="F500" s="248"/>
      <c r="G500" s="111"/>
      <c r="H500" s="111"/>
      <c r="I500" s="111"/>
      <c r="J500" s="150"/>
      <c r="K500" s="111"/>
      <c r="L500" s="149"/>
      <c r="M500" s="163"/>
      <c r="N500" s="147"/>
      <c r="O500" s="147"/>
      <c r="P500" s="147"/>
      <c r="Q500" s="147"/>
      <c r="R500" s="147"/>
      <c r="S500" s="147"/>
      <c r="T500" s="147"/>
      <c r="U500" s="147"/>
      <c r="V500" s="147"/>
      <c r="W500" s="250"/>
      <c r="X500" s="147"/>
      <c r="Y500" s="250"/>
      <c r="Z500" s="148"/>
      <c r="AA500" s="250"/>
      <c r="AB500" s="147"/>
      <c r="AC500" s="73"/>
      <c r="AD500" s="96"/>
      <c r="AE500" s="97"/>
      <c r="AF500" s="97"/>
      <c r="AG500" s="98"/>
      <c r="AH500" s="98"/>
      <c r="AI500" s="98"/>
      <c r="AJ500" s="97"/>
      <c r="AK500" s="98"/>
      <c r="AL500" s="98"/>
      <c r="AM500" s="98"/>
      <c r="AN500" s="99"/>
      <c r="AO500" s="99"/>
      <c r="AP500" s="99"/>
      <c r="AQ500" s="96"/>
      <c r="AR500" s="96"/>
      <c r="AS500" s="96"/>
      <c r="AT500" s="96"/>
      <c r="AU500" s="96"/>
      <c r="AV500" s="96"/>
      <c r="AW500" s="96"/>
      <c r="AX500" s="96"/>
      <c r="AY500" s="96"/>
      <c r="AZ500" s="96"/>
      <c r="BA500" s="96"/>
      <c r="BB500" s="96"/>
      <c r="BC500" s="96"/>
      <c r="BD500" s="96"/>
      <c r="BE500" s="96"/>
      <c r="BF500" s="96"/>
      <c r="BG500" s="96"/>
      <c r="BH500" s="96"/>
      <c r="BI500" s="96"/>
      <c r="BJ500" s="96"/>
      <c r="BK500" s="96"/>
      <c r="BL500" s="96"/>
      <c r="BM500" s="96"/>
      <c r="BN500" s="96"/>
      <c r="BO500" s="96"/>
      <c r="BP500" s="96"/>
      <c r="BQ500" s="96"/>
      <c r="BR500" s="96"/>
      <c r="BS500" s="96"/>
      <c r="BT500" s="96"/>
      <c r="BU500" s="96"/>
      <c r="BV500" s="96"/>
      <c r="BW500" s="96"/>
      <c r="BX500" s="96"/>
      <c r="BY500" s="96"/>
      <c r="BZ500" s="96"/>
      <c r="CA500" s="100"/>
      <c r="CB500" s="100"/>
      <c r="CC500" s="100"/>
      <c r="CD500" s="100"/>
      <c r="CE500" s="100"/>
      <c r="CF500" s="100"/>
      <c r="CG500" s="100"/>
      <c r="CH500" s="100"/>
    </row>
    <row r="501" spans="1:86" s="101" customFormat="1" x14ac:dyDescent="0.2">
      <c r="A501" s="108"/>
      <c r="B501" s="108"/>
      <c r="C501" s="151"/>
      <c r="D501" s="109"/>
      <c r="E501" s="110"/>
      <c r="F501" s="248"/>
      <c r="G501" s="111"/>
      <c r="H501" s="111"/>
      <c r="I501" s="111"/>
      <c r="J501" s="150"/>
      <c r="K501" s="111"/>
      <c r="L501" s="149"/>
      <c r="M501" s="163"/>
      <c r="N501" s="147"/>
      <c r="O501" s="147"/>
      <c r="P501" s="147"/>
      <c r="Q501" s="147"/>
      <c r="R501" s="147"/>
      <c r="S501" s="147"/>
      <c r="T501" s="147"/>
      <c r="U501" s="147"/>
      <c r="V501" s="147"/>
      <c r="W501" s="250"/>
      <c r="X501" s="147"/>
      <c r="Y501" s="250"/>
      <c r="Z501" s="148"/>
      <c r="AA501" s="250"/>
      <c r="AB501" s="147"/>
      <c r="AC501" s="73"/>
      <c r="AD501" s="96"/>
      <c r="AE501" s="97"/>
      <c r="AF501" s="97"/>
      <c r="AG501" s="98"/>
      <c r="AH501" s="98"/>
      <c r="AI501" s="98"/>
      <c r="AJ501" s="97"/>
      <c r="AK501" s="98"/>
      <c r="AL501" s="98"/>
      <c r="AM501" s="98"/>
      <c r="AN501" s="99"/>
      <c r="AO501" s="99"/>
      <c r="AP501" s="99"/>
      <c r="AQ501" s="96"/>
      <c r="AR501" s="96"/>
      <c r="AS501" s="96"/>
      <c r="AT501" s="96"/>
      <c r="AU501" s="96"/>
      <c r="AV501" s="96"/>
      <c r="AW501" s="96"/>
      <c r="AX501" s="96"/>
      <c r="AY501" s="96"/>
      <c r="AZ501" s="96"/>
      <c r="BA501" s="96"/>
      <c r="BB501" s="96"/>
      <c r="BC501" s="96"/>
      <c r="BD501" s="96"/>
      <c r="BE501" s="96"/>
      <c r="BF501" s="96"/>
      <c r="BG501" s="96"/>
      <c r="BH501" s="96"/>
      <c r="BI501" s="96"/>
      <c r="BJ501" s="96"/>
      <c r="BK501" s="96"/>
      <c r="BL501" s="96"/>
      <c r="BM501" s="96"/>
      <c r="BN501" s="96"/>
      <c r="BO501" s="96"/>
      <c r="BP501" s="96"/>
      <c r="BQ501" s="96"/>
      <c r="BR501" s="96"/>
      <c r="BS501" s="96"/>
      <c r="BT501" s="96"/>
      <c r="BU501" s="96"/>
      <c r="BV501" s="96"/>
      <c r="BW501" s="96"/>
      <c r="BX501" s="96"/>
      <c r="BY501" s="96"/>
      <c r="BZ501" s="96"/>
      <c r="CA501" s="100"/>
      <c r="CB501" s="100"/>
      <c r="CC501" s="100"/>
      <c r="CD501" s="100"/>
      <c r="CE501" s="100"/>
      <c r="CF501" s="100"/>
      <c r="CG501" s="100"/>
      <c r="CH501" s="100"/>
    </row>
    <row r="502" spans="1:86" s="101" customFormat="1" x14ac:dyDescent="0.2">
      <c r="A502" s="108"/>
      <c r="B502" s="108"/>
      <c r="C502" s="151"/>
      <c r="D502" s="109"/>
      <c r="E502" s="110"/>
      <c r="F502" s="248"/>
      <c r="G502" s="111"/>
      <c r="H502" s="111"/>
      <c r="I502" s="111"/>
      <c r="J502" s="150"/>
      <c r="K502" s="111"/>
      <c r="L502" s="149"/>
      <c r="M502" s="163"/>
      <c r="N502" s="147"/>
      <c r="O502" s="147"/>
      <c r="P502" s="147"/>
      <c r="Q502" s="147"/>
      <c r="R502" s="147"/>
      <c r="S502" s="147"/>
      <c r="T502" s="147"/>
      <c r="U502" s="147"/>
      <c r="V502" s="147"/>
      <c r="W502" s="250"/>
      <c r="X502" s="147"/>
      <c r="Y502" s="250"/>
      <c r="Z502" s="148"/>
      <c r="AA502" s="250"/>
      <c r="AB502" s="147"/>
      <c r="AC502" s="73"/>
      <c r="AD502" s="96"/>
      <c r="AE502" s="97"/>
      <c r="AF502" s="97"/>
      <c r="AG502" s="98"/>
      <c r="AH502" s="98"/>
      <c r="AI502" s="98"/>
      <c r="AJ502" s="97"/>
      <c r="AK502" s="98"/>
      <c r="AL502" s="98"/>
      <c r="AM502" s="98"/>
      <c r="AN502" s="99"/>
      <c r="AO502" s="99"/>
      <c r="AP502" s="99"/>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100"/>
      <c r="CB502" s="100"/>
      <c r="CC502" s="100"/>
      <c r="CD502" s="100"/>
      <c r="CE502" s="100"/>
      <c r="CF502" s="100"/>
      <c r="CG502" s="100"/>
      <c r="CH502" s="100"/>
    </row>
    <row r="503" spans="1:86" s="101" customFormat="1" x14ac:dyDescent="0.2">
      <c r="A503" s="108"/>
      <c r="B503" s="108"/>
      <c r="C503" s="151"/>
      <c r="D503" s="109"/>
      <c r="E503" s="110"/>
      <c r="F503" s="248"/>
      <c r="G503" s="111"/>
      <c r="H503" s="111"/>
      <c r="I503" s="111"/>
      <c r="J503" s="150"/>
      <c r="K503" s="111"/>
      <c r="L503" s="149"/>
      <c r="M503" s="163"/>
      <c r="N503" s="147"/>
      <c r="O503" s="147"/>
      <c r="P503" s="147"/>
      <c r="Q503" s="147"/>
      <c r="R503" s="147"/>
      <c r="S503" s="147"/>
      <c r="T503" s="147"/>
      <c r="U503" s="147"/>
      <c r="V503" s="147"/>
      <c r="W503" s="250"/>
      <c r="X503" s="147"/>
      <c r="Y503" s="250"/>
      <c r="Z503" s="148"/>
      <c r="AA503" s="250"/>
      <c r="AB503" s="147"/>
      <c r="AC503" s="73"/>
      <c r="AD503" s="96"/>
      <c r="AE503" s="97"/>
      <c r="AF503" s="97"/>
      <c r="AG503" s="98"/>
      <c r="AH503" s="98"/>
      <c r="AI503" s="98"/>
      <c r="AJ503" s="97"/>
      <c r="AK503" s="98"/>
      <c r="AL503" s="98"/>
      <c r="AM503" s="98"/>
      <c r="AN503" s="99"/>
      <c r="AO503" s="99"/>
      <c r="AP503" s="99"/>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100"/>
      <c r="CB503" s="100"/>
      <c r="CC503" s="100"/>
      <c r="CD503" s="100"/>
      <c r="CE503" s="100"/>
      <c r="CF503" s="100"/>
      <c r="CG503" s="100"/>
      <c r="CH503" s="100"/>
    </row>
    <row r="504" spans="1:86" s="101" customFormat="1" x14ac:dyDescent="0.2">
      <c r="A504" s="108"/>
      <c r="B504" s="108"/>
      <c r="C504" s="151"/>
      <c r="D504" s="109"/>
      <c r="E504" s="110"/>
      <c r="F504" s="248"/>
      <c r="G504" s="111"/>
      <c r="H504" s="111"/>
      <c r="I504" s="111"/>
      <c r="J504" s="150"/>
      <c r="K504" s="111"/>
      <c r="L504" s="149"/>
      <c r="M504" s="163"/>
      <c r="N504" s="147"/>
      <c r="O504" s="147"/>
      <c r="P504" s="147"/>
      <c r="Q504" s="147"/>
      <c r="R504" s="147"/>
      <c r="S504" s="147"/>
      <c r="T504" s="147"/>
      <c r="U504" s="147"/>
      <c r="V504" s="147"/>
      <c r="W504" s="250"/>
      <c r="X504" s="147"/>
      <c r="Y504" s="250"/>
      <c r="Z504" s="148"/>
      <c r="AA504" s="250"/>
      <c r="AB504" s="147"/>
      <c r="AC504" s="73"/>
      <c r="AD504" s="96"/>
      <c r="AE504" s="97"/>
      <c r="AF504" s="97"/>
      <c r="AG504" s="98"/>
      <c r="AH504" s="98"/>
      <c r="AI504" s="98"/>
      <c r="AJ504" s="97"/>
      <c r="AK504" s="98"/>
      <c r="AL504" s="98"/>
      <c r="AM504" s="98"/>
      <c r="AN504" s="99"/>
      <c r="AO504" s="99"/>
      <c r="AP504" s="99"/>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100"/>
      <c r="CB504" s="100"/>
      <c r="CC504" s="100"/>
      <c r="CD504" s="100"/>
      <c r="CE504" s="100"/>
      <c r="CF504" s="100"/>
      <c r="CG504" s="100"/>
      <c r="CH504" s="100"/>
    </row>
    <row r="505" spans="1:86" s="101" customFormat="1" x14ac:dyDescent="0.2">
      <c r="A505" s="108"/>
      <c r="B505" s="108"/>
      <c r="C505" s="151"/>
      <c r="D505" s="109"/>
      <c r="E505" s="110"/>
      <c r="F505" s="248"/>
      <c r="G505" s="111"/>
      <c r="H505" s="111"/>
      <c r="I505" s="111"/>
      <c r="J505" s="150"/>
      <c r="K505" s="111"/>
      <c r="L505" s="149"/>
      <c r="M505" s="163"/>
      <c r="N505" s="147"/>
      <c r="O505" s="147"/>
      <c r="P505" s="147"/>
      <c r="Q505" s="147"/>
      <c r="R505" s="147"/>
      <c r="S505" s="147"/>
      <c r="T505" s="147"/>
      <c r="U505" s="147"/>
      <c r="V505" s="147"/>
      <c r="W505" s="250"/>
      <c r="X505" s="147"/>
      <c r="Y505" s="250"/>
      <c r="Z505" s="148"/>
      <c r="AA505" s="250"/>
      <c r="AB505" s="147"/>
      <c r="AC505" s="73"/>
      <c r="AD505" s="96"/>
      <c r="AE505" s="97"/>
      <c r="AF505" s="97"/>
      <c r="AG505" s="98"/>
      <c r="AH505" s="98"/>
      <c r="AI505" s="98"/>
      <c r="AJ505" s="97"/>
      <c r="AK505" s="98"/>
      <c r="AL505" s="98"/>
      <c r="AM505" s="98"/>
      <c r="AN505" s="99"/>
      <c r="AO505" s="99"/>
      <c r="AP505" s="99"/>
      <c r="AQ505" s="96"/>
      <c r="AR505" s="96"/>
      <c r="AS505" s="96"/>
      <c r="AT505" s="96"/>
      <c r="AU505" s="96"/>
      <c r="AV505" s="96"/>
      <c r="AW505" s="96"/>
      <c r="AX505" s="96"/>
      <c r="AY505" s="96"/>
      <c r="AZ505" s="96"/>
      <c r="BA505" s="96"/>
      <c r="BB505" s="96"/>
      <c r="BC505" s="96"/>
      <c r="BD505" s="96"/>
      <c r="BE505" s="96"/>
      <c r="BF505" s="96"/>
      <c r="BG505" s="96"/>
      <c r="BH505" s="96"/>
      <c r="BI505" s="96"/>
      <c r="BJ505" s="96"/>
      <c r="BK505" s="96"/>
      <c r="BL505" s="96"/>
      <c r="BM505" s="96"/>
      <c r="BN505" s="96"/>
      <c r="BO505" s="96"/>
      <c r="BP505" s="96"/>
      <c r="BQ505" s="96"/>
      <c r="BR505" s="96"/>
      <c r="BS505" s="96"/>
      <c r="BT505" s="96"/>
      <c r="BU505" s="96"/>
      <c r="BV505" s="96"/>
      <c r="BW505" s="96"/>
      <c r="BX505" s="96"/>
      <c r="BY505" s="96"/>
      <c r="BZ505" s="96"/>
      <c r="CA505" s="100"/>
      <c r="CB505" s="100"/>
      <c r="CC505" s="100"/>
      <c r="CD505" s="100"/>
      <c r="CE505" s="100"/>
      <c r="CF505" s="100"/>
      <c r="CG505" s="100"/>
      <c r="CH505" s="100"/>
    </row>
    <row r="506" spans="1:86" s="101" customFormat="1" x14ac:dyDescent="0.2">
      <c r="A506" s="108"/>
      <c r="B506" s="108"/>
      <c r="C506" s="151"/>
      <c r="D506" s="109"/>
      <c r="E506" s="110"/>
      <c r="F506" s="248"/>
      <c r="G506" s="111"/>
      <c r="H506" s="111"/>
      <c r="I506" s="111"/>
      <c r="J506" s="150"/>
      <c r="K506" s="111"/>
      <c r="L506" s="149"/>
      <c r="M506" s="163"/>
      <c r="N506" s="147"/>
      <c r="O506" s="147"/>
      <c r="P506" s="147"/>
      <c r="Q506" s="147"/>
      <c r="R506" s="147"/>
      <c r="S506" s="147"/>
      <c r="T506" s="147"/>
      <c r="U506" s="147"/>
      <c r="V506" s="147"/>
      <c r="W506" s="250"/>
      <c r="X506" s="147"/>
      <c r="Y506" s="250"/>
      <c r="Z506" s="148"/>
      <c r="AA506" s="250"/>
      <c r="AB506" s="147"/>
      <c r="AC506" s="73"/>
      <c r="AD506" s="96"/>
      <c r="AE506" s="97"/>
      <c r="AF506" s="97"/>
      <c r="AG506" s="98"/>
      <c r="AH506" s="98"/>
      <c r="AI506" s="98"/>
      <c r="AJ506" s="97"/>
      <c r="AK506" s="98"/>
      <c r="AL506" s="98"/>
      <c r="AM506" s="98"/>
      <c r="AN506" s="99"/>
      <c r="AO506" s="99"/>
      <c r="AP506" s="99"/>
      <c r="AQ506" s="96"/>
      <c r="AR506" s="96"/>
      <c r="AS506" s="96"/>
      <c r="AT506" s="96"/>
      <c r="AU506" s="96"/>
      <c r="AV506" s="96"/>
      <c r="AW506" s="96"/>
      <c r="AX506" s="96"/>
      <c r="AY506" s="96"/>
      <c r="AZ506" s="96"/>
      <c r="BA506" s="96"/>
      <c r="BB506" s="96"/>
      <c r="BC506" s="96"/>
      <c r="BD506" s="96"/>
      <c r="BE506" s="96"/>
      <c r="BF506" s="96"/>
      <c r="BG506" s="96"/>
      <c r="BH506" s="96"/>
      <c r="BI506" s="96"/>
      <c r="BJ506" s="96"/>
      <c r="BK506" s="96"/>
      <c r="BL506" s="96"/>
      <c r="BM506" s="96"/>
      <c r="BN506" s="96"/>
      <c r="BO506" s="96"/>
      <c r="BP506" s="96"/>
      <c r="BQ506" s="96"/>
      <c r="BR506" s="96"/>
      <c r="BS506" s="96"/>
      <c r="BT506" s="96"/>
      <c r="BU506" s="96"/>
      <c r="BV506" s="96"/>
      <c r="BW506" s="96"/>
      <c r="BX506" s="96"/>
      <c r="BY506" s="96"/>
      <c r="BZ506" s="96"/>
      <c r="CA506" s="100"/>
      <c r="CB506" s="100"/>
      <c r="CC506" s="100"/>
      <c r="CD506" s="100"/>
      <c r="CE506" s="100"/>
      <c r="CF506" s="100"/>
      <c r="CG506" s="100"/>
      <c r="CH506" s="100"/>
    </row>
    <row r="507" spans="1:86" s="101" customFormat="1" x14ac:dyDescent="0.2">
      <c r="A507" s="108"/>
      <c r="B507" s="108"/>
      <c r="C507" s="151"/>
      <c r="D507" s="109"/>
      <c r="E507" s="110"/>
      <c r="F507" s="248"/>
      <c r="G507" s="111"/>
      <c r="H507" s="111"/>
      <c r="I507" s="111"/>
      <c r="J507" s="150"/>
      <c r="K507" s="111"/>
      <c r="L507" s="149"/>
      <c r="M507" s="163"/>
      <c r="N507" s="147"/>
      <c r="O507" s="147"/>
      <c r="P507" s="147"/>
      <c r="Q507" s="147"/>
      <c r="R507" s="147"/>
      <c r="S507" s="147"/>
      <c r="T507" s="147"/>
      <c r="U507" s="147"/>
      <c r="V507" s="147"/>
      <c r="W507" s="250"/>
      <c r="X507" s="147"/>
      <c r="Y507" s="250"/>
      <c r="Z507" s="148"/>
      <c r="AA507" s="250"/>
      <c r="AB507" s="147"/>
      <c r="AC507" s="73"/>
      <c r="AD507" s="96"/>
      <c r="AE507" s="97"/>
      <c r="AF507" s="97"/>
      <c r="AG507" s="98"/>
      <c r="AH507" s="98"/>
      <c r="AI507" s="98"/>
      <c r="AJ507" s="97"/>
      <c r="AK507" s="98"/>
      <c r="AL507" s="98"/>
      <c r="AM507" s="98"/>
      <c r="AN507" s="99"/>
      <c r="AO507" s="99"/>
      <c r="AP507" s="99"/>
      <c r="AQ507" s="96"/>
      <c r="AR507" s="96"/>
      <c r="AS507" s="96"/>
      <c r="AT507" s="96"/>
      <c r="AU507" s="96"/>
      <c r="AV507" s="96"/>
      <c r="AW507" s="96"/>
      <c r="AX507" s="96"/>
      <c r="AY507" s="96"/>
      <c r="AZ507" s="96"/>
      <c r="BA507" s="96"/>
      <c r="BB507" s="96"/>
      <c r="BC507" s="96"/>
      <c r="BD507" s="96"/>
      <c r="BE507" s="96"/>
      <c r="BF507" s="96"/>
      <c r="BG507" s="96"/>
      <c r="BH507" s="96"/>
      <c r="BI507" s="96"/>
      <c r="BJ507" s="96"/>
      <c r="BK507" s="96"/>
      <c r="BL507" s="96"/>
      <c r="BM507" s="96"/>
      <c r="BN507" s="96"/>
      <c r="BO507" s="96"/>
      <c r="BP507" s="96"/>
      <c r="BQ507" s="96"/>
      <c r="BR507" s="96"/>
      <c r="BS507" s="96"/>
      <c r="BT507" s="96"/>
      <c r="BU507" s="96"/>
      <c r="BV507" s="96"/>
      <c r="BW507" s="96"/>
      <c r="BX507" s="96"/>
      <c r="BY507" s="96"/>
      <c r="BZ507" s="96"/>
      <c r="CA507" s="100"/>
      <c r="CB507" s="100"/>
      <c r="CC507" s="100"/>
      <c r="CD507" s="100"/>
      <c r="CE507" s="100"/>
      <c r="CF507" s="100"/>
      <c r="CG507" s="100"/>
      <c r="CH507" s="100"/>
    </row>
    <row r="508" spans="1:86" s="101" customFormat="1" x14ac:dyDescent="0.2">
      <c r="A508" s="108"/>
      <c r="B508" s="108"/>
      <c r="C508" s="151"/>
      <c r="D508" s="109"/>
      <c r="E508" s="110"/>
      <c r="F508" s="248"/>
      <c r="G508" s="111"/>
      <c r="H508" s="111"/>
      <c r="I508" s="111"/>
      <c r="J508" s="150"/>
      <c r="K508" s="111"/>
      <c r="L508" s="149"/>
      <c r="M508" s="163"/>
      <c r="N508" s="147"/>
      <c r="O508" s="147"/>
      <c r="P508" s="147"/>
      <c r="Q508" s="147"/>
      <c r="R508" s="147"/>
      <c r="S508" s="147"/>
      <c r="T508" s="147"/>
      <c r="U508" s="147"/>
      <c r="V508" s="147"/>
      <c r="W508" s="250"/>
      <c r="X508" s="147"/>
      <c r="Y508" s="250"/>
      <c r="Z508" s="148"/>
      <c r="AA508" s="250"/>
      <c r="AB508" s="147"/>
      <c r="AC508" s="73"/>
      <c r="AD508" s="96"/>
      <c r="AE508" s="97"/>
      <c r="AF508" s="97"/>
      <c r="AG508" s="98"/>
      <c r="AH508" s="98"/>
      <c r="AI508" s="98"/>
      <c r="AJ508" s="97"/>
      <c r="AK508" s="98"/>
      <c r="AL508" s="98"/>
      <c r="AM508" s="98"/>
      <c r="AN508" s="99"/>
      <c r="AO508" s="99"/>
      <c r="AP508" s="99"/>
      <c r="AQ508" s="96"/>
      <c r="AR508" s="96"/>
      <c r="AS508" s="96"/>
      <c r="AT508" s="96"/>
      <c r="AU508" s="96"/>
      <c r="AV508" s="96"/>
      <c r="AW508" s="96"/>
      <c r="AX508" s="96"/>
      <c r="AY508" s="96"/>
      <c r="AZ508" s="96"/>
      <c r="BA508" s="96"/>
      <c r="BB508" s="96"/>
      <c r="BC508" s="96"/>
      <c r="BD508" s="96"/>
      <c r="BE508" s="96"/>
      <c r="BF508" s="96"/>
      <c r="BG508" s="96"/>
      <c r="BH508" s="96"/>
      <c r="BI508" s="96"/>
      <c r="BJ508" s="96"/>
      <c r="BK508" s="96"/>
      <c r="BL508" s="96"/>
      <c r="BM508" s="96"/>
      <c r="BN508" s="96"/>
      <c r="BO508" s="96"/>
      <c r="BP508" s="96"/>
      <c r="BQ508" s="96"/>
      <c r="BR508" s="96"/>
      <c r="BS508" s="96"/>
      <c r="BT508" s="96"/>
      <c r="BU508" s="96"/>
      <c r="BV508" s="96"/>
      <c r="BW508" s="96"/>
      <c r="BX508" s="96"/>
      <c r="BY508" s="96"/>
      <c r="BZ508" s="96"/>
      <c r="CA508" s="100"/>
      <c r="CB508" s="100"/>
      <c r="CC508" s="100"/>
      <c r="CD508" s="100"/>
      <c r="CE508" s="100"/>
      <c r="CF508" s="100"/>
      <c r="CG508" s="100"/>
      <c r="CH508" s="100"/>
    </row>
    <row r="509" spans="1:86" s="101" customFormat="1" x14ac:dyDescent="0.2">
      <c r="A509" s="108"/>
      <c r="B509" s="108"/>
      <c r="C509" s="151"/>
      <c r="D509" s="109"/>
      <c r="E509" s="110"/>
      <c r="F509" s="248"/>
      <c r="G509" s="111"/>
      <c r="H509" s="111"/>
      <c r="I509" s="111"/>
      <c r="J509" s="150"/>
      <c r="K509" s="111"/>
      <c r="L509" s="149"/>
      <c r="M509" s="163"/>
      <c r="N509" s="147"/>
      <c r="O509" s="147"/>
      <c r="P509" s="147"/>
      <c r="Q509" s="147"/>
      <c r="R509" s="147"/>
      <c r="S509" s="147"/>
      <c r="T509" s="147"/>
      <c r="U509" s="147"/>
      <c r="V509" s="147"/>
      <c r="W509" s="250"/>
      <c r="X509" s="147"/>
      <c r="Y509" s="250"/>
      <c r="Z509" s="148"/>
      <c r="AA509" s="250"/>
      <c r="AB509" s="147"/>
      <c r="AC509" s="73"/>
      <c r="AD509" s="96"/>
      <c r="AE509" s="97"/>
      <c r="AF509" s="97"/>
      <c r="AG509" s="98"/>
      <c r="AH509" s="98"/>
      <c r="AI509" s="98"/>
      <c r="AJ509" s="97"/>
      <c r="AK509" s="98"/>
      <c r="AL509" s="98"/>
      <c r="AM509" s="98"/>
      <c r="AN509" s="99"/>
      <c r="AO509" s="99"/>
      <c r="AP509" s="99"/>
      <c r="AQ509" s="96"/>
      <c r="AR509" s="96"/>
      <c r="AS509" s="96"/>
      <c r="AT509" s="96"/>
      <c r="AU509" s="96"/>
      <c r="AV509" s="96"/>
      <c r="AW509" s="96"/>
      <c r="AX509" s="96"/>
      <c r="AY509" s="96"/>
      <c r="AZ509" s="96"/>
      <c r="BA509" s="96"/>
      <c r="BB509" s="96"/>
      <c r="BC509" s="96"/>
      <c r="BD509" s="96"/>
      <c r="BE509" s="96"/>
      <c r="BF509" s="96"/>
      <c r="BG509" s="96"/>
      <c r="BH509" s="96"/>
      <c r="BI509" s="96"/>
      <c r="BJ509" s="96"/>
      <c r="BK509" s="96"/>
      <c r="BL509" s="96"/>
      <c r="BM509" s="96"/>
      <c r="BN509" s="96"/>
      <c r="BO509" s="96"/>
      <c r="BP509" s="96"/>
      <c r="BQ509" s="96"/>
      <c r="BR509" s="96"/>
      <c r="BS509" s="96"/>
      <c r="BT509" s="96"/>
      <c r="BU509" s="96"/>
      <c r="BV509" s="96"/>
      <c r="BW509" s="96"/>
      <c r="BX509" s="96"/>
      <c r="BY509" s="96"/>
      <c r="BZ509" s="96"/>
      <c r="CA509" s="100"/>
      <c r="CB509" s="100"/>
      <c r="CC509" s="100"/>
      <c r="CD509" s="100"/>
      <c r="CE509" s="100"/>
      <c r="CF509" s="100"/>
      <c r="CG509" s="100"/>
      <c r="CH509" s="100"/>
    </row>
    <row r="510" spans="1:86" s="101" customFormat="1" x14ac:dyDescent="0.2">
      <c r="A510" s="108"/>
      <c r="B510" s="108"/>
      <c r="C510" s="151"/>
      <c r="D510" s="109"/>
      <c r="E510" s="110"/>
      <c r="F510" s="248"/>
      <c r="G510" s="111"/>
      <c r="H510" s="111"/>
      <c r="I510" s="111"/>
      <c r="J510" s="150"/>
      <c r="K510" s="111"/>
      <c r="L510" s="149"/>
      <c r="M510" s="163"/>
      <c r="N510" s="147"/>
      <c r="O510" s="147"/>
      <c r="P510" s="147"/>
      <c r="Q510" s="147"/>
      <c r="R510" s="147"/>
      <c r="S510" s="147"/>
      <c r="T510" s="147"/>
      <c r="U510" s="147"/>
      <c r="V510" s="147"/>
      <c r="W510" s="250"/>
      <c r="X510" s="147"/>
      <c r="Y510" s="250"/>
      <c r="Z510" s="148"/>
      <c r="AA510" s="250"/>
      <c r="AB510" s="147"/>
      <c r="AC510" s="73"/>
      <c r="AD510" s="96"/>
      <c r="AE510" s="97"/>
      <c r="AF510" s="97"/>
      <c r="AG510" s="98"/>
      <c r="AH510" s="98"/>
      <c r="AI510" s="98"/>
      <c r="AJ510" s="97"/>
      <c r="AK510" s="98"/>
      <c r="AL510" s="98"/>
      <c r="AM510" s="98"/>
      <c r="AN510" s="99"/>
      <c r="AO510" s="99"/>
      <c r="AP510" s="99"/>
      <c r="AQ510" s="96"/>
      <c r="AR510" s="96"/>
      <c r="AS510" s="96"/>
      <c r="AT510" s="96"/>
      <c r="AU510" s="96"/>
      <c r="AV510" s="96"/>
      <c r="AW510" s="96"/>
      <c r="AX510" s="96"/>
      <c r="AY510" s="96"/>
      <c r="AZ510" s="96"/>
      <c r="BA510" s="96"/>
      <c r="BB510" s="96"/>
      <c r="BC510" s="96"/>
      <c r="BD510" s="96"/>
      <c r="BE510" s="96"/>
      <c r="BF510" s="96"/>
      <c r="BG510" s="96"/>
      <c r="BH510" s="96"/>
      <c r="BI510" s="96"/>
      <c r="BJ510" s="96"/>
      <c r="BK510" s="96"/>
      <c r="BL510" s="96"/>
      <c r="BM510" s="96"/>
      <c r="BN510" s="96"/>
      <c r="BO510" s="96"/>
      <c r="BP510" s="96"/>
      <c r="BQ510" s="96"/>
      <c r="BR510" s="96"/>
      <c r="BS510" s="96"/>
      <c r="BT510" s="96"/>
      <c r="BU510" s="96"/>
      <c r="BV510" s="96"/>
      <c r="BW510" s="96"/>
      <c r="BX510" s="96"/>
      <c r="BY510" s="96"/>
      <c r="BZ510" s="96"/>
      <c r="CA510" s="100"/>
      <c r="CB510" s="100"/>
      <c r="CC510" s="100"/>
      <c r="CD510" s="100"/>
      <c r="CE510" s="100"/>
      <c r="CF510" s="100"/>
      <c r="CG510" s="100"/>
      <c r="CH510" s="100"/>
    </row>
    <row r="511" spans="1:86" s="101" customFormat="1" x14ac:dyDescent="0.2">
      <c r="A511" s="108"/>
      <c r="B511" s="108"/>
      <c r="C511" s="151"/>
      <c r="D511" s="109"/>
      <c r="E511" s="110"/>
      <c r="F511" s="248"/>
      <c r="G511" s="111"/>
      <c r="H511" s="111"/>
      <c r="I511" s="111"/>
      <c r="J511" s="150"/>
      <c r="K511" s="111"/>
      <c r="L511" s="149"/>
      <c r="M511" s="163"/>
      <c r="N511" s="147"/>
      <c r="O511" s="147"/>
      <c r="P511" s="147"/>
      <c r="Q511" s="147"/>
      <c r="R511" s="147"/>
      <c r="S511" s="147"/>
      <c r="T511" s="147"/>
      <c r="U511" s="147"/>
      <c r="V511" s="147"/>
      <c r="W511" s="250"/>
      <c r="X511" s="147"/>
      <c r="Y511" s="250"/>
      <c r="Z511" s="148"/>
      <c r="AA511" s="250"/>
      <c r="AB511" s="147"/>
      <c r="AC511" s="73"/>
      <c r="AD511" s="96"/>
      <c r="AE511" s="97"/>
      <c r="AF511" s="97"/>
      <c r="AG511" s="98"/>
      <c r="AH511" s="98"/>
      <c r="AI511" s="98"/>
      <c r="AJ511" s="97"/>
      <c r="AK511" s="98"/>
      <c r="AL511" s="98"/>
      <c r="AM511" s="98"/>
      <c r="AN511" s="99"/>
      <c r="AO511" s="99"/>
      <c r="AP511" s="99"/>
      <c r="AQ511" s="96"/>
      <c r="AR511" s="96"/>
      <c r="AS511" s="96"/>
      <c r="AT511" s="96"/>
      <c r="AU511" s="96"/>
      <c r="AV511" s="96"/>
      <c r="AW511" s="96"/>
      <c r="AX511" s="96"/>
      <c r="AY511" s="96"/>
      <c r="AZ511" s="96"/>
      <c r="BA511" s="96"/>
      <c r="BB511" s="96"/>
      <c r="BC511" s="96"/>
      <c r="BD511" s="96"/>
      <c r="BE511" s="96"/>
      <c r="BF511" s="96"/>
      <c r="BG511" s="96"/>
      <c r="BH511" s="96"/>
      <c r="BI511" s="96"/>
      <c r="BJ511" s="96"/>
      <c r="BK511" s="96"/>
      <c r="BL511" s="96"/>
      <c r="BM511" s="96"/>
      <c r="BN511" s="96"/>
      <c r="BO511" s="96"/>
      <c r="BP511" s="96"/>
      <c r="BQ511" s="96"/>
      <c r="BR511" s="96"/>
      <c r="BS511" s="96"/>
      <c r="BT511" s="96"/>
      <c r="BU511" s="96"/>
      <c r="BV511" s="96"/>
      <c r="BW511" s="96"/>
      <c r="BX511" s="96"/>
      <c r="BY511" s="96"/>
      <c r="BZ511" s="96"/>
      <c r="CA511" s="100"/>
      <c r="CB511" s="100"/>
      <c r="CC511" s="100"/>
      <c r="CD511" s="100"/>
      <c r="CE511" s="100"/>
      <c r="CF511" s="100"/>
      <c r="CG511" s="100"/>
      <c r="CH511" s="100"/>
    </row>
    <row r="512" spans="1:86" s="101" customFormat="1" x14ac:dyDescent="0.2">
      <c r="A512" s="108"/>
      <c r="B512" s="108"/>
      <c r="C512" s="151"/>
      <c r="D512" s="109"/>
      <c r="E512" s="110"/>
      <c r="F512" s="248"/>
      <c r="G512" s="111"/>
      <c r="H512" s="111"/>
      <c r="I512" s="111"/>
      <c r="J512" s="150"/>
      <c r="K512" s="111"/>
      <c r="L512" s="149"/>
      <c r="M512" s="163"/>
      <c r="N512" s="147"/>
      <c r="O512" s="147"/>
      <c r="P512" s="147"/>
      <c r="Q512" s="147"/>
      <c r="R512" s="147"/>
      <c r="S512" s="147"/>
      <c r="T512" s="147"/>
      <c r="U512" s="147"/>
      <c r="V512" s="147"/>
      <c r="W512" s="250"/>
      <c r="X512" s="147"/>
      <c r="Y512" s="250"/>
      <c r="Z512" s="148"/>
      <c r="AA512" s="250"/>
      <c r="AB512" s="147"/>
      <c r="AC512" s="73"/>
      <c r="AD512" s="96"/>
      <c r="AE512" s="97"/>
      <c r="AF512" s="97"/>
      <c r="AG512" s="98"/>
      <c r="AH512" s="98"/>
      <c r="AI512" s="98"/>
      <c r="AJ512" s="97"/>
      <c r="AK512" s="98"/>
      <c r="AL512" s="98"/>
      <c r="AM512" s="98"/>
      <c r="AN512" s="99"/>
      <c r="AO512" s="99"/>
      <c r="AP512" s="99"/>
      <c r="AQ512" s="96"/>
      <c r="AR512" s="96"/>
      <c r="AS512" s="96"/>
      <c r="AT512" s="96"/>
      <c r="AU512" s="96"/>
      <c r="AV512" s="96"/>
      <c r="AW512" s="96"/>
      <c r="AX512" s="96"/>
      <c r="AY512" s="96"/>
      <c r="AZ512" s="96"/>
      <c r="BA512" s="96"/>
      <c r="BB512" s="96"/>
      <c r="BC512" s="96"/>
      <c r="BD512" s="96"/>
      <c r="BE512" s="96"/>
      <c r="BF512" s="96"/>
      <c r="BG512" s="96"/>
      <c r="BH512" s="96"/>
      <c r="BI512" s="96"/>
      <c r="BJ512" s="96"/>
      <c r="BK512" s="96"/>
      <c r="BL512" s="96"/>
      <c r="BM512" s="96"/>
      <c r="BN512" s="96"/>
      <c r="BO512" s="96"/>
      <c r="BP512" s="96"/>
      <c r="BQ512" s="96"/>
      <c r="BR512" s="96"/>
      <c r="BS512" s="96"/>
      <c r="BT512" s="96"/>
      <c r="BU512" s="96"/>
      <c r="BV512" s="96"/>
      <c r="BW512" s="96"/>
      <c r="BX512" s="96"/>
      <c r="BY512" s="96"/>
      <c r="BZ512" s="96"/>
      <c r="CA512" s="100"/>
      <c r="CB512" s="100"/>
      <c r="CC512" s="100"/>
      <c r="CD512" s="100"/>
      <c r="CE512" s="100"/>
      <c r="CF512" s="100"/>
      <c r="CG512" s="100"/>
      <c r="CH512" s="100"/>
    </row>
    <row r="513" spans="1:86" s="101" customFormat="1" x14ac:dyDescent="0.2">
      <c r="A513" s="108"/>
      <c r="B513" s="108"/>
      <c r="C513" s="151"/>
      <c r="D513" s="109"/>
      <c r="E513" s="110"/>
      <c r="F513" s="248"/>
      <c r="G513" s="111"/>
      <c r="H513" s="111"/>
      <c r="I513" s="111"/>
      <c r="J513" s="150"/>
      <c r="K513" s="111"/>
      <c r="L513" s="149"/>
      <c r="M513" s="163"/>
      <c r="N513" s="147"/>
      <c r="O513" s="147"/>
      <c r="P513" s="147"/>
      <c r="Q513" s="147"/>
      <c r="R513" s="147"/>
      <c r="S513" s="147"/>
      <c r="T513" s="147"/>
      <c r="U513" s="147"/>
      <c r="V513" s="147"/>
      <c r="W513" s="250"/>
      <c r="X513" s="147"/>
      <c r="Y513" s="250"/>
      <c r="Z513" s="148"/>
      <c r="AA513" s="250"/>
      <c r="AB513" s="147"/>
      <c r="AC513" s="73"/>
      <c r="AD513" s="96"/>
      <c r="AE513" s="97"/>
      <c r="AF513" s="97"/>
      <c r="AG513" s="98"/>
      <c r="AH513" s="98"/>
      <c r="AI513" s="98"/>
      <c r="AJ513" s="97"/>
      <c r="AK513" s="98"/>
      <c r="AL513" s="98"/>
      <c r="AM513" s="98"/>
      <c r="AN513" s="99"/>
      <c r="AO513" s="99"/>
      <c r="AP513" s="99"/>
      <c r="AQ513" s="96"/>
      <c r="AR513" s="96"/>
      <c r="AS513" s="96"/>
      <c r="AT513" s="96"/>
      <c r="AU513" s="96"/>
      <c r="AV513" s="96"/>
      <c r="AW513" s="96"/>
      <c r="AX513" s="96"/>
      <c r="AY513" s="96"/>
      <c r="AZ513" s="96"/>
      <c r="BA513" s="96"/>
      <c r="BB513" s="96"/>
      <c r="BC513" s="96"/>
      <c r="BD513" s="96"/>
      <c r="BE513" s="96"/>
      <c r="BF513" s="96"/>
      <c r="BG513" s="96"/>
      <c r="BH513" s="96"/>
      <c r="BI513" s="96"/>
      <c r="BJ513" s="96"/>
      <c r="BK513" s="96"/>
      <c r="BL513" s="96"/>
      <c r="BM513" s="96"/>
      <c r="BN513" s="96"/>
      <c r="BO513" s="96"/>
      <c r="BP513" s="96"/>
      <c r="BQ513" s="96"/>
      <c r="BR513" s="96"/>
      <c r="BS513" s="96"/>
      <c r="BT513" s="96"/>
      <c r="BU513" s="96"/>
      <c r="BV513" s="96"/>
      <c r="BW513" s="96"/>
      <c r="BX513" s="96"/>
      <c r="BY513" s="96"/>
      <c r="BZ513" s="96"/>
      <c r="CA513" s="100"/>
      <c r="CB513" s="100"/>
      <c r="CC513" s="100"/>
      <c r="CD513" s="100"/>
      <c r="CE513" s="100"/>
      <c r="CF513" s="100"/>
      <c r="CG513" s="100"/>
      <c r="CH513" s="100"/>
    </row>
    <row r="514" spans="1:86" s="101" customFormat="1" x14ac:dyDescent="0.2">
      <c r="A514" s="108"/>
      <c r="B514" s="108"/>
      <c r="C514" s="151"/>
      <c r="D514" s="109"/>
      <c r="E514" s="110"/>
      <c r="F514" s="248"/>
      <c r="G514" s="111"/>
      <c r="H514" s="111"/>
      <c r="I514" s="111"/>
      <c r="J514" s="150"/>
      <c r="K514" s="111"/>
      <c r="L514" s="149"/>
      <c r="M514" s="163"/>
      <c r="N514" s="147"/>
      <c r="O514" s="147"/>
      <c r="P514" s="147"/>
      <c r="Q514" s="147"/>
      <c r="R514" s="147"/>
      <c r="S514" s="147"/>
      <c r="T514" s="147"/>
      <c r="U514" s="147"/>
      <c r="V514" s="147"/>
      <c r="W514" s="250"/>
      <c r="X514" s="147"/>
      <c r="Y514" s="250"/>
      <c r="Z514" s="148"/>
      <c r="AA514" s="250"/>
      <c r="AB514" s="147"/>
      <c r="AC514" s="73"/>
      <c r="AD514" s="96"/>
      <c r="AE514" s="97"/>
      <c r="AF514" s="97"/>
      <c r="AG514" s="98"/>
      <c r="AH514" s="98"/>
      <c r="AI514" s="98"/>
      <c r="AJ514" s="97"/>
      <c r="AK514" s="98"/>
      <c r="AL514" s="98"/>
      <c r="AM514" s="98"/>
      <c r="AN514" s="99"/>
      <c r="AO514" s="99"/>
      <c r="AP514" s="99"/>
      <c r="AQ514" s="96"/>
      <c r="AR514" s="96"/>
      <c r="AS514" s="96"/>
      <c r="AT514" s="96"/>
      <c r="AU514" s="96"/>
      <c r="AV514" s="96"/>
      <c r="AW514" s="96"/>
      <c r="AX514" s="96"/>
      <c r="AY514" s="96"/>
      <c r="AZ514" s="96"/>
      <c r="BA514" s="96"/>
      <c r="BB514" s="96"/>
      <c r="BC514" s="96"/>
      <c r="BD514" s="96"/>
      <c r="BE514" s="96"/>
      <c r="BF514" s="96"/>
      <c r="BG514" s="96"/>
      <c r="BH514" s="96"/>
      <c r="BI514" s="96"/>
      <c r="BJ514" s="96"/>
      <c r="BK514" s="96"/>
      <c r="BL514" s="96"/>
      <c r="BM514" s="96"/>
      <c r="BN514" s="96"/>
      <c r="BO514" s="96"/>
      <c r="BP514" s="96"/>
      <c r="BQ514" s="96"/>
      <c r="BR514" s="96"/>
      <c r="BS514" s="96"/>
      <c r="BT514" s="96"/>
      <c r="BU514" s="96"/>
      <c r="BV514" s="96"/>
      <c r="BW514" s="96"/>
      <c r="BX514" s="96"/>
      <c r="BY514" s="96"/>
      <c r="BZ514" s="96"/>
      <c r="CA514" s="100"/>
      <c r="CB514" s="100"/>
      <c r="CC514" s="100"/>
      <c r="CD514" s="100"/>
      <c r="CE514" s="100"/>
      <c r="CF514" s="100"/>
      <c r="CG514" s="100"/>
      <c r="CH514" s="100"/>
    </row>
    <row r="515" spans="1:86" s="101" customFormat="1" x14ac:dyDescent="0.2">
      <c r="A515" s="108"/>
      <c r="B515" s="108"/>
      <c r="C515" s="151"/>
      <c r="D515" s="109"/>
      <c r="E515" s="110"/>
      <c r="F515" s="248"/>
      <c r="G515" s="111"/>
      <c r="H515" s="111"/>
      <c r="I515" s="111"/>
      <c r="J515" s="150"/>
      <c r="K515" s="111"/>
      <c r="L515" s="149"/>
      <c r="M515" s="163"/>
      <c r="N515" s="147"/>
      <c r="O515" s="147"/>
      <c r="P515" s="147"/>
      <c r="Q515" s="147"/>
      <c r="R515" s="147"/>
      <c r="S515" s="147"/>
      <c r="T515" s="147"/>
      <c r="U515" s="147"/>
      <c r="V515" s="147"/>
      <c r="W515" s="250"/>
      <c r="X515" s="147"/>
      <c r="Y515" s="250"/>
      <c r="Z515" s="148"/>
      <c r="AA515" s="250"/>
      <c r="AB515" s="147"/>
      <c r="AC515" s="73"/>
      <c r="AD515" s="96"/>
      <c r="AE515" s="97"/>
      <c r="AF515" s="97"/>
      <c r="AG515" s="98"/>
      <c r="AH515" s="98"/>
      <c r="AI515" s="98"/>
      <c r="AJ515" s="97"/>
      <c r="AK515" s="98"/>
      <c r="AL515" s="98"/>
      <c r="AM515" s="98"/>
      <c r="AN515" s="99"/>
      <c r="AO515" s="99"/>
      <c r="AP515" s="99"/>
      <c r="AQ515" s="96"/>
      <c r="AR515" s="96"/>
      <c r="AS515" s="96"/>
      <c r="AT515" s="96"/>
      <c r="AU515" s="96"/>
      <c r="AV515" s="96"/>
      <c r="AW515" s="96"/>
      <c r="AX515" s="96"/>
      <c r="AY515" s="96"/>
      <c r="AZ515" s="96"/>
      <c r="BA515" s="96"/>
      <c r="BB515" s="96"/>
      <c r="BC515" s="96"/>
      <c r="BD515" s="96"/>
      <c r="BE515" s="96"/>
      <c r="BF515" s="96"/>
      <c r="BG515" s="96"/>
      <c r="BH515" s="96"/>
      <c r="BI515" s="96"/>
      <c r="BJ515" s="96"/>
      <c r="BK515" s="96"/>
      <c r="BL515" s="96"/>
      <c r="BM515" s="96"/>
      <c r="BN515" s="96"/>
      <c r="BO515" s="96"/>
      <c r="BP515" s="96"/>
      <c r="BQ515" s="96"/>
      <c r="BR515" s="96"/>
      <c r="BS515" s="96"/>
      <c r="BT515" s="96"/>
      <c r="BU515" s="96"/>
      <c r="BV515" s="96"/>
      <c r="BW515" s="96"/>
      <c r="BX515" s="96"/>
      <c r="BY515" s="96"/>
      <c r="BZ515" s="96"/>
      <c r="CA515" s="100"/>
      <c r="CB515" s="100"/>
      <c r="CC515" s="100"/>
      <c r="CD515" s="100"/>
      <c r="CE515" s="100"/>
      <c r="CF515" s="100"/>
      <c r="CG515" s="100"/>
      <c r="CH515" s="100"/>
    </row>
    <row r="516" spans="1:86" s="101" customFormat="1" x14ac:dyDescent="0.2">
      <c r="A516" s="108"/>
      <c r="B516" s="108"/>
      <c r="C516" s="151"/>
      <c r="D516" s="109"/>
      <c r="E516" s="110"/>
      <c r="F516" s="248"/>
      <c r="G516" s="111"/>
      <c r="H516" s="111"/>
      <c r="I516" s="111"/>
      <c r="J516" s="150"/>
      <c r="K516" s="111"/>
      <c r="L516" s="149"/>
      <c r="M516" s="163"/>
      <c r="N516" s="147"/>
      <c r="O516" s="147"/>
      <c r="P516" s="147"/>
      <c r="Q516" s="147"/>
      <c r="R516" s="147"/>
      <c r="S516" s="147"/>
      <c r="T516" s="147"/>
      <c r="U516" s="147"/>
      <c r="V516" s="147"/>
      <c r="W516" s="250"/>
      <c r="X516" s="147"/>
      <c r="Y516" s="250"/>
      <c r="Z516" s="148"/>
      <c r="AA516" s="250"/>
      <c r="AB516" s="147"/>
      <c r="AC516" s="73"/>
      <c r="AD516" s="96"/>
      <c r="AE516" s="97"/>
      <c r="AF516" s="97"/>
      <c r="AG516" s="98"/>
      <c r="AH516" s="98"/>
      <c r="AI516" s="98"/>
      <c r="AJ516" s="97"/>
      <c r="AK516" s="98"/>
      <c r="AL516" s="98"/>
      <c r="AM516" s="98"/>
      <c r="AN516" s="99"/>
      <c r="AO516" s="99"/>
      <c r="AP516" s="99"/>
      <c r="AQ516" s="96"/>
      <c r="AR516" s="96"/>
      <c r="AS516" s="96"/>
      <c r="AT516" s="96"/>
      <c r="AU516" s="96"/>
      <c r="AV516" s="96"/>
      <c r="AW516" s="96"/>
      <c r="AX516" s="96"/>
      <c r="AY516" s="96"/>
      <c r="AZ516" s="96"/>
      <c r="BA516" s="96"/>
      <c r="BB516" s="96"/>
      <c r="BC516" s="96"/>
      <c r="BD516" s="96"/>
      <c r="BE516" s="96"/>
      <c r="BF516" s="96"/>
      <c r="BG516" s="96"/>
      <c r="BH516" s="96"/>
      <c r="BI516" s="96"/>
      <c r="BJ516" s="96"/>
      <c r="BK516" s="96"/>
      <c r="BL516" s="96"/>
      <c r="BM516" s="96"/>
      <c r="BN516" s="96"/>
      <c r="BO516" s="96"/>
      <c r="BP516" s="96"/>
      <c r="BQ516" s="96"/>
      <c r="BR516" s="96"/>
      <c r="BS516" s="96"/>
      <c r="BT516" s="96"/>
      <c r="BU516" s="96"/>
      <c r="BV516" s="96"/>
      <c r="BW516" s="96"/>
      <c r="BX516" s="96"/>
      <c r="BY516" s="96"/>
      <c r="BZ516" s="96"/>
      <c r="CA516" s="100"/>
      <c r="CB516" s="100"/>
      <c r="CC516" s="100"/>
      <c r="CD516" s="100"/>
      <c r="CE516" s="100"/>
      <c r="CF516" s="100"/>
      <c r="CG516" s="100"/>
      <c r="CH516" s="100"/>
    </row>
    <row r="517" spans="1:86" s="101" customFormat="1" x14ac:dyDescent="0.2">
      <c r="A517" s="108"/>
      <c r="B517" s="108"/>
      <c r="C517" s="151"/>
      <c r="D517" s="109"/>
      <c r="E517" s="110"/>
      <c r="F517" s="248"/>
      <c r="G517" s="111"/>
      <c r="H517" s="111"/>
      <c r="I517" s="111"/>
      <c r="J517" s="150"/>
      <c r="K517" s="111"/>
      <c r="L517" s="149"/>
      <c r="M517" s="163"/>
      <c r="N517" s="147"/>
      <c r="O517" s="147"/>
      <c r="P517" s="147"/>
      <c r="Q517" s="147"/>
      <c r="R517" s="147"/>
      <c r="S517" s="147"/>
      <c r="T517" s="147"/>
      <c r="U517" s="147"/>
      <c r="V517" s="147"/>
      <c r="W517" s="250"/>
      <c r="X517" s="147"/>
      <c r="Y517" s="250"/>
      <c r="Z517" s="148"/>
      <c r="AA517" s="250"/>
      <c r="AB517" s="147"/>
      <c r="AC517" s="73"/>
      <c r="AD517" s="96"/>
      <c r="AE517" s="97"/>
      <c r="AF517" s="97"/>
      <c r="AG517" s="98"/>
      <c r="AH517" s="98"/>
      <c r="AI517" s="98"/>
      <c r="AJ517" s="97"/>
      <c r="AK517" s="98"/>
      <c r="AL517" s="98"/>
      <c r="AM517" s="98"/>
      <c r="AN517" s="99"/>
      <c r="AO517" s="99"/>
      <c r="AP517" s="99"/>
      <c r="AQ517" s="96"/>
      <c r="AR517" s="96"/>
      <c r="AS517" s="96"/>
      <c r="AT517" s="96"/>
      <c r="AU517" s="96"/>
      <c r="AV517" s="96"/>
      <c r="AW517" s="96"/>
      <c r="AX517" s="96"/>
      <c r="AY517" s="96"/>
      <c r="AZ517" s="96"/>
      <c r="BA517" s="96"/>
      <c r="BB517" s="96"/>
      <c r="BC517" s="96"/>
      <c r="BD517" s="96"/>
      <c r="BE517" s="96"/>
      <c r="BF517" s="96"/>
      <c r="BG517" s="96"/>
      <c r="BH517" s="96"/>
      <c r="BI517" s="96"/>
      <c r="BJ517" s="96"/>
      <c r="BK517" s="96"/>
      <c r="BL517" s="96"/>
      <c r="BM517" s="96"/>
      <c r="BN517" s="96"/>
      <c r="BO517" s="96"/>
      <c r="BP517" s="96"/>
      <c r="BQ517" s="96"/>
      <c r="BR517" s="96"/>
      <c r="BS517" s="96"/>
      <c r="BT517" s="96"/>
      <c r="BU517" s="96"/>
      <c r="BV517" s="96"/>
      <c r="BW517" s="96"/>
      <c r="BX517" s="96"/>
      <c r="BY517" s="96"/>
      <c r="BZ517" s="96"/>
      <c r="CA517" s="100"/>
      <c r="CB517" s="100"/>
      <c r="CC517" s="100"/>
      <c r="CD517" s="100"/>
      <c r="CE517" s="100"/>
      <c r="CF517" s="100"/>
      <c r="CG517" s="100"/>
      <c r="CH517" s="100"/>
    </row>
    <row r="518" spans="1:86" s="101" customFormat="1" x14ac:dyDescent="0.2">
      <c r="A518" s="108"/>
      <c r="B518" s="108"/>
      <c r="C518" s="151"/>
      <c r="D518" s="109"/>
      <c r="E518" s="110"/>
      <c r="F518" s="248"/>
      <c r="G518" s="111"/>
      <c r="H518" s="111"/>
      <c r="I518" s="111"/>
      <c r="J518" s="150"/>
      <c r="K518" s="111"/>
      <c r="L518" s="149"/>
      <c r="M518" s="163"/>
      <c r="N518" s="147"/>
      <c r="O518" s="147"/>
      <c r="P518" s="147"/>
      <c r="Q518" s="147"/>
      <c r="R518" s="147"/>
      <c r="S518" s="147"/>
      <c r="T518" s="147"/>
      <c r="U518" s="147"/>
      <c r="V518" s="147"/>
      <c r="W518" s="250"/>
      <c r="X518" s="147"/>
      <c r="Y518" s="250"/>
      <c r="Z518" s="148"/>
      <c r="AA518" s="250"/>
      <c r="AB518" s="147"/>
      <c r="AC518" s="73"/>
      <c r="AD518" s="96"/>
      <c r="AE518" s="97"/>
      <c r="AF518" s="97"/>
      <c r="AG518" s="98"/>
      <c r="AH518" s="98"/>
      <c r="AI518" s="98"/>
      <c r="AJ518" s="97"/>
      <c r="AK518" s="98"/>
      <c r="AL518" s="98"/>
      <c r="AM518" s="98"/>
      <c r="AN518" s="99"/>
      <c r="AO518" s="99"/>
      <c r="AP518" s="99"/>
      <c r="AQ518" s="96"/>
      <c r="AR518" s="96"/>
      <c r="AS518" s="96"/>
      <c r="AT518" s="96"/>
      <c r="AU518" s="96"/>
      <c r="AV518" s="96"/>
      <c r="AW518" s="96"/>
      <c r="AX518" s="96"/>
      <c r="AY518" s="96"/>
      <c r="AZ518" s="96"/>
      <c r="BA518" s="96"/>
      <c r="BB518" s="96"/>
      <c r="BC518" s="96"/>
      <c r="BD518" s="96"/>
      <c r="BE518" s="96"/>
      <c r="BF518" s="96"/>
      <c r="BG518" s="96"/>
      <c r="BH518" s="96"/>
      <c r="BI518" s="96"/>
      <c r="BJ518" s="96"/>
      <c r="BK518" s="96"/>
      <c r="BL518" s="96"/>
      <c r="BM518" s="96"/>
      <c r="BN518" s="96"/>
      <c r="BO518" s="96"/>
      <c r="BP518" s="96"/>
      <c r="BQ518" s="96"/>
      <c r="BR518" s="96"/>
      <c r="BS518" s="96"/>
      <c r="BT518" s="96"/>
      <c r="BU518" s="96"/>
      <c r="BV518" s="96"/>
      <c r="BW518" s="96"/>
      <c r="BX518" s="96"/>
      <c r="BY518" s="96"/>
      <c r="BZ518" s="96"/>
      <c r="CA518" s="100"/>
      <c r="CB518" s="100"/>
      <c r="CC518" s="100"/>
      <c r="CD518" s="100"/>
      <c r="CE518" s="100"/>
      <c r="CF518" s="100"/>
      <c r="CG518" s="100"/>
      <c r="CH518" s="100"/>
    </row>
    <row r="519" spans="1:86" s="101" customFormat="1" x14ac:dyDescent="0.2">
      <c r="A519" s="108"/>
      <c r="B519" s="108"/>
      <c r="C519" s="151"/>
      <c r="D519" s="109"/>
      <c r="E519" s="110"/>
      <c r="F519" s="248"/>
      <c r="G519" s="111"/>
      <c r="H519" s="111"/>
      <c r="I519" s="111"/>
      <c r="J519" s="150"/>
      <c r="K519" s="111"/>
      <c r="L519" s="149"/>
      <c r="M519" s="163"/>
      <c r="N519" s="147"/>
      <c r="O519" s="147"/>
      <c r="P519" s="147"/>
      <c r="Q519" s="147"/>
      <c r="R519" s="147"/>
      <c r="S519" s="147"/>
      <c r="T519" s="147"/>
      <c r="U519" s="147"/>
      <c r="V519" s="147"/>
      <c r="W519" s="250"/>
      <c r="X519" s="147"/>
      <c r="Y519" s="250"/>
      <c r="Z519" s="148"/>
      <c r="AA519" s="250"/>
      <c r="AB519" s="147"/>
      <c r="AC519" s="73"/>
      <c r="AD519" s="96"/>
      <c r="AE519" s="97"/>
      <c r="AF519" s="97"/>
      <c r="AG519" s="98"/>
      <c r="AH519" s="98"/>
      <c r="AI519" s="98"/>
      <c r="AJ519" s="97"/>
      <c r="AK519" s="98"/>
      <c r="AL519" s="98"/>
      <c r="AM519" s="98"/>
      <c r="AN519" s="99"/>
      <c r="AO519" s="99"/>
      <c r="AP519" s="99"/>
      <c r="AQ519" s="96"/>
      <c r="AR519" s="96"/>
      <c r="AS519" s="96"/>
      <c r="AT519" s="96"/>
      <c r="AU519" s="96"/>
      <c r="AV519" s="96"/>
      <c r="AW519" s="96"/>
      <c r="AX519" s="96"/>
      <c r="AY519" s="96"/>
      <c r="AZ519" s="96"/>
      <c r="BA519" s="96"/>
      <c r="BB519" s="96"/>
      <c r="BC519" s="96"/>
      <c r="BD519" s="96"/>
      <c r="BE519" s="96"/>
      <c r="BF519" s="96"/>
      <c r="BG519" s="96"/>
      <c r="BH519" s="96"/>
      <c r="BI519" s="96"/>
      <c r="BJ519" s="96"/>
      <c r="BK519" s="96"/>
      <c r="BL519" s="96"/>
      <c r="BM519" s="96"/>
      <c r="BN519" s="96"/>
      <c r="BO519" s="96"/>
      <c r="BP519" s="96"/>
      <c r="BQ519" s="96"/>
      <c r="BR519" s="96"/>
      <c r="BS519" s="96"/>
      <c r="BT519" s="96"/>
      <c r="BU519" s="96"/>
      <c r="BV519" s="96"/>
      <c r="BW519" s="96"/>
      <c r="BX519" s="96"/>
      <c r="BY519" s="96"/>
      <c r="BZ519" s="96"/>
      <c r="CA519" s="100"/>
      <c r="CB519" s="100"/>
      <c r="CC519" s="100"/>
      <c r="CD519" s="100"/>
      <c r="CE519" s="100"/>
      <c r="CF519" s="100"/>
      <c r="CG519" s="100"/>
      <c r="CH519" s="100"/>
    </row>
    <row r="520" spans="1:86" s="101" customFormat="1" x14ac:dyDescent="0.2">
      <c r="A520" s="108"/>
      <c r="B520" s="108"/>
      <c r="C520" s="151"/>
      <c r="D520" s="109"/>
      <c r="E520" s="110"/>
      <c r="F520" s="248"/>
      <c r="G520" s="111"/>
      <c r="H520" s="111"/>
      <c r="I520" s="111"/>
      <c r="J520" s="150"/>
      <c r="K520" s="111"/>
      <c r="L520" s="149"/>
      <c r="M520" s="163"/>
      <c r="N520" s="147"/>
      <c r="O520" s="147"/>
      <c r="P520" s="147"/>
      <c r="Q520" s="147"/>
      <c r="R520" s="147"/>
      <c r="S520" s="147"/>
      <c r="T520" s="147"/>
      <c r="U520" s="147"/>
      <c r="V520" s="147"/>
      <c r="W520" s="250"/>
      <c r="X520" s="147"/>
      <c r="Y520" s="250"/>
      <c r="Z520" s="148"/>
      <c r="AA520" s="250"/>
      <c r="AB520" s="147"/>
      <c r="AC520" s="73"/>
      <c r="AD520" s="96"/>
      <c r="AE520" s="97"/>
      <c r="AF520" s="97"/>
      <c r="AG520" s="98"/>
      <c r="AH520" s="98"/>
      <c r="AI520" s="98"/>
      <c r="AJ520" s="97"/>
      <c r="AK520" s="98"/>
      <c r="AL520" s="98"/>
      <c r="AM520" s="98"/>
      <c r="AN520" s="99"/>
      <c r="AO520" s="99"/>
      <c r="AP520" s="99"/>
      <c r="AQ520" s="96"/>
      <c r="AR520" s="96"/>
      <c r="AS520" s="96"/>
      <c r="AT520" s="96"/>
      <c r="AU520" s="96"/>
      <c r="AV520" s="96"/>
      <c r="AW520" s="96"/>
      <c r="AX520" s="96"/>
      <c r="AY520" s="96"/>
      <c r="AZ520" s="96"/>
      <c r="BA520" s="96"/>
      <c r="BB520" s="96"/>
      <c r="BC520" s="96"/>
      <c r="BD520" s="96"/>
      <c r="BE520" s="96"/>
      <c r="BF520" s="96"/>
      <c r="BG520" s="96"/>
      <c r="BH520" s="96"/>
      <c r="BI520" s="96"/>
      <c r="BJ520" s="96"/>
      <c r="BK520" s="96"/>
      <c r="BL520" s="96"/>
      <c r="BM520" s="96"/>
      <c r="BN520" s="96"/>
      <c r="BO520" s="96"/>
      <c r="BP520" s="96"/>
      <c r="BQ520" s="96"/>
      <c r="BR520" s="96"/>
      <c r="BS520" s="96"/>
      <c r="BT520" s="96"/>
      <c r="BU520" s="96"/>
      <c r="BV520" s="96"/>
      <c r="BW520" s="96"/>
      <c r="BX520" s="96"/>
      <c r="BY520" s="96"/>
      <c r="BZ520" s="96"/>
      <c r="CA520" s="100"/>
      <c r="CB520" s="100"/>
      <c r="CC520" s="100"/>
      <c r="CD520" s="100"/>
      <c r="CE520" s="100"/>
      <c r="CF520" s="100"/>
      <c r="CG520" s="100"/>
      <c r="CH520" s="100"/>
    </row>
    <row r="521" spans="1:86" s="101" customFormat="1" x14ac:dyDescent="0.2">
      <c r="A521" s="108"/>
      <c r="B521" s="108"/>
      <c r="C521" s="151"/>
      <c r="D521" s="109"/>
      <c r="E521" s="110"/>
      <c r="F521" s="248"/>
      <c r="G521" s="111"/>
      <c r="H521" s="111"/>
      <c r="I521" s="111"/>
      <c r="J521" s="150"/>
      <c r="K521" s="111"/>
      <c r="L521" s="149"/>
      <c r="M521" s="163"/>
      <c r="N521" s="147"/>
      <c r="O521" s="147"/>
      <c r="P521" s="147"/>
      <c r="Q521" s="147"/>
      <c r="R521" s="147"/>
      <c r="S521" s="147"/>
      <c r="T521" s="147"/>
      <c r="U521" s="147"/>
      <c r="V521" s="147"/>
      <c r="W521" s="250"/>
      <c r="X521" s="147"/>
      <c r="Y521" s="250"/>
      <c r="Z521" s="148"/>
      <c r="AA521" s="250"/>
      <c r="AB521" s="147"/>
      <c r="AC521" s="73"/>
      <c r="AD521" s="96"/>
      <c r="AE521" s="97"/>
      <c r="AF521" s="97"/>
      <c r="AG521" s="98"/>
      <c r="AH521" s="98"/>
      <c r="AI521" s="98"/>
      <c r="AJ521" s="97"/>
      <c r="AK521" s="98"/>
      <c r="AL521" s="98"/>
      <c r="AM521" s="98"/>
      <c r="AN521" s="99"/>
      <c r="AO521" s="99"/>
      <c r="AP521" s="99"/>
      <c r="AQ521" s="96"/>
      <c r="AR521" s="96"/>
      <c r="AS521" s="96"/>
      <c r="AT521" s="96"/>
      <c r="AU521" s="96"/>
      <c r="AV521" s="96"/>
      <c r="AW521" s="96"/>
      <c r="AX521" s="96"/>
      <c r="AY521" s="96"/>
      <c r="AZ521" s="96"/>
      <c r="BA521" s="96"/>
      <c r="BB521" s="96"/>
      <c r="BC521" s="96"/>
      <c r="BD521" s="96"/>
      <c r="BE521" s="96"/>
      <c r="BF521" s="96"/>
      <c r="BG521" s="96"/>
      <c r="BH521" s="96"/>
      <c r="BI521" s="96"/>
      <c r="BJ521" s="96"/>
      <c r="BK521" s="96"/>
      <c r="BL521" s="96"/>
      <c r="BM521" s="96"/>
      <c r="BN521" s="96"/>
      <c r="BO521" s="96"/>
      <c r="BP521" s="96"/>
      <c r="BQ521" s="96"/>
      <c r="BR521" s="96"/>
      <c r="BS521" s="96"/>
      <c r="BT521" s="96"/>
      <c r="BU521" s="96"/>
      <c r="BV521" s="96"/>
      <c r="BW521" s="96"/>
      <c r="BX521" s="96"/>
      <c r="BY521" s="96"/>
      <c r="BZ521" s="96"/>
      <c r="CA521" s="100"/>
      <c r="CB521" s="100"/>
      <c r="CC521" s="100"/>
      <c r="CD521" s="100"/>
      <c r="CE521" s="100"/>
      <c r="CF521" s="100"/>
      <c r="CG521" s="100"/>
      <c r="CH521" s="100"/>
    </row>
    <row r="522" spans="1:86" s="101" customFormat="1" x14ac:dyDescent="0.2">
      <c r="A522" s="108"/>
      <c r="B522" s="108"/>
      <c r="C522" s="151"/>
      <c r="D522" s="109"/>
      <c r="E522" s="110"/>
      <c r="F522" s="248"/>
      <c r="G522" s="111"/>
      <c r="H522" s="111"/>
      <c r="I522" s="111"/>
      <c r="J522" s="150"/>
      <c r="K522" s="111"/>
      <c r="L522" s="149"/>
      <c r="M522" s="163"/>
      <c r="N522" s="147"/>
      <c r="O522" s="147"/>
      <c r="P522" s="147"/>
      <c r="Q522" s="147"/>
      <c r="R522" s="147"/>
      <c r="S522" s="147"/>
      <c r="T522" s="147"/>
      <c r="U522" s="147"/>
      <c r="V522" s="147"/>
      <c r="W522" s="250"/>
      <c r="X522" s="147"/>
      <c r="Y522" s="250"/>
      <c r="Z522" s="148"/>
      <c r="AA522" s="250"/>
      <c r="AB522" s="147"/>
      <c r="AC522" s="73"/>
      <c r="AD522" s="96"/>
      <c r="AE522" s="97"/>
      <c r="AF522" s="97"/>
      <c r="AG522" s="98"/>
      <c r="AH522" s="98"/>
      <c r="AI522" s="98"/>
      <c r="AJ522" s="97"/>
      <c r="AK522" s="98"/>
      <c r="AL522" s="98"/>
      <c r="AM522" s="98"/>
      <c r="AN522" s="99"/>
      <c r="AO522" s="99"/>
      <c r="AP522" s="99"/>
      <c r="AQ522" s="96"/>
      <c r="AR522" s="96"/>
      <c r="AS522" s="96"/>
      <c r="AT522" s="96"/>
      <c r="AU522" s="96"/>
      <c r="AV522" s="96"/>
      <c r="AW522" s="96"/>
      <c r="AX522" s="96"/>
      <c r="AY522" s="96"/>
      <c r="AZ522" s="96"/>
      <c r="BA522" s="96"/>
      <c r="BB522" s="96"/>
      <c r="BC522" s="96"/>
      <c r="BD522" s="96"/>
      <c r="BE522" s="96"/>
      <c r="BF522" s="96"/>
      <c r="BG522" s="96"/>
      <c r="BH522" s="96"/>
      <c r="BI522" s="96"/>
      <c r="BJ522" s="96"/>
      <c r="BK522" s="96"/>
      <c r="BL522" s="96"/>
      <c r="BM522" s="96"/>
      <c r="BN522" s="96"/>
      <c r="BO522" s="96"/>
      <c r="BP522" s="96"/>
      <c r="BQ522" s="96"/>
      <c r="BR522" s="96"/>
      <c r="BS522" s="96"/>
      <c r="BT522" s="96"/>
      <c r="BU522" s="96"/>
      <c r="BV522" s="96"/>
      <c r="BW522" s="96"/>
      <c r="BX522" s="96"/>
      <c r="BY522" s="96"/>
      <c r="BZ522" s="96"/>
      <c r="CA522" s="100"/>
      <c r="CB522" s="100"/>
      <c r="CC522" s="100"/>
      <c r="CD522" s="100"/>
      <c r="CE522" s="100"/>
      <c r="CF522" s="100"/>
      <c r="CG522" s="100"/>
      <c r="CH522" s="100"/>
    </row>
    <row r="523" spans="1:86" s="101" customFormat="1" x14ac:dyDescent="0.2">
      <c r="A523" s="108"/>
      <c r="B523" s="108"/>
      <c r="C523" s="151"/>
      <c r="D523" s="109"/>
      <c r="E523" s="110"/>
      <c r="F523" s="248"/>
      <c r="G523" s="111"/>
      <c r="H523" s="111"/>
      <c r="I523" s="111"/>
      <c r="J523" s="150"/>
      <c r="K523" s="111"/>
      <c r="L523" s="149"/>
      <c r="M523" s="163"/>
      <c r="N523" s="147"/>
      <c r="O523" s="147"/>
      <c r="P523" s="147"/>
      <c r="Q523" s="147"/>
      <c r="R523" s="147"/>
      <c r="S523" s="147"/>
      <c r="T523" s="147"/>
      <c r="U523" s="147"/>
      <c r="V523" s="147"/>
      <c r="W523" s="250"/>
      <c r="X523" s="147"/>
      <c r="Y523" s="250"/>
      <c r="Z523" s="148"/>
      <c r="AA523" s="250"/>
      <c r="AB523" s="147"/>
      <c r="AC523" s="73"/>
      <c r="AD523" s="96"/>
      <c r="AE523" s="97"/>
      <c r="AF523" s="97"/>
      <c r="AG523" s="98"/>
      <c r="AH523" s="98"/>
      <c r="AI523" s="98"/>
      <c r="AJ523" s="97"/>
      <c r="AK523" s="98"/>
      <c r="AL523" s="98"/>
      <c r="AM523" s="98"/>
      <c r="AN523" s="99"/>
      <c r="AO523" s="99"/>
      <c r="AP523" s="99"/>
      <c r="AQ523" s="96"/>
      <c r="AR523" s="96"/>
      <c r="AS523" s="96"/>
      <c r="AT523" s="96"/>
      <c r="AU523" s="96"/>
      <c r="AV523" s="96"/>
      <c r="AW523" s="96"/>
      <c r="AX523" s="96"/>
      <c r="AY523" s="96"/>
      <c r="AZ523" s="96"/>
      <c r="BA523" s="96"/>
      <c r="BB523" s="96"/>
      <c r="BC523" s="96"/>
      <c r="BD523" s="96"/>
      <c r="BE523" s="96"/>
      <c r="BF523" s="96"/>
      <c r="BG523" s="96"/>
      <c r="BH523" s="96"/>
      <c r="BI523" s="96"/>
      <c r="BJ523" s="96"/>
      <c r="BK523" s="96"/>
      <c r="BL523" s="96"/>
      <c r="BM523" s="96"/>
      <c r="BN523" s="96"/>
      <c r="BO523" s="96"/>
      <c r="BP523" s="96"/>
      <c r="BQ523" s="96"/>
      <c r="BR523" s="96"/>
      <c r="BS523" s="96"/>
      <c r="BT523" s="96"/>
      <c r="BU523" s="96"/>
      <c r="BV523" s="96"/>
      <c r="BW523" s="96"/>
      <c r="BX523" s="96"/>
      <c r="BY523" s="96"/>
      <c r="BZ523" s="96"/>
      <c r="CA523" s="100"/>
      <c r="CB523" s="100"/>
      <c r="CC523" s="100"/>
      <c r="CD523" s="100"/>
      <c r="CE523" s="100"/>
      <c r="CF523" s="100"/>
      <c r="CG523" s="100"/>
      <c r="CH523" s="100"/>
    </row>
    <row r="524" spans="1:86" s="101" customFormat="1" x14ac:dyDescent="0.2">
      <c r="A524" s="108"/>
      <c r="B524" s="108"/>
      <c r="C524" s="151"/>
      <c r="D524" s="109"/>
      <c r="E524" s="110"/>
      <c r="F524" s="248"/>
      <c r="G524" s="111"/>
      <c r="H524" s="111"/>
      <c r="I524" s="111"/>
      <c r="J524" s="150"/>
      <c r="K524" s="111"/>
      <c r="L524" s="149"/>
      <c r="M524" s="163"/>
      <c r="N524" s="147"/>
      <c r="O524" s="147"/>
      <c r="P524" s="147"/>
      <c r="Q524" s="147"/>
      <c r="R524" s="147"/>
      <c r="S524" s="147"/>
      <c r="T524" s="147"/>
      <c r="U524" s="147"/>
      <c r="V524" s="147"/>
      <c r="W524" s="250"/>
      <c r="X524" s="147"/>
      <c r="Y524" s="250"/>
      <c r="Z524" s="148"/>
      <c r="AA524" s="250"/>
      <c r="AB524" s="147"/>
      <c r="AC524" s="73"/>
      <c r="AD524" s="96"/>
      <c r="AE524" s="97"/>
      <c r="AF524" s="97"/>
      <c r="AG524" s="98"/>
      <c r="AH524" s="98"/>
      <c r="AI524" s="98"/>
      <c r="AJ524" s="97"/>
      <c r="AK524" s="98"/>
      <c r="AL524" s="98"/>
      <c r="AM524" s="98"/>
      <c r="AN524" s="99"/>
      <c r="AO524" s="99"/>
      <c r="AP524" s="99"/>
      <c r="AQ524" s="96"/>
      <c r="AR524" s="96"/>
      <c r="AS524" s="96"/>
      <c r="AT524" s="96"/>
      <c r="AU524" s="96"/>
      <c r="AV524" s="96"/>
      <c r="AW524" s="96"/>
      <c r="AX524" s="96"/>
      <c r="AY524" s="96"/>
      <c r="AZ524" s="96"/>
      <c r="BA524" s="96"/>
      <c r="BB524" s="96"/>
      <c r="BC524" s="96"/>
      <c r="BD524" s="96"/>
      <c r="BE524" s="96"/>
      <c r="BF524" s="96"/>
      <c r="BG524" s="96"/>
      <c r="BH524" s="96"/>
      <c r="BI524" s="96"/>
      <c r="BJ524" s="96"/>
      <c r="BK524" s="96"/>
      <c r="BL524" s="96"/>
      <c r="BM524" s="96"/>
      <c r="BN524" s="96"/>
      <c r="BO524" s="96"/>
      <c r="BP524" s="96"/>
      <c r="BQ524" s="96"/>
      <c r="BR524" s="96"/>
      <c r="BS524" s="96"/>
      <c r="BT524" s="96"/>
      <c r="BU524" s="96"/>
      <c r="BV524" s="96"/>
      <c r="BW524" s="96"/>
      <c r="BX524" s="96"/>
      <c r="BY524" s="96"/>
      <c r="BZ524" s="96"/>
      <c r="CA524" s="100"/>
      <c r="CB524" s="100"/>
      <c r="CC524" s="100"/>
      <c r="CD524" s="100"/>
      <c r="CE524" s="100"/>
      <c r="CF524" s="100"/>
      <c r="CG524" s="100"/>
      <c r="CH524" s="100"/>
    </row>
    <row r="525" spans="1:86" s="101" customFormat="1" x14ac:dyDescent="0.2">
      <c r="A525" s="108"/>
      <c r="B525" s="108"/>
      <c r="C525" s="151"/>
      <c r="D525" s="109"/>
      <c r="E525" s="110"/>
      <c r="F525" s="248"/>
      <c r="G525" s="111"/>
      <c r="H525" s="111"/>
      <c r="I525" s="111"/>
      <c r="J525" s="150"/>
      <c r="K525" s="111"/>
      <c r="L525" s="149"/>
      <c r="M525" s="163"/>
      <c r="N525" s="147"/>
      <c r="O525" s="147"/>
      <c r="P525" s="147"/>
      <c r="Q525" s="147"/>
      <c r="R525" s="147"/>
      <c r="S525" s="147"/>
      <c r="T525" s="147"/>
      <c r="U525" s="147"/>
      <c r="V525" s="147"/>
      <c r="W525" s="250"/>
      <c r="X525" s="147"/>
      <c r="Y525" s="250"/>
      <c r="Z525" s="148"/>
      <c r="AA525" s="250"/>
      <c r="AB525" s="147"/>
      <c r="AC525" s="73"/>
      <c r="AD525" s="96"/>
      <c r="AE525" s="97"/>
      <c r="AF525" s="97"/>
      <c r="AG525" s="98"/>
      <c r="AH525" s="98"/>
      <c r="AI525" s="98"/>
      <c r="AJ525" s="97"/>
      <c r="AK525" s="98"/>
      <c r="AL525" s="98"/>
      <c r="AM525" s="98"/>
      <c r="AN525" s="99"/>
      <c r="AO525" s="99"/>
      <c r="AP525" s="99"/>
      <c r="AQ525" s="96"/>
      <c r="AR525" s="96"/>
      <c r="AS525" s="96"/>
      <c r="AT525" s="96"/>
      <c r="AU525" s="96"/>
      <c r="AV525" s="96"/>
      <c r="AW525" s="96"/>
      <c r="AX525" s="96"/>
      <c r="AY525" s="96"/>
      <c r="AZ525" s="96"/>
      <c r="BA525" s="96"/>
      <c r="BB525" s="96"/>
      <c r="BC525" s="96"/>
      <c r="BD525" s="96"/>
      <c r="BE525" s="96"/>
      <c r="BF525" s="96"/>
      <c r="BG525" s="96"/>
      <c r="BH525" s="96"/>
      <c r="BI525" s="96"/>
      <c r="BJ525" s="96"/>
      <c r="BK525" s="96"/>
      <c r="BL525" s="96"/>
      <c r="BM525" s="96"/>
      <c r="BN525" s="96"/>
      <c r="BO525" s="96"/>
      <c r="BP525" s="96"/>
      <c r="BQ525" s="96"/>
      <c r="BR525" s="96"/>
      <c r="BS525" s="96"/>
      <c r="BT525" s="96"/>
      <c r="BU525" s="96"/>
      <c r="BV525" s="96"/>
      <c r="BW525" s="96"/>
      <c r="BX525" s="96"/>
      <c r="BY525" s="96"/>
      <c r="BZ525" s="96"/>
      <c r="CA525" s="100"/>
      <c r="CB525" s="100"/>
      <c r="CC525" s="100"/>
      <c r="CD525" s="100"/>
      <c r="CE525" s="100"/>
      <c r="CF525" s="100"/>
      <c r="CG525" s="100"/>
      <c r="CH525" s="100"/>
    </row>
    <row r="526" spans="1:86" s="101" customFormat="1" x14ac:dyDescent="0.2">
      <c r="A526" s="108"/>
      <c r="B526" s="108"/>
      <c r="C526" s="151"/>
      <c r="D526" s="109"/>
      <c r="E526" s="110"/>
      <c r="F526" s="248"/>
      <c r="G526" s="111"/>
      <c r="H526" s="111"/>
      <c r="I526" s="111"/>
      <c r="J526" s="150"/>
      <c r="K526" s="111"/>
      <c r="L526" s="149"/>
      <c r="M526" s="163"/>
      <c r="N526" s="147"/>
      <c r="O526" s="147"/>
      <c r="P526" s="147"/>
      <c r="Q526" s="147"/>
      <c r="R526" s="147"/>
      <c r="S526" s="147"/>
      <c r="T526" s="147"/>
      <c r="U526" s="147"/>
      <c r="V526" s="147"/>
      <c r="W526" s="250"/>
      <c r="X526" s="147"/>
      <c r="Y526" s="250"/>
      <c r="Z526" s="148"/>
      <c r="AA526" s="250"/>
      <c r="AB526" s="147"/>
      <c r="AC526" s="73"/>
      <c r="AD526" s="96"/>
      <c r="AE526" s="97"/>
      <c r="AF526" s="97"/>
      <c r="AG526" s="98"/>
      <c r="AH526" s="98"/>
      <c r="AI526" s="98"/>
      <c r="AJ526" s="97"/>
      <c r="AK526" s="98"/>
      <c r="AL526" s="98"/>
      <c r="AM526" s="98"/>
      <c r="AN526" s="99"/>
      <c r="AO526" s="99"/>
      <c r="AP526" s="99"/>
      <c r="AQ526" s="96"/>
      <c r="AR526" s="96"/>
      <c r="AS526" s="96"/>
      <c r="AT526" s="96"/>
      <c r="AU526" s="96"/>
      <c r="AV526" s="96"/>
      <c r="AW526" s="96"/>
      <c r="AX526" s="96"/>
      <c r="AY526" s="96"/>
      <c r="AZ526" s="96"/>
      <c r="BA526" s="96"/>
      <c r="BB526" s="96"/>
      <c r="BC526" s="96"/>
      <c r="BD526" s="96"/>
      <c r="BE526" s="96"/>
      <c r="BF526" s="96"/>
      <c r="BG526" s="96"/>
      <c r="BH526" s="96"/>
      <c r="BI526" s="96"/>
      <c r="BJ526" s="96"/>
      <c r="BK526" s="96"/>
      <c r="BL526" s="96"/>
      <c r="BM526" s="96"/>
      <c r="BN526" s="96"/>
      <c r="BO526" s="96"/>
      <c r="BP526" s="96"/>
      <c r="BQ526" s="96"/>
      <c r="BR526" s="96"/>
      <c r="BS526" s="96"/>
      <c r="BT526" s="96"/>
      <c r="BU526" s="96"/>
      <c r="BV526" s="96"/>
      <c r="BW526" s="96"/>
      <c r="BX526" s="96"/>
      <c r="BY526" s="96"/>
      <c r="BZ526" s="96"/>
      <c r="CA526" s="100"/>
      <c r="CB526" s="100"/>
      <c r="CC526" s="100"/>
      <c r="CD526" s="100"/>
      <c r="CE526" s="100"/>
      <c r="CF526" s="100"/>
      <c r="CG526" s="100"/>
      <c r="CH526" s="100"/>
    </row>
    <row r="527" spans="1:86" s="101" customFormat="1" x14ac:dyDescent="0.2">
      <c r="A527" s="108"/>
      <c r="B527" s="108"/>
      <c r="C527" s="151"/>
      <c r="D527" s="109"/>
      <c r="E527" s="110"/>
      <c r="F527" s="248"/>
      <c r="G527" s="111"/>
      <c r="H527" s="111"/>
      <c r="I527" s="111"/>
      <c r="J527" s="150"/>
      <c r="K527" s="111"/>
      <c r="L527" s="149"/>
      <c r="M527" s="163"/>
      <c r="N527" s="147"/>
      <c r="O527" s="147"/>
      <c r="P527" s="147"/>
      <c r="Q527" s="147"/>
      <c r="R527" s="147"/>
      <c r="S527" s="147"/>
      <c r="T527" s="147"/>
      <c r="U527" s="147"/>
      <c r="V527" s="147"/>
      <c r="W527" s="250"/>
      <c r="X527" s="147"/>
      <c r="Y527" s="250"/>
      <c r="Z527" s="148"/>
      <c r="AA527" s="250"/>
      <c r="AB527" s="147"/>
      <c r="AC527" s="73"/>
      <c r="AD527" s="96"/>
      <c r="AE527" s="97"/>
      <c r="AF527" s="97"/>
      <c r="AG527" s="98"/>
      <c r="AH527" s="98"/>
      <c r="AI527" s="98"/>
      <c r="AJ527" s="97"/>
      <c r="AK527" s="98"/>
      <c r="AL527" s="98"/>
      <c r="AM527" s="98"/>
      <c r="AN527" s="99"/>
      <c r="AO527" s="99"/>
      <c r="AP527" s="99"/>
      <c r="AQ527" s="96"/>
      <c r="AR527" s="96"/>
      <c r="AS527" s="96"/>
      <c r="AT527" s="96"/>
      <c r="AU527" s="96"/>
      <c r="AV527" s="96"/>
      <c r="AW527" s="96"/>
      <c r="AX527" s="96"/>
      <c r="AY527" s="96"/>
      <c r="AZ527" s="96"/>
      <c r="BA527" s="96"/>
      <c r="BB527" s="96"/>
      <c r="BC527" s="96"/>
      <c r="BD527" s="96"/>
      <c r="BE527" s="96"/>
      <c r="BF527" s="96"/>
      <c r="BG527" s="96"/>
      <c r="BH527" s="96"/>
      <c r="BI527" s="96"/>
      <c r="BJ527" s="96"/>
      <c r="BK527" s="96"/>
      <c r="BL527" s="96"/>
      <c r="BM527" s="96"/>
      <c r="BN527" s="96"/>
      <c r="BO527" s="96"/>
      <c r="BP527" s="96"/>
      <c r="BQ527" s="96"/>
      <c r="BR527" s="96"/>
      <c r="BS527" s="96"/>
      <c r="BT527" s="96"/>
      <c r="BU527" s="96"/>
      <c r="BV527" s="96"/>
      <c r="BW527" s="96"/>
      <c r="BX527" s="96"/>
      <c r="BY527" s="96"/>
      <c r="BZ527" s="96"/>
      <c r="CA527" s="100"/>
      <c r="CB527" s="100"/>
      <c r="CC527" s="100"/>
      <c r="CD527" s="100"/>
      <c r="CE527" s="100"/>
      <c r="CF527" s="100"/>
      <c r="CG527" s="100"/>
      <c r="CH527" s="100"/>
    </row>
    <row r="528" spans="1:86" s="101" customFormat="1" x14ac:dyDescent="0.2">
      <c r="A528" s="108"/>
      <c r="B528" s="108"/>
      <c r="C528" s="151"/>
      <c r="D528" s="109"/>
      <c r="E528" s="110"/>
      <c r="F528" s="248"/>
      <c r="G528" s="111"/>
      <c r="H528" s="111"/>
      <c r="I528" s="111"/>
      <c r="J528" s="150"/>
      <c r="K528" s="111"/>
      <c r="L528" s="149"/>
      <c r="M528" s="163"/>
      <c r="N528" s="147"/>
      <c r="O528" s="147"/>
      <c r="P528" s="147"/>
      <c r="Q528" s="147"/>
      <c r="R528" s="147"/>
      <c r="S528" s="147"/>
      <c r="T528" s="147"/>
      <c r="U528" s="147"/>
      <c r="V528" s="147"/>
      <c r="W528" s="250"/>
      <c r="X528" s="147"/>
      <c r="Y528" s="250"/>
      <c r="Z528" s="148"/>
      <c r="AA528" s="250"/>
      <c r="AB528" s="147"/>
      <c r="AC528" s="73"/>
      <c r="AD528" s="96"/>
      <c r="AE528" s="97"/>
      <c r="AF528" s="97"/>
      <c r="AG528" s="98"/>
      <c r="AH528" s="98"/>
      <c r="AI528" s="98"/>
      <c r="AJ528" s="97"/>
      <c r="AK528" s="98"/>
      <c r="AL528" s="98"/>
      <c r="AM528" s="98"/>
      <c r="AN528" s="99"/>
      <c r="AO528" s="99"/>
      <c r="AP528" s="99"/>
      <c r="AQ528" s="96"/>
      <c r="AR528" s="96"/>
      <c r="AS528" s="96"/>
      <c r="AT528" s="96"/>
      <c r="AU528" s="96"/>
      <c r="AV528" s="96"/>
      <c r="AW528" s="96"/>
      <c r="AX528" s="96"/>
      <c r="AY528" s="96"/>
      <c r="AZ528" s="96"/>
      <c r="BA528" s="96"/>
      <c r="BB528" s="96"/>
      <c r="BC528" s="96"/>
      <c r="BD528" s="96"/>
      <c r="BE528" s="96"/>
      <c r="BF528" s="96"/>
      <c r="BG528" s="96"/>
      <c r="BH528" s="96"/>
      <c r="BI528" s="96"/>
      <c r="BJ528" s="96"/>
      <c r="BK528" s="96"/>
      <c r="BL528" s="96"/>
      <c r="BM528" s="96"/>
      <c r="BN528" s="96"/>
      <c r="BO528" s="96"/>
      <c r="BP528" s="96"/>
      <c r="BQ528" s="96"/>
      <c r="BR528" s="96"/>
      <c r="BS528" s="96"/>
      <c r="BT528" s="96"/>
      <c r="BU528" s="96"/>
      <c r="BV528" s="96"/>
      <c r="BW528" s="96"/>
      <c r="BX528" s="96"/>
      <c r="BY528" s="96"/>
      <c r="BZ528" s="96"/>
      <c r="CA528" s="100"/>
      <c r="CB528" s="100"/>
      <c r="CC528" s="100"/>
      <c r="CD528" s="100"/>
      <c r="CE528" s="100"/>
      <c r="CF528" s="100"/>
      <c r="CG528" s="100"/>
      <c r="CH528" s="100"/>
    </row>
    <row r="529" spans="1:86" s="101" customFormat="1" x14ac:dyDescent="0.2">
      <c r="A529" s="108"/>
      <c r="B529" s="108"/>
      <c r="C529" s="151"/>
      <c r="D529" s="109"/>
      <c r="E529" s="110"/>
      <c r="F529" s="248"/>
      <c r="G529" s="111"/>
      <c r="H529" s="111"/>
      <c r="I529" s="111"/>
      <c r="J529" s="150"/>
      <c r="K529" s="111"/>
      <c r="L529" s="149"/>
      <c r="M529" s="163"/>
      <c r="N529" s="147"/>
      <c r="O529" s="147"/>
      <c r="P529" s="147"/>
      <c r="Q529" s="147"/>
      <c r="R529" s="147"/>
      <c r="S529" s="147"/>
      <c r="T529" s="147"/>
      <c r="U529" s="147"/>
      <c r="V529" s="147"/>
      <c r="W529" s="250"/>
      <c r="X529" s="147"/>
      <c r="Y529" s="250"/>
      <c r="Z529" s="148"/>
      <c r="AA529" s="250"/>
      <c r="AB529" s="147"/>
      <c r="AC529" s="73"/>
      <c r="AD529" s="96"/>
      <c r="AE529" s="97"/>
      <c r="AF529" s="97"/>
      <c r="AG529" s="98"/>
      <c r="AH529" s="98"/>
      <c r="AI529" s="98"/>
      <c r="AJ529" s="97"/>
      <c r="AK529" s="98"/>
      <c r="AL529" s="98"/>
      <c r="AM529" s="98"/>
      <c r="AN529" s="99"/>
      <c r="AO529" s="99"/>
      <c r="AP529" s="99"/>
      <c r="AQ529" s="96"/>
      <c r="AR529" s="96"/>
      <c r="AS529" s="96"/>
      <c r="AT529" s="96"/>
      <c r="AU529" s="96"/>
      <c r="AV529" s="96"/>
      <c r="AW529" s="96"/>
      <c r="AX529" s="96"/>
      <c r="AY529" s="96"/>
      <c r="AZ529" s="96"/>
      <c r="BA529" s="96"/>
      <c r="BB529" s="96"/>
      <c r="BC529" s="96"/>
      <c r="BD529" s="96"/>
      <c r="BE529" s="96"/>
      <c r="BF529" s="96"/>
      <c r="BG529" s="96"/>
      <c r="BH529" s="96"/>
      <c r="BI529" s="96"/>
      <c r="BJ529" s="96"/>
      <c r="BK529" s="96"/>
      <c r="BL529" s="96"/>
      <c r="BM529" s="96"/>
      <c r="BN529" s="96"/>
      <c r="BO529" s="96"/>
      <c r="BP529" s="96"/>
      <c r="BQ529" s="96"/>
      <c r="BR529" s="96"/>
      <c r="BS529" s="96"/>
      <c r="BT529" s="96"/>
      <c r="BU529" s="96"/>
      <c r="BV529" s="96"/>
      <c r="BW529" s="96"/>
      <c r="BX529" s="96"/>
      <c r="BY529" s="96"/>
      <c r="BZ529" s="96"/>
      <c r="CA529" s="100"/>
      <c r="CB529" s="100"/>
      <c r="CC529" s="100"/>
      <c r="CD529" s="100"/>
      <c r="CE529" s="100"/>
      <c r="CF529" s="100"/>
      <c r="CG529" s="100"/>
      <c r="CH529" s="100"/>
    </row>
    <row r="530" spans="1:86" s="101" customFormat="1" x14ac:dyDescent="0.2">
      <c r="A530" s="108"/>
      <c r="B530" s="108"/>
      <c r="C530" s="151"/>
      <c r="D530" s="109"/>
      <c r="E530" s="110"/>
      <c r="F530" s="248"/>
      <c r="G530" s="111"/>
      <c r="H530" s="111"/>
      <c r="I530" s="111"/>
      <c r="J530" s="150"/>
      <c r="K530" s="111"/>
      <c r="L530" s="149"/>
      <c r="M530" s="163"/>
      <c r="N530" s="147"/>
      <c r="O530" s="147"/>
      <c r="P530" s="147"/>
      <c r="Q530" s="147"/>
      <c r="R530" s="147"/>
      <c r="S530" s="147"/>
      <c r="T530" s="147"/>
      <c r="U530" s="147"/>
      <c r="V530" s="147"/>
      <c r="W530" s="250"/>
      <c r="X530" s="147"/>
      <c r="Y530" s="250"/>
      <c r="Z530" s="148"/>
      <c r="AA530" s="250"/>
      <c r="AB530" s="147"/>
      <c r="AC530" s="73"/>
      <c r="AD530" s="96"/>
      <c r="AE530" s="97"/>
      <c r="AF530" s="97"/>
      <c r="AG530" s="98"/>
      <c r="AH530" s="98"/>
      <c r="AI530" s="98"/>
      <c r="AJ530" s="97"/>
      <c r="AK530" s="98"/>
      <c r="AL530" s="98"/>
      <c r="AM530" s="98"/>
      <c r="AN530" s="99"/>
      <c r="AO530" s="99"/>
      <c r="AP530" s="99"/>
      <c r="AQ530" s="96"/>
      <c r="AR530" s="96"/>
      <c r="AS530" s="96"/>
      <c r="AT530" s="96"/>
      <c r="AU530" s="96"/>
      <c r="AV530" s="96"/>
      <c r="AW530" s="96"/>
      <c r="AX530" s="96"/>
      <c r="AY530" s="96"/>
      <c r="AZ530" s="96"/>
      <c r="BA530" s="96"/>
      <c r="BB530" s="96"/>
      <c r="BC530" s="96"/>
      <c r="BD530" s="96"/>
      <c r="BE530" s="96"/>
      <c r="BF530" s="96"/>
      <c r="BG530" s="96"/>
      <c r="BH530" s="96"/>
      <c r="BI530" s="96"/>
      <c r="BJ530" s="96"/>
      <c r="BK530" s="96"/>
      <c r="BL530" s="96"/>
      <c r="BM530" s="96"/>
      <c r="BN530" s="96"/>
      <c r="BO530" s="96"/>
      <c r="BP530" s="96"/>
      <c r="BQ530" s="96"/>
      <c r="BR530" s="96"/>
      <c r="BS530" s="96"/>
      <c r="BT530" s="96"/>
      <c r="BU530" s="96"/>
      <c r="BV530" s="96"/>
      <c r="BW530" s="96"/>
      <c r="BX530" s="96"/>
      <c r="BY530" s="96"/>
      <c r="BZ530" s="96"/>
      <c r="CA530" s="100"/>
      <c r="CB530" s="100"/>
      <c r="CC530" s="100"/>
      <c r="CD530" s="100"/>
      <c r="CE530" s="100"/>
      <c r="CF530" s="100"/>
      <c r="CG530" s="100"/>
      <c r="CH530" s="100"/>
    </row>
    <row r="531" spans="1:86" s="101" customFormat="1" x14ac:dyDescent="0.2">
      <c r="A531" s="108"/>
      <c r="B531" s="108"/>
      <c r="C531" s="151"/>
      <c r="D531" s="109"/>
      <c r="E531" s="110"/>
      <c r="F531" s="248"/>
      <c r="G531" s="111"/>
      <c r="H531" s="111"/>
      <c r="I531" s="111"/>
      <c r="J531" s="150"/>
      <c r="K531" s="111"/>
      <c r="L531" s="149"/>
      <c r="M531" s="163"/>
      <c r="N531" s="147"/>
      <c r="O531" s="147"/>
      <c r="P531" s="147"/>
      <c r="Q531" s="147"/>
      <c r="R531" s="147"/>
      <c r="S531" s="147"/>
      <c r="T531" s="147"/>
      <c r="U531" s="147"/>
      <c r="V531" s="147"/>
      <c r="W531" s="250"/>
      <c r="X531" s="147"/>
      <c r="Y531" s="250"/>
      <c r="Z531" s="148"/>
      <c r="AA531" s="250"/>
      <c r="AB531" s="147"/>
      <c r="AC531" s="73"/>
      <c r="AD531" s="96"/>
      <c r="AE531" s="97"/>
      <c r="AF531" s="97"/>
      <c r="AG531" s="98"/>
      <c r="AH531" s="98"/>
      <c r="AI531" s="98"/>
      <c r="AJ531" s="97"/>
      <c r="AK531" s="98"/>
      <c r="AL531" s="98"/>
      <c r="AM531" s="98"/>
      <c r="AN531" s="99"/>
      <c r="AO531" s="99"/>
      <c r="AP531" s="99"/>
      <c r="AQ531" s="96"/>
      <c r="AR531" s="96"/>
      <c r="AS531" s="96"/>
      <c r="AT531" s="96"/>
      <c r="AU531" s="96"/>
      <c r="AV531" s="96"/>
      <c r="AW531" s="96"/>
      <c r="AX531" s="96"/>
      <c r="AY531" s="96"/>
      <c r="AZ531" s="96"/>
      <c r="BA531" s="96"/>
      <c r="BB531" s="96"/>
      <c r="BC531" s="96"/>
      <c r="BD531" s="96"/>
      <c r="BE531" s="96"/>
      <c r="BF531" s="96"/>
      <c r="BG531" s="96"/>
      <c r="BH531" s="96"/>
      <c r="BI531" s="96"/>
      <c r="BJ531" s="96"/>
      <c r="BK531" s="96"/>
      <c r="BL531" s="96"/>
      <c r="BM531" s="96"/>
      <c r="BN531" s="96"/>
      <c r="BO531" s="96"/>
      <c r="BP531" s="96"/>
      <c r="BQ531" s="96"/>
      <c r="BR531" s="96"/>
      <c r="BS531" s="96"/>
      <c r="BT531" s="96"/>
      <c r="BU531" s="96"/>
      <c r="BV531" s="96"/>
      <c r="BW531" s="96"/>
      <c r="BX531" s="96"/>
      <c r="BY531" s="96"/>
      <c r="BZ531" s="96"/>
      <c r="CA531" s="100"/>
      <c r="CB531" s="100"/>
      <c r="CC531" s="100"/>
      <c r="CD531" s="100"/>
      <c r="CE531" s="100"/>
      <c r="CF531" s="100"/>
      <c r="CG531" s="100"/>
      <c r="CH531" s="100"/>
    </row>
    <row r="532" spans="1:86" s="101" customFormat="1" x14ac:dyDescent="0.2">
      <c r="A532" s="108"/>
      <c r="B532" s="108"/>
      <c r="C532" s="151"/>
      <c r="D532" s="109"/>
      <c r="E532" s="110"/>
      <c r="F532" s="248"/>
      <c r="G532" s="111"/>
      <c r="H532" s="111"/>
      <c r="I532" s="111"/>
      <c r="J532" s="150"/>
      <c r="K532" s="111"/>
      <c r="L532" s="149"/>
      <c r="M532" s="163"/>
      <c r="N532" s="147"/>
      <c r="O532" s="147"/>
      <c r="P532" s="147"/>
      <c r="Q532" s="147"/>
      <c r="R532" s="147"/>
      <c r="S532" s="147"/>
      <c r="T532" s="147"/>
      <c r="U532" s="147"/>
      <c r="V532" s="147"/>
      <c r="W532" s="250"/>
      <c r="X532" s="147"/>
      <c r="Y532" s="250"/>
      <c r="Z532" s="148"/>
      <c r="AA532" s="250"/>
      <c r="AB532" s="147"/>
      <c r="AC532" s="73"/>
      <c r="AD532" s="96"/>
      <c r="AE532" s="97"/>
      <c r="AF532" s="97"/>
      <c r="AG532" s="98"/>
      <c r="AH532" s="98"/>
      <c r="AI532" s="98"/>
      <c r="AJ532" s="97"/>
      <c r="AK532" s="98"/>
      <c r="AL532" s="98"/>
      <c r="AM532" s="98"/>
      <c r="AN532" s="99"/>
      <c r="AO532" s="99"/>
      <c r="AP532" s="99"/>
      <c r="AQ532" s="96"/>
      <c r="AR532" s="96"/>
      <c r="AS532" s="96"/>
      <c r="AT532" s="96"/>
      <c r="AU532" s="96"/>
      <c r="AV532" s="96"/>
      <c r="AW532" s="96"/>
      <c r="AX532" s="96"/>
      <c r="AY532" s="96"/>
      <c r="AZ532" s="96"/>
      <c r="BA532" s="96"/>
      <c r="BB532" s="96"/>
      <c r="BC532" s="96"/>
      <c r="BD532" s="96"/>
      <c r="BE532" s="96"/>
      <c r="BF532" s="96"/>
      <c r="BG532" s="96"/>
      <c r="BH532" s="96"/>
      <c r="BI532" s="96"/>
      <c r="BJ532" s="96"/>
      <c r="BK532" s="96"/>
      <c r="BL532" s="96"/>
      <c r="BM532" s="96"/>
      <c r="BN532" s="96"/>
      <c r="BO532" s="96"/>
      <c r="BP532" s="96"/>
      <c r="BQ532" s="96"/>
      <c r="BR532" s="96"/>
      <c r="BS532" s="96"/>
      <c r="BT532" s="96"/>
      <c r="BU532" s="96"/>
      <c r="BV532" s="96"/>
      <c r="BW532" s="96"/>
      <c r="BX532" s="96"/>
      <c r="BY532" s="96"/>
      <c r="BZ532" s="96"/>
      <c r="CA532" s="100"/>
      <c r="CB532" s="100"/>
      <c r="CC532" s="100"/>
      <c r="CD532" s="100"/>
      <c r="CE532" s="100"/>
      <c r="CF532" s="100"/>
      <c r="CG532" s="100"/>
      <c r="CH532" s="100"/>
    </row>
    <row r="533" spans="1:86" s="101" customFormat="1" x14ac:dyDescent="0.2">
      <c r="A533" s="108"/>
      <c r="B533" s="108"/>
      <c r="C533" s="151"/>
      <c r="D533" s="109"/>
      <c r="E533" s="110"/>
      <c r="F533" s="248"/>
      <c r="G533" s="111"/>
      <c r="H533" s="111"/>
      <c r="I533" s="111"/>
      <c r="J533" s="150"/>
      <c r="K533" s="111"/>
      <c r="L533" s="149"/>
      <c r="M533" s="163"/>
      <c r="N533" s="147"/>
      <c r="O533" s="147"/>
      <c r="P533" s="147"/>
      <c r="Q533" s="147"/>
      <c r="R533" s="147"/>
      <c r="S533" s="147"/>
      <c r="T533" s="147"/>
      <c r="U533" s="147"/>
      <c r="V533" s="147"/>
      <c r="W533" s="250"/>
      <c r="X533" s="147"/>
      <c r="Y533" s="250"/>
      <c r="Z533" s="148"/>
      <c r="AA533" s="250"/>
      <c r="AB533" s="147"/>
      <c r="AC533" s="73"/>
      <c r="AD533" s="96"/>
      <c r="AE533" s="97"/>
      <c r="AF533" s="97"/>
      <c r="AG533" s="98"/>
      <c r="AH533" s="98"/>
      <c r="AI533" s="98"/>
      <c r="AJ533" s="97"/>
      <c r="AK533" s="98"/>
      <c r="AL533" s="98"/>
      <c r="AM533" s="98"/>
      <c r="AN533" s="99"/>
      <c r="AO533" s="99"/>
      <c r="AP533" s="99"/>
      <c r="AQ533" s="96"/>
      <c r="AR533" s="96"/>
      <c r="AS533" s="96"/>
      <c r="AT533" s="96"/>
      <c r="AU533" s="96"/>
      <c r="AV533" s="96"/>
      <c r="AW533" s="96"/>
      <c r="AX533" s="96"/>
      <c r="AY533" s="96"/>
      <c r="AZ533" s="96"/>
      <c r="BA533" s="96"/>
      <c r="BB533" s="96"/>
      <c r="BC533" s="96"/>
      <c r="BD533" s="96"/>
      <c r="BE533" s="96"/>
      <c r="BF533" s="96"/>
      <c r="BG533" s="96"/>
      <c r="BH533" s="96"/>
      <c r="BI533" s="96"/>
      <c r="BJ533" s="96"/>
      <c r="BK533" s="96"/>
      <c r="BL533" s="96"/>
      <c r="BM533" s="96"/>
      <c r="BN533" s="96"/>
      <c r="BO533" s="96"/>
      <c r="BP533" s="96"/>
      <c r="BQ533" s="96"/>
      <c r="BR533" s="96"/>
      <c r="BS533" s="96"/>
      <c r="BT533" s="96"/>
      <c r="BU533" s="96"/>
      <c r="BV533" s="96"/>
      <c r="BW533" s="96"/>
      <c r="BX533" s="96"/>
      <c r="BY533" s="96"/>
      <c r="BZ533" s="96"/>
      <c r="CA533" s="100"/>
      <c r="CB533" s="100"/>
      <c r="CC533" s="100"/>
      <c r="CD533" s="100"/>
      <c r="CE533" s="100"/>
      <c r="CF533" s="100"/>
      <c r="CG533" s="100"/>
      <c r="CH533" s="100"/>
    </row>
    <row r="534" spans="1:86" s="101" customFormat="1" x14ac:dyDescent="0.2">
      <c r="A534" s="108"/>
      <c r="B534" s="108"/>
      <c r="C534" s="151"/>
      <c r="D534" s="109"/>
      <c r="E534" s="110"/>
      <c r="F534" s="248"/>
      <c r="G534" s="111"/>
      <c r="H534" s="111"/>
      <c r="I534" s="111"/>
      <c r="J534" s="150"/>
      <c r="K534" s="111"/>
      <c r="L534" s="149"/>
      <c r="M534" s="163"/>
      <c r="N534" s="147"/>
      <c r="O534" s="147"/>
      <c r="P534" s="147"/>
      <c r="Q534" s="147"/>
      <c r="R534" s="147"/>
      <c r="S534" s="147"/>
      <c r="T534" s="147"/>
      <c r="U534" s="147"/>
      <c r="V534" s="147"/>
      <c r="W534" s="250"/>
      <c r="X534" s="147"/>
      <c r="Y534" s="250"/>
      <c r="Z534" s="148"/>
      <c r="AA534" s="250"/>
      <c r="AB534" s="147"/>
      <c r="AC534" s="73"/>
      <c r="AD534" s="96"/>
      <c r="AE534" s="97"/>
      <c r="AF534" s="97"/>
      <c r="AG534" s="98"/>
      <c r="AH534" s="98"/>
      <c r="AI534" s="98"/>
      <c r="AJ534" s="97"/>
      <c r="AK534" s="98"/>
      <c r="AL534" s="98"/>
      <c r="AM534" s="98"/>
      <c r="AN534" s="99"/>
      <c r="AO534" s="99"/>
      <c r="AP534" s="99"/>
      <c r="AQ534" s="96"/>
      <c r="AR534" s="96"/>
      <c r="AS534" s="96"/>
      <c r="AT534" s="96"/>
      <c r="AU534" s="96"/>
      <c r="AV534" s="96"/>
      <c r="AW534" s="96"/>
      <c r="AX534" s="96"/>
      <c r="AY534" s="96"/>
      <c r="AZ534" s="96"/>
      <c r="BA534" s="96"/>
      <c r="BB534" s="96"/>
      <c r="BC534" s="96"/>
      <c r="BD534" s="96"/>
      <c r="BE534" s="96"/>
      <c r="BF534" s="96"/>
      <c r="BG534" s="96"/>
      <c r="BH534" s="96"/>
      <c r="BI534" s="96"/>
      <c r="BJ534" s="96"/>
      <c r="BK534" s="96"/>
      <c r="BL534" s="96"/>
      <c r="BM534" s="96"/>
      <c r="BN534" s="96"/>
      <c r="BO534" s="96"/>
      <c r="BP534" s="96"/>
      <c r="BQ534" s="96"/>
      <c r="BR534" s="96"/>
      <c r="BS534" s="96"/>
      <c r="BT534" s="96"/>
      <c r="BU534" s="96"/>
      <c r="BV534" s="96"/>
      <c r="BW534" s="96"/>
      <c r="BX534" s="96"/>
      <c r="BY534" s="96"/>
      <c r="BZ534" s="96"/>
      <c r="CA534" s="100"/>
      <c r="CB534" s="100"/>
      <c r="CC534" s="100"/>
      <c r="CD534" s="100"/>
      <c r="CE534" s="100"/>
      <c r="CF534" s="100"/>
      <c r="CG534" s="100"/>
      <c r="CH534" s="100"/>
    </row>
    <row r="535" spans="1:86" s="101" customFormat="1" x14ac:dyDescent="0.2">
      <c r="A535" s="108"/>
      <c r="B535" s="108"/>
      <c r="C535" s="151"/>
      <c r="D535" s="109"/>
      <c r="E535" s="110"/>
      <c r="F535" s="248"/>
      <c r="G535" s="111"/>
      <c r="H535" s="111"/>
      <c r="I535" s="111"/>
      <c r="J535" s="150"/>
      <c r="K535" s="111"/>
      <c r="L535" s="149"/>
      <c r="M535" s="163"/>
      <c r="N535" s="147"/>
      <c r="O535" s="147"/>
      <c r="P535" s="147"/>
      <c r="Q535" s="147"/>
      <c r="R535" s="147"/>
      <c r="S535" s="147"/>
      <c r="T535" s="147"/>
      <c r="U535" s="147"/>
      <c r="V535" s="147"/>
      <c r="W535" s="250"/>
      <c r="X535" s="147"/>
      <c r="Y535" s="250"/>
      <c r="Z535" s="148"/>
      <c r="AA535" s="250"/>
      <c r="AB535" s="147"/>
      <c r="AC535" s="73"/>
      <c r="AD535" s="96"/>
      <c r="AE535" s="97"/>
      <c r="AF535" s="97"/>
      <c r="AG535" s="98"/>
      <c r="AH535" s="98"/>
      <c r="AI535" s="98"/>
      <c r="AJ535" s="97"/>
      <c r="AK535" s="98"/>
      <c r="AL535" s="98"/>
      <c r="AM535" s="98"/>
      <c r="AN535" s="99"/>
      <c r="AO535" s="99"/>
      <c r="AP535" s="99"/>
      <c r="AQ535" s="96"/>
      <c r="AR535" s="96"/>
      <c r="AS535" s="96"/>
      <c r="AT535" s="96"/>
      <c r="AU535" s="96"/>
      <c r="AV535" s="96"/>
      <c r="AW535" s="96"/>
      <c r="AX535" s="96"/>
      <c r="AY535" s="96"/>
      <c r="AZ535" s="96"/>
      <c r="BA535" s="96"/>
      <c r="BB535" s="96"/>
      <c r="BC535" s="96"/>
      <c r="BD535" s="96"/>
      <c r="BE535" s="96"/>
      <c r="BF535" s="96"/>
      <c r="BG535" s="96"/>
      <c r="BH535" s="96"/>
      <c r="BI535" s="96"/>
      <c r="BJ535" s="96"/>
      <c r="BK535" s="96"/>
      <c r="BL535" s="96"/>
      <c r="BM535" s="96"/>
      <c r="BN535" s="96"/>
      <c r="BO535" s="96"/>
      <c r="BP535" s="96"/>
      <c r="BQ535" s="96"/>
      <c r="BR535" s="96"/>
      <c r="BS535" s="96"/>
      <c r="BT535" s="96"/>
      <c r="BU535" s="96"/>
      <c r="BV535" s="96"/>
      <c r="BW535" s="96"/>
      <c r="BX535" s="96"/>
      <c r="BY535" s="96"/>
      <c r="BZ535" s="96"/>
      <c r="CA535" s="100"/>
      <c r="CB535" s="100"/>
      <c r="CC535" s="100"/>
      <c r="CD535" s="100"/>
      <c r="CE535" s="100"/>
      <c r="CF535" s="100"/>
      <c r="CG535" s="100"/>
      <c r="CH535" s="100"/>
    </row>
    <row r="536" spans="1:86" s="101" customFormat="1" x14ac:dyDescent="0.2">
      <c r="A536" s="108"/>
      <c r="B536" s="108"/>
      <c r="C536" s="151"/>
      <c r="D536" s="109"/>
      <c r="E536" s="110"/>
      <c r="F536" s="248"/>
      <c r="G536" s="111"/>
      <c r="H536" s="111"/>
      <c r="I536" s="111"/>
      <c r="J536" s="150"/>
      <c r="K536" s="111"/>
      <c r="L536" s="149"/>
      <c r="M536" s="163"/>
      <c r="N536" s="147"/>
      <c r="O536" s="147"/>
      <c r="P536" s="147"/>
      <c r="Q536" s="147"/>
      <c r="R536" s="147"/>
      <c r="S536" s="147"/>
      <c r="T536" s="147"/>
      <c r="U536" s="147"/>
      <c r="V536" s="147"/>
      <c r="W536" s="250"/>
      <c r="X536" s="147"/>
      <c r="Y536" s="250"/>
      <c r="Z536" s="148"/>
      <c r="AA536" s="250"/>
      <c r="AB536" s="147"/>
      <c r="AC536" s="73"/>
      <c r="AD536" s="96"/>
      <c r="AE536" s="97"/>
      <c r="AF536" s="97"/>
      <c r="AG536" s="98"/>
      <c r="AH536" s="98"/>
      <c r="AI536" s="98"/>
      <c r="AJ536" s="97"/>
      <c r="AK536" s="98"/>
      <c r="AL536" s="98"/>
      <c r="AM536" s="98"/>
      <c r="AN536" s="99"/>
      <c r="AO536" s="99"/>
      <c r="AP536" s="99"/>
      <c r="AQ536" s="96"/>
      <c r="AR536" s="96"/>
      <c r="AS536" s="96"/>
      <c r="AT536" s="96"/>
      <c r="AU536" s="96"/>
      <c r="AV536" s="96"/>
      <c r="AW536" s="96"/>
      <c r="AX536" s="96"/>
      <c r="AY536" s="96"/>
      <c r="AZ536" s="96"/>
      <c r="BA536" s="96"/>
      <c r="BB536" s="96"/>
      <c r="BC536" s="96"/>
      <c r="BD536" s="96"/>
      <c r="BE536" s="96"/>
      <c r="BF536" s="96"/>
      <c r="BG536" s="96"/>
      <c r="BH536" s="96"/>
      <c r="BI536" s="96"/>
      <c r="BJ536" s="96"/>
      <c r="BK536" s="96"/>
      <c r="BL536" s="96"/>
      <c r="BM536" s="96"/>
      <c r="BN536" s="96"/>
      <c r="BO536" s="96"/>
      <c r="BP536" s="96"/>
      <c r="BQ536" s="96"/>
      <c r="BR536" s="96"/>
      <c r="BS536" s="96"/>
      <c r="BT536" s="96"/>
      <c r="BU536" s="96"/>
      <c r="BV536" s="96"/>
      <c r="BW536" s="96"/>
      <c r="BX536" s="96"/>
      <c r="BY536" s="96"/>
      <c r="BZ536" s="96"/>
      <c r="CA536" s="100"/>
      <c r="CB536" s="100"/>
      <c r="CC536" s="100"/>
      <c r="CD536" s="100"/>
      <c r="CE536" s="100"/>
      <c r="CF536" s="100"/>
      <c r="CG536" s="100"/>
      <c r="CH536" s="100"/>
    </row>
    <row r="537" spans="1:86" s="101" customFormat="1" x14ac:dyDescent="0.2">
      <c r="A537" s="108"/>
      <c r="B537" s="108"/>
      <c r="C537" s="151"/>
      <c r="D537" s="109"/>
      <c r="E537" s="110"/>
      <c r="F537" s="248"/>
      <c r="G537" s="111"/>
      <c r="H537" s="111"/>
      <c r="I537" s="111"/>
      <c r="J537" s="150"/>
      <c r="K537" s="111"/>
      <c r="L537" s="149"/>
      <c r="M537" s="163"/>
      <c r="N537" s="147"/>
      <c r="O537" s="147"/>
      <c r="P537" s="147"/>
      <c r="Q537" s="147"/>
      <c r="R537" s="147"/>
      <c r="S537" s="147"/>
      <c r="T537" s="147"/>
      <c r="U537" s="147"/>
      <c r="V537" s="147"/>
      <c r="W537" s="250"/>
      <c r="X537" s="147"/>
      <c r="Y537" s="250"/>
      <c r="Z537" s="148"/>
      <c r="AA537" s="250"/>
      <c r="AB537" s="147"/>
      <c r="AC537" s="73"/>
      <c r="AD537" s="96"/>
      <c r="AE537" s="97"/>
      <c r="AF537" s="97"/>
      <c r="AG537" s="98"/>
      <c r="AH537" s="98"/>
      <c r="AI537" s="98"/>
      <c r="AJ537" s="97"/>
      <c r="AK537" s="98"/>
      <c r="AL537" s="98"/>
      <c r="AM537" s="98"/>
      <c r="AN537" s="99"/>
      <c r="AO537" s="99"/>
      <c r="AP537" s="99"/>
      <c r="AQ537" s="96"/>
      <c r="AR537" s="96"/>
      <c r="AS537" s="96"/>
      <c r="AT537" s="96"/>
      <c r="AU537" s="96"/>
      <c r="AV537" s="96"/>
      <c r="AW537" s="96"/>
      <c r="AX537" s="96"/>
      <c r="AY537" s="96"/>
      <c r="AZ537" s="96"/>
      <c r="BA537" s="96"/>
      <c r="BB537" s="96"/>
      <c r="BC537" s="96"/>
      <c r="BD537" s="96"/>
      <c r="BE537" s="96"/>
      <c r="BF537" s="96"/>
      <c r="BG537" s="96"/>
      <c r="BH537" s="96"/>
      <c r="BI537" s="96"/>
      <c r="BJ537" s="96"/>
      <c r="BK537" s="96"/>
      <c r="BL537" s="96"/>
      <c r="BM537" s="96"/>
      <c r="BN537" s="96"/>
      <c r="BO537" s="96"/>
      <c r="BP537" s="96"/>
      <c r="BQ537" s="96"/>
      <c r="BR537" s="96"/>
      <c r="BS537" s="96"/>
      <c r="BT537" s="96"/>
      <c r="BU537" s="96"/>
      <c r="BV537" s="96"/>
      <c r="BW537" s="96"/>
      <c r="BX537" s="96"/>
      <c r="BY537" s="96"/>
      <c r="BZ537" s="96"/>
      <c r="CA537" s="100"/>
      <c r="CB537" s="100"/>
      <c r="CC537" s="100"/>
      <c r="CD537" s="100"/>
      <c r="CE537" s="100"/>
      <c r="CF537" s="100"/>
      <c r="CG537" s="100"/>
      <c r="CH537" s="100"/>
    </row>
    <row r="538" spans="1:86" s="101" customFormat="1" x14ac:dyDescent="0.2">
      <c r="A538" s="108"/>
      <c r="B538" s="108"/>
      <c r="C538" s="151"/>
      <c r="D538" s="109"/>
      <c r="E538" s="110"/>
      <c r="F538" s="248"/>
      <c r="G538" s="111"/>
      <c r="H538" s="111"/>
      <c r="I538" s="111"/>
      <c r="J538" s="150"/>
      <c r="K538" s="111"/>
      <c r="L538" s="149"/>
      <c r="M538" s="163"/>
      <c r="N538" s="147"/>
      <c r="O538" s="147"/>
      <c r="P538" s="147"/>
      <c r="Q538" s="147"/>
      <c r="R538" s="147"/>
      <c r="S538" s="147"/>
      <c r="T538" s="147"/>
      <c r="U538" s="147"/>
      <c r="V538" s="147"/>
      <c r="W538" s="250"/>
      <c r="X538" s="147"/>
      <c r="Y538" s="250"/>
      <c r="Z538" s="148"/>
      <c r="AA538" s="250"/>
      <c r="AB538" s="147"/>
      <c r="AC538" s="73"/>
      <c r="AD538" s="96"/>
      <c r="AE538" s="97"/>
      <c r="AF538" s="97"/>
      <c r="AG538" s="98"/>
      <c r="AH538" s="98"/>
      <c r="AI538" s="98"/>
      <c r="AJ538" s="97"/>
      <c r="AK538" s="98"/>
      <c r="AL538" s="98"/>
      <c r="AM538" s="98"/>
      <c r="AN538" s="99"/>
      <c r="AO538" s="99"/>
      <c r="AP538" s="99"/>
      <c r="AQ538" s="96"/>
      <c r="AR538" s="96"/>
      <c r="AS538" s="96"/>
      <c r="AT538" s="96"/>
      <c r="AU538" s="96"/>
      <c r="AV538" s="96"/>
      <c r="AW538" s="96"/>
      <c r="AX538" s="96"/>
      <c r="AY538" s="96"/>
      <c r="AZ538" s="96"/>
      <c r="BA538" s="96"/>
      <c r="BB538" s="96"/>
      <c r="BC538" s="96"/>
      <c r="BD538" s="96"/>
      <c r="BE538" s="96"/>
      <c r="BF538" s="96"/>
      <c r="BG538" s="96"/>
      <c r="BH538" s="96"/>
      <c r="BI538" s="96"/>
      <c r="BJ538" s="96"/>
      <c r="BK538" s="96"/>
      <c r="BL538" s="96"/>
      <c r="BM538" s="96"/>
      <c r="BN538" s="96"/>
      <c r="BO538" s="96"/>
      <c r="BP538" s="96"/>
      <c r="BQ538" s="96"/>
      <c r="BR538" s="96"/>
      <c r="BS538" s="96"/>
      <c r="BT538" s="96"/>
      <c r="BU538" s="96"/>
      <c r="BV538" s="96"/>
      <c r="BW538" s="96"/>
      <c r="BX538" s="96"/>
      <c r="BY538" s="96"/>
      <c r="BZ538" s="96"/>
      <c r="CA538" s="100"/>
      <c r="CB538" s="100"/>
      <c r="CC538" s="100"/>
      <c r="CD538" s="100"/>
      <c r="CE538" s="100"/>
      <c r="CF538" s="100"/>
      <c r="CG538" s="100"/>
      <c r="CH538" s="100"/>
    </row>
    <row r="539" spans="1:86" s="101" customFormat="1" x14ac:dyDescent="0.2">
      <c r="A539" s="108"/>
      <c r="B539" s="108"/>
      <c r="C539" s="151"/>
      <c r="D539" s="109"/>
      <c r="E539" s="110"/>
      <c r="F539" s="248"/>
      <c r="G539" s="111"/>
      <c r="H539" s="111"/>
      <c r="I539" s="111"/>
      <c r="J539" s="150"/>
      <c r="K539" s="111"/>
      <c r="L539" s="149"/>
      <c r="M539" s="163"/>
      <c r="N539" s="147"/>
      <c r="O539" s="147"/>
      <c r="P539" s="147"/>
      <c r="Q539" s="147"/>
      <c r="R539" s="147"/>
      <c r="S539" s="147"/>
      <c r="T539" s="147"/>
      <c r="U539" s="147"/>
      <c r="V539" s="147"/>
      <c r="W539" s="250"/>
      <c r="X539" s="147"/>
      <c r="Y539" s="250"/>
      <c r="Z539" s="148"/>
      <c r="AA539" s="250"/>
      <c r="AB539" s="147"/>
      <c r="AC539" s="73"/>
      <c r="AD539" s="96"/>
      <c r="AE539" s="97"/>
      <c r="AF539" s="97"/>
      <c r="AG539" s="98"/>
      <c r="AH539" s="98"/>
      <c r="AI539" s="98"/>
      <c r="AJ539" s="97"/>
      <c r="AK539" s="98"/>
      <c r="AL539" s="98"/>
      <c r="AM539" s="98"/>
      <c r="AN539" s="99"/>
      <c r="AO539" s="99"/>
      <c r="AP539" s="99"/>
      <c r="AQ539" s="96"/>
      <c r="AR539" s="96"/>
      <c r="AS539" s="96"/>
      <c r="AT539" s="96"/>
      <c r="AU539" s="96"/>
      <c r="AV539" s="96"/>
      <c r="AW539" s="96"/>
      <c r="AX539" s="96"/>
      <c r="AY539" s="96"/>
      <c r="AZ539" s="96"/>
      <c r="BA539" s="96"/>
      <c r="BB539" s="96"/>
      <c r="BC539" s="96"/>
      <c r="BD539" s="96"/>
      <c r="BE539" s="96"/>
      <c r="BF539" s="96"/>
      <c r="BG539" s="96"/>
      <c r="BH539" s="96"/>
      <c r="BI539" s="96"/>
      <c r="BJ539" s="96"/>
      <c r="BK539" s="96"/>
      <c r="BL539" s="96"/>
      <c r="BM539" s="96"/>
      <c r="BN539" s="96"/>
      <c r="BO539" s="96"/>
      <c r="BP539" s="96"/>
      <c r="BQ539" s="96"/>
      <c r="BR539" s="96"/>
      <c r="BS539" s="96"/>
      <c r="BT539" s="96"/>
      <c r="BU539" s="96"/>
      <c r="BV539" s="96"/>
      <c r="BW539" s="96"/>
      <c r="BX539" s="96"/>
      <c r="BY539" s="96"/>
      <c r="BZ539" s="96"/>
      <c r="CA539" s="100"/>
      <c r="CB539" s="100"/>
      <c r="CC539" s="100"/>
      <c r="CD539" s="100"/>
      <c r="CE539" s="100"/>
      <c r="CF539" s="100"/>
      <c r="CG539" s="100"/>
      <c r="CH539" s="100"/>
    </row>
    <row r="540" spans="1:86" s="101" customFormat="1" x14ac:dyDescent="0.2">
      <c r="A540" s="108"/>
      <c r="B540" s="108"/>
      <c r="C540" s="151"/>
      <c r="D540" s="109"/>
      <c r="E540" s="110"/>
      <c r="F540" s="248"/>
      <c r="G540" s="111"/>
      <c r="H540" s="111"/>
      <c r="I540" s="111"/>
      <c r="J540" s="150"/>
      <c r="K540" s="111"/>
      <c r="L540" s="149"/>
      <c r="M540" s="163"/>
      <c r="N540" s="147"/>
      <c r="O540" s="147"/>
      <c r="P540" s="147"/>
      <c r="Q540" s="147"/>
      <c r="R540" s="147"/>
      <c r="S540" s="147"/>
      <c r="T540" s="147"/>
      <c r="U540" s="147"/>
      <c r="V540" s="147"/>
      <c r="W540" s="250"/>
      <c r="X540" s="147"/>
      <c r="Y540" s="250"/>
      <c r="Z540" s="148"/>
      <c r="AA540" s="250"/>
      <c r="AB540" s="147"/>
      <c r="AC540" s="73"/>
      <c r="AD540" s="96"/>
      <c r="AE540" s="97"/>
      <c r="AF540" s="97"/>
      <c r="AG540" s="98"/>
      <c r="AH540" s="98"/>
      <c r="AI540" s="98"/>
      <c r="AJ540" s="97"/>
      <c r="AK540" s="98"/>
      <c r="AL540" s="98"/>
      <c r="AM540" s="98"/>
      <c r="AN540" s="99"/>
      <c r="AO540" s="99"/>
      <c r="AP540" s="99"/>
      <c r="AQ540" s="96"/>
      <c r="AR540" s="96"/>
      <c r="AS540" s="96"/>
      <c r="AT540" s="96"/>
      <c r="AU540" s="96"/>
      <c r="AV540" s="96"/>
      <c r="AW540" s="96"/>
      <c r="AX540" s="96"/>
      <c r="AY540" s="96"/>
      <c r="AZ540" s="96"/>
      <c r="BA540" s="96"/>
      <c r="BB540" s="96"/>
      <c r="BC540" s="96"/>
      <c r="BD540" s="96"/>
      <c r="BE540" s="96"/>
      <c r="BF540" s="96"/>
      <c r="BG540" s="96"/>
      <c r="BH540" s="96"/>
      <c r="BI540" s="96"/>
      <c r="BJ540" s="96"/>
      <c r="BK540" s="96"/>
      <c r="BL540" s="96"/>
      <c r="BM540" s="96"/>
      <c r="BN540" s="96"/>
      <c r="BO540" s="96"/>
      <c r="BP540" s="96"/>
      <c r="BQ540" s="96"/>
      <c r="BR540" s="96"/>
      <c r="BS540" s="96"/>
      <c r="BT540" s="96"/>
      <c r="BU540" s="96"/>
      <c r="BV540" s="96"/>
      <c r="BW540" s="96"/>
      <c r="BX540" s="96"/>
      <c r="BY540" s="96"/>
      <c r="BZ540" s="96"/>
      <c r="CA540" s="100"/>
      <c r="CB540" s="100"/>
      <c r="CC540" s="100"/>
      <c r="CD540" s="100"/>
      <c r="CE540" s="100"/>
      <c r="CF540" s="100"/>
      <c r="CG540" s="100"/>
      <c r="CH540" s="100"/>
    </row>
    <row r="541" spans="1:86" s="101" customFormat="1" x14ac:dyDescent="0.2">
      <c r="A541" s="108"/>
      <c r="B541" s="108"/>
      <c r="C541" s="151"/>
      <c r="D541" s="109"/>
      <c r="E541" s="110"/>
      <c r="F541" s="248"/>
      <c r="G541" s="111"/>
      <c r="H541" s="111"/>
      <c r="I541" s="111"/>
      <c r="J541" s="150"/>
      <c r="K541" s="111"/>
      <c r="L541" s="149"/>
      <c r="M541" s="163"/>
      <c r="N541" s="147"/>
      <c r="O541" s="147"/>
      <c r="P541" s="147"/>
      <c r="Q541" s="147"/>
      <c r="R541" s="147"/>
      <c r="S541" s="147"/>
      <c r="T541" s="147"/>
      <c r="U541" s="147"/>
      <c r="V541" s="147"/>
      <c r="W541" s="250"/>
      <c r="X541" s="147"/>
      <c r="Y541" s="250"/>
      <c r="Z541" s="148"/>
      <c r="AA541" s="250"/>
      <c r="AB541" s="147"/>
      <c r="AC541" s="73"/>
      <c r="AD541" s="96"/>
      <c r="AE541" s="97"/>
      <c r="AF541" s="97"/>
      <c r="AG541" s="98"/>
      <c r="AH541" s="98"/>
      <c r="AI541" s="98"/>
      <c r="AJ541" s="97"/>
      <c r="AK541" s="98"/>
      <c r="AL541" s="98"/>
      <c r="AM541" s="98"/>
      <c r="AN541" s="99"/>
      <c r="AO541" s="99"/>
      <c r="AP541" s="99"/>
      <c r="AQ541" s="96"/>
      <c r="AR541" s="96"/>
      <c r="AS541" s="96"/>
      <c r="AT541" s="96"/>
      <c r="AU541" s="96"/>
      <c r="AV541" s="96"/>
      <c r="AW541" s="96"/>
      <c r="AX541" s="96"/>
      <c r="AY541" s="96"/>
      <c r="AZ541" s="96"/>
      <c r="BA541" s="96"/>
      <c r="BB541" s="96"/>
      <c r="BC541" s="96"/>
      <c r="BD541" s="96"/>
      <c r="BE541" s="96"/>
      <c r="BF541" s="96"/>
      <c r="BG541" s="96"/>
      <c r="BH541" s="96"/>
      <c r="BI541" s="96"/>
      <c r="BJ541" s="96"/>
      <c r="BK541" s="96"/>
      <c r="BL541" s="96"/>
      <c r="BM541" s="96"/>
      <c r="BN541" s="96"/>
      <c r="BO541" s="96"/>
      <c r="BP541" s="96"/>
      <c r="BQ541" s="96"/>
      <c r="BR541" s="96"/>
      <c r="BS541" s="96"/>
      <c r="BT541" s="96"/>
      <c r="BU541" s="96"/>
      <c r="BV541" s="96"/>
      <c r="BW541" s="96"/>
      <c r="BX541" s="96"/>
      <c r="BY541" s="96"/>
      <c r="BZ541" s="96"/>
      <c r="CA541" s="100"/>
      <c r="CB541" s="100"/>
      <c r="CC541" s="100"/>
      <c r="CD541" s="100"/>
      <c r="CE541" s="100"/>
      <c r="CF541" s="100"/>
      <c r="CG541" s="100"/>
      <c r="CH541" s="100"/>
    </row>
    <row r="542" spans="1:86" s="101" customFormat="1" x14ac:dyDescent="0.2">
      <c r="A542" s="108"/>
      <c r="B542" s="108"/>
      <c r="C542" s="151"/>
      <c r="D542" s="109"/>
      <c r="E542" s="110"/>
      <c r="F542" s="248"/>
      <c r="G542" s="111"/>
      <c r="H542" s="111"/>
      <c r="I542" s="111"/>
      <c r="J542" s="150"/>
      <c r="K542" s="111"/>
      <c r="L542" s="149"/>
      <c r="M542" s="163"/>
      <c r="N542" s="147"/>
      <c r="O542" s="147"/>
      <c r="P542" s="147"/>
      <c r="Q542" s="147"/>
      <c r="R542" s="147"/>
      <c r="S542" s="147"/>
      <c r="T542" s="147"/>
      <c r="U542" s="147"/>
      <c r="V542" s="147"/>
      <c r="W542" s="250"/>
      <c r="X542" s="147"/>
      <c r="Y542" s="250"/>
      <c r="Z542" s="148"/>
      <c r="AA542" s="250"/>
      <c r="AB542" s="147"/>
      <c r="AC542" s="73"/>
      <c r="AD542" s="96"/>
      <c r="AE542" s="97"/>
      <c r="AF542" s="97"/>
      <c r="AG542" s="98"/>
      <c r="AH542" s="98"/>
      <c r="AI542" s="98"/>
      <c r="AJ542" s="97"/>
      <c r="AK542" s="98"/>
      <c r="AL542" s="98"/>
      <c r="AM542" s="98"/>
      <c r="AN542" s="99"/>
      <c r="AO542" s="99"/>
      <c r="AP542" s="99"/>
      <c r="AQ542" s="96"/>
      <c r="AR542" s="96"/>
      <c r="AS542" s="96"/>
      <c r="AT542" s="96"/>
      <c r="AU542" s="96"/>
      <c r="AV542" s="96"/>
      <c r="AW542" s="96"/>
      <c r="AX542" s="96"/>
      <c r="AY542" s="96"/>
      <c r="AZ542" s="96"/>
      <c r="BA542" s="96"/>
      <c r="BB542" s="96"/>
      <c r="BC542" s="96"/>
      <c r="BD542" s="96"/>
      <c r="BE542" s="96"/>
      <c r="BF542" s="96"/>
      <c r="BG542" s="96"/>
      <c r="BH542" s="96"/>
      <c r="BI542" s="96"/>
      <c r="BJ542" s="96"/>
      <c r="BK542" s="96"/>
      <c r="BL542" s="96"/>
      <c r="BM542" s="96"/>
      <c r="BN542" s="96"/>
      <c r="BO542" s="96"/>
      <c r="BP542" s="96"/>
      <c r="BQ542" s="96"/>
      <c r="BR542" s="96"/>
      <c r="BS542" s="96"/>
      <c r="BT542" s="96"/>
      <c r="BU542" s="96"/>
      <c r="BV542" s="96"/>
      <c r="BW542" s="96"/>
      <c r="BX542" s="96"/>
      <c r="BY542" s="96"/>
      <c r="BZ542" s="96"/>
      <c r="CA542" s="100"/>
      <c r="CB542" s="100"/>
      <c r="CC542" s="100"/>
      <c r="CD542" s="100"/>
      <c r="CE542" s="100"/>
      <c r="CF542" s="100"/>
      <c r="CG542" s="100"/>
      <c r="CH542" s="100"/>
    </row>
    <row r="543" spans="1:86" s="101" customFormat="1" x14ac:dyDescent="0.2">
      <c r="A543" s="108"/>
      <c r="B543" s="108"/>
      <c r="C543" s="151"/>
      <c r="D543" s="109"/>
      <c r="E543" s="110"/>
      <c r="F543" s="248"/>
      <c r="G543" s="111"/>
      <c r="H543" s="111"/>
      <c r="I543" s="111"/>
      <c r="J543" s="150"/>
      <c r="K543" s="111"/>
      <c r="L543" s="149"/>
      <c r="M543" s="163"/>
      <c r="N543" s="147"/>
      <c r="O543" s="147"/>
      <c r="P543" s="147"/>
      <c r="Q543" s="147"/>
      <c r="R543" s="147"/>
      <c r="S543" s="147"/>
      <c r="T543" s="147"/>
      <c r="U543" s="147"/>
      <c r="V543" s="147"/>
      <c r="W543" s="250"/>
      <c r="X543" s="147"/>
      <c r="Y543" s="250"/>
      <c r="Z543" s="148"/>
      <c r="AA543" s="250"/>
      <c r="AB543" s="147"/>
      <c r="AC543" s="73"/>
      <c r="AD543" s="96"/>
      <c r="AE543" s="97"/>
      <c r="AF543" s="97"/>
      <c r="AG543" s="98"/>
      <c r="AH543" s="98"/>
      <c r="AI543" s="98"/>
      <c r="AJ543" s="97"/>
      <c r="AK543" s="98"/>
      <c r="AL543" s="98"/>
      <c r="AM543" s="98"/>
      <c r="AN543" s="99"/>
      <c r="AO543" s="99"/>
      <c r="AP543" s="99"/>
      <c r="AQ543" s="96"/>
      <c r="AR543" s="96"/>
      <c r="AS543" s="96"/>
      <c r="AT543" s="96"/>
      <c r="AU543" s="96"/>
      <c r="AV543" s="96"/>
      <c r="AW543" s="96"/>
      <c r="AX543" s="96"/>
      <c r="AY543" s="96"/>
      <c r="AZ543" s="96"/>
      <c r="BA543" s="96"/>
      <c r="BB543" s="96"/>
      <c r="BC543" s="96"/>
      <c r="BD543" s="96"/>
      <c r="BE543" s="96"/>
      <c r="BF543" s="96"/>
      <c r="BG543" s="96"/>
      <c r="BH543" s="96"/>
      <c r="BI543" s="96"/>
      <c r="BJ543" s="96"/>
      <c r="BK543" s="96"/>
      <c r="BL543" s="96"/>
      <c r="BM543" s="96"/>
      <c r="BN543" s="96"/>
      <c r="BO543" s="96"/>
      <c r="BP543" s="96"/>
      <c r="BQ543" s="96"/>
      <c r="BR543" s="96"/>
      <c r="BS543" s="96"/>
      <c r="BT543" s="96"/>
      <c r="BU543" s="96"/>
      <c r="BV543" s="96"/>
      <c r="BW543" s="96"/>
      <c r="BX543" s="96"/>
      <c r="BY543" s="96"/>
      <c r="BZ543" s="96"/>
      <c r="CA543" s="100"/>
      <c r="CB543" s="100"/>
      <c r="CC543" s="100"/>
      <c r="CD543" s="100"/>
      <c r="CE543" s="100"/>
      <c r="CF543" s="100"/>
      <c r="CG543" s="100"/>
      <c r="CH543" s="100"/>
    </row>
    <row r="544" spans="1:86" s="101" customFormat="1" x14ac:dyDescent="0.2">
      <c r="A544" s="108"/>
      <c r="B544" s="108"/>
      <c r="C544" s="151"/>
      <c r="D544" s="109"/>
      <c r="E544" s="110"/>
      <c r="F544" s="248"/>
      <c r="G544" s="111"/>
      <c r="H544" s="111"/>
      <c r="I544" s="111"/>
      <c r="J544" s="150"/>
      <c r="K544" s="111"/>
      <c r="L544" s="149"/>
      <c r="M544" s="163"/>
      <c r="N544" s="147"/>
      <c r="O544" s="147"/>
      <c r="P544" s="147"/>
      <c r="Q544" s="147"/>
      <c r="R544" s="147"/>
      <c r="S544" s="147"/>
      <c r="T544" s="147"/>
      <c r="U544" s="147"/>
      <c r="V544" s="147"/>
      <c r="W544" s="250"/>
      <c r="X544" s="147"/>
      <c r="Y544" s="250"/>
      <c r="Z544" s="148"/>
      <c r="AA544" s="250"/>
      <c r="AB544" s="147"/>
      <c r="AC544" s="73"/>
      <c r="AD544" s="96"/>
      <c r="AE544" s="97"/>
      <c r="AF544" s="97"/>
      <c r="AG544" s="98"/>
      <c r="AH544" s="98"/>
      <c r="AI544" s="98"/>
      <c r="AJ544" s="97"/>
      <c r="AK544" s="98"/>
      <c r="AL544" s="98"/>
      <c r="AM544" s="98"/>
      <c r="AN544" s="99"/>
      <c r="AO544" s="99"/>
      <c r="AP544" s="99"/>
      <c r="AQ544" s="96"/>
      <c r="AR544" s="96"/>
      <c r="AS544" s="96"/>
      <c r="AT544" s="96"/>
      <c r="AU544" s="96"/>
      <c r="AV544" s="96"/>
      <c r="AW544" s="96"/>
      <c r="AX544" s="96"/>
      <c r="AY544" s="96"/>
      <c r="AZ544" s="96"/>
      <c r="BA544" s="96"/>
      <c r="BB544" s="96"/>
      <c r="BC544" s="96"/>
      <c r="BD544" s="96"/>
      <c r="BE544" s="96"/>
      <c r="BF544" s="96"/>
      <c r="BG544" s="96"/>
      <c r="BH544" s="96"/>
      <c r="BI544" s="96"/>
      <c r="BJ544" s="96"/>
      <c r="BK544" s="96"/>
      <c r="BL544" s="96"/>
      <c r="BM544" s="96"/>
      <c r="BN544" s="96"/>
      <c r="BO544" s="96"/>
      <c r="BP544" s="96"/>
      <c r="BQ544" s="96"/>
      <c r="BR544" s="96"/>
      <c r="BS544" s="96"/>
      <c r="BT544" s="96"/>
      <c r="BU544" s="96"/>
      <c r="BV544" s="96"/>
      <c r="BW544" s="96"/>
      <c r="BX544" s="96"/>
      <c r="BY544" s="96"/>
      <c r="BZ544" s="96"/>
      <c r="CA544" s="100"/>
      <c r="CB544" s="100"/>
      <c r="CC544" s="100"/>
      <c r="CD544" s="100"/>
      <c r="CE544" s="100"/>
      <c r="CF544" s="100"/>
      <c r="CG544" s="100"/>
      <c r="CH544" s="100"/>
    </row>
    <row r="545" spans="1:86" s="101" customFormat="1" x14ac:dyDescent="0.2">
      <c r="A545" s="108"/>
      <c r="B545" s="108"/>
      <c r="C545" s="151"/>
      <c r="D545" s="109"/>
      <c r="E545" s="110"/>
      <c r="F545" s="248"/>
      <c r="G545" s="111"/>
      <c r="H545" s="111"/>
      <c r="I545" s="111"/>
      <c r="J545" s="150"/>
      <c r="K545" s="111"/>
      <c r="L545" s="149"/>
      <c r="M545" s="163"/>
      <c r="N545" s="147"/>
      <c r="O545" s="147"/>
      <c r="P545" s="147"/>
      <c r="Q545" s="147"/>
      <c r="R545" s="147"/>
      <c r="S545" s="147"/>
      <c r="T545" s="147"/>
      <c r="U545" s="147"/>
      <c r="V545" s="147"/>
      <c r="W545" s="250"/>
      <c r="X545" s="147"/>
      <c r="Y545" s="250"/>
      <c r="Z545" s="148"/>
      <c r="AA545" s="250"/>
      <c r="AB545" s="147"/>
      <c r="AC545" s="73"/>
      <c r="AD545" s="96"/>
      <c r="AE545" s="97"/>
      <c r="AF545" s="97"/>
      <c r="AG545" s="98"/>
      <c r="AH545" s="98"/>
      <c r="AI545" s="98"/>
      <c r="AJ545" s="97"/>
      <c r="AK545" s="98"/>
      <c r="AL545" s="98"/>
      <c r="AM545" s="98"/>
      <c r="AN545" s="99"/>
      <c r="AO545" s="99"/>
      <c r="AP545" s="99"/>
      <c r="AQ545" s="96"/>
      <c r="AR545" s="96"/>
      <c r="AS545" s="96"/>
      <c r="AT545" s="96"/>
      <c r="AU545" s="96"/>
      <c r="AV545" s="96"/>
      <c r="AW545" s="96"/>
      <c r="AX545" s="96"/>
      <c r="AY545" s="96"/>
      <c r="AZ545" s="96"/>
      <c r="BA545" s="96"/>
      <c r="BB545" s="96"/>
      <c r="BC545" s="96"/>
      <c r="BD545" s="96"/>
      <c r="BE545" s="96"/>
      <c r="BF545" s="96"/>
      <c r="BG545" s="96"/>
      <c r="BH545" s="96"/>
      <c r="BI545" s="96"/>
      <c r="BJ545" s="96"/>
      <c r="BK545" s="96"/>
      <c r="BL545" s="96"/>
      <c r="BM545" s="96"/>
      <c r="BN545" s="96"/>
      <c r="BO545" s="96"/>
      <c r="BP545" s="96"/>
      <c r="BQ545" s="96"/>
      <c r="BR545" s="96"/>
      <c r="BS545" s="96"/>
      <c r="BT545" s="96"/>
      <c r="BU545" s="96"/>
      <c r="BV545" s="96"/>
      <c r="BW545" s="96"/>
      <c r="BX545" s="96"/>
      <c r="BY545" s="96"/>
      <c r="BZ545" s="96"/>
      <c r="CA545" s="100"/>
      <c r="CB545" s="100"/>
      <c r="CC545" s="100"/>
      <c r="CD545" s="100"/>
      <c r="CE545" s="100"/>
      <c r="CF545" s="100"/>
      <c r="CG545" s="100"/>
      <c r="CH545" s="100"/>
    </row>
    <row r="546" spans="1:86" s="101" customFormat="1" x14ac:dyDescent="0.2">
      <c r="A546" s="108"/>
      <c r="B546" s="108"/>
      <c r="C546" s="151"/>
      <c r="D546" s="109"/>
      <c r="E546" s="110"/>
      <c r="F546" s="248"/>
      <c r="G546" s="111"/>
      <c r="H546" s="111"/>
      <c r="I546" s="111"/>
      <c r="J546" s="150"/>
      <c r="K546" s="111"/>
      <c r="L546" s="149"/>
      <c r="M546" s="163"/>
      <c r="N546" s="147"/>
      <c r="O546" s="147"/>
      <c r="P546" s="147"/>
      <c r="Q546" s="147"/>
      <c r="R546" s="147"/>
      <c r="S546" s="147"/>
      <c r="T546" s="147"/>
      <c r="U546" s="147"/>
      <c r="V546" s="147"/>
      <c r="W546" s="250"/>
      <c r="X546" s="147"/>
      <c r="Y546" s="250"/>
      <c r="Z546" s="148"/>
      <c r="AA546" s="250"/>
      <c r="AB546" s="147"/>
      <c r="AC546" s="73"/>
      <c r="AD546" s="96"/>
      <c r="AE546" s="97"/>
      <c r="AF546" s="97"/>
      <c r="AG546" s="98"/>
      <c r="AH546" s="98"/>
      <c r="AI546" s="98"/>
      <c r="AJ546" s="97"/>
      <c r="AK546" s="98"/>
      <c r="AL546" s="98"/>
      <c r="AM546" s="98"/>
      <c r="AN546" s="99"/>
      <c r="AO546" s="99"/>
      <c r="AP546" s="99"/>
      <c r="AQ546" s="96"/>
      <c r="AR546" s="96"/>
      <c r="AS546" s="96"/>
      <c r="AT546" s="96"/>
      <c r="AU546" s="96"/>
      <c r="AV546" s="96"/>
      <c r="AW546" s="96"/>
      <c r="AX546" s="96"/>
      <c r="AY546" s="96"/>
      <c r="AZ546" s="96"/>
      <c r="BA546" s="96"/>
      <c r="BB546" s="96"/>
      <c r="BC546" s="96"/>
      <c r="BD546" s="96"/>
      <c r="BE546" s="96"/>
      <c r="BF546" s="96"/>
      <c r="BG546" s="96"/>
      <c r="BH546" s="96"/>
      <c r="BI546" s="96"/>
      <c r="BJ546" s="96"/>
      <c r="BK546" s="96"/>
      <c r="BL546" s="96"/>
      <c r="BM546" s="96"/>
      <c r="BN546" s="96"/>
      <c r="BO546" s="96"/>
      <c r="BP546" s="96"/>
      <c r="BQ546" s="96"/>
      <c r="BR546" s="96"/>
      <c r="BS546" s="96"/>
      <c r="BT546" s="96"/>
      <c r="BU546" s="96"/>
      <c r="BV546" s="96"/>
      <c r="BW546" s="96"/>
      <c r="BX546" s="96"/>
      <c r="BY546" s="96"/>
      <c r="BZ546" s="96"/>
      <c r="CA546" s="100"/>
      <c r="CB546" s="100"/>
      <c r="CC546" s="100"/>
      <c r="CD546" s="100"/>
      <c r="CE546" s="100"/>
      <c r="CF546" s="100"/>
      <c r="CG546" s="100"/>
      <c r="CH546" s="100"/>
    </row>
    <row r="547" spans="1:86" s="101" customFormat="1" x14ac:dyDescent="0.2">
      <c r="A547" s="108"/>
      <c r="B547" s="108"/>
      <c r="C547" s="151"/>
      <c r="D547" s="109"/>
      <c r="E547" s="110"/>
      <c r="F547" s="248"/>
      <c r="G547" s="111"/>
      <c r="H547" s="111"/>
      <c r="I547" s="111"/>
      <c r="J547" s="150"/>
      <c r="K547" s="111"/>
      <c r="L547" s="149"/>
      <c r="M547" s="163"/>
      <c r="N547" s="147"/>
      <c r="O547" s="147"/>
      <c r="P547" s="147"/>
      <c r="Q547" s="147"/>
      <c r="R547" s="147"/>
      <c r="S547" s="147"/>
      <c r="T547" s="147"/>
      <c r="U547" s="147"/>
      <c r="V547" s="147"/>
      <c r="W547" s="250"/>
      <c r="X547" s="147"/>
      <c r="Y547" s="250"/>
      <c r="Z547" s="148"/>
      <c r="AA547" s="250"/>
      <c r="AB547" s="147"/>
      <c r="AC547" s="73"/>
      <c r="AD547" s="96"/>
      <c r="AE547" s="97"/>
      <c r="AF547" s="97"/>
      <c r="AG547" s="98"/>
      <c r="AH547" s="98"/>
      <c r="AI547" s="98"/>
      <c r="AJ547" s="97"/>
      <c r="AK547" s="98"/>
      <c r="AL547" s="98"/>
      <c r="AM547" s="98"/>
      <c r="AN547" s="99"/>
      <c r="AO547" s="99"/>
      <c r="AP547" s="99"/>
      <c r="AQ547" s="96"/>
      <c r="AR547" s="96"/>
      <c r="AS547" s="96"/>
      <c r="AT547" s="96"/>
      <c r="AU547" s="96"/>
      <c r="AV547" s="96"/>
      <c r="AW547" s="96"/>
      <c r="AX547" s="96"/>
      <c r="AY547" s="96"/>
      <c r="AZ547" s="96"/>
      <c r="BA547" s="96"/>
      <c r="BB547" s="96"/>
      <c r="BC547" s="96"/>
      <c r="BD547" s="96"/>
      <c r="BE547" s="96"/>
      <c r="BF547" s="96"/>
      <c r="BG547" s="96"/>
      <c r="BH547" s="96"/>
      <c r="BI547" s="96"/>
      <c r="BJ547" s="96"/>
      <c r="BK547" s="96"/>
      <c r="BL547" s="96"/>
      <c r="BM547" s="96"/>
      <c r="BN547" s="96"/>
      <c r="BO547" s="96"/>
      <c r="BP547" s="96"/>
      <c r="BQ547" s="96"/>
      <c r="BR547" s="96"/>
      <c r="BS547" s="96"/>
      <c r="BT547" s="96"/>
      <c r="BU547" s="96"/>
      <c r="BV547" s="96"/>
      <c r="BW547" s="96"/>
      <c r="BX547" s="96"/>
      <c r="BY547" s="96"/>
      <c r="BZ547" s="96"/>
      <c r="CA547" s="100"/>
      <c r="CB547" s="100"/>
      <c r="CC547" s="100"/>
      <c r="CD547" s="100"/>
      <c r="CE547" s="100"/>
      <c r="CF547" s="100"/>
      <c r="CG547" s="100"/>
      <c r="CH547" s="100"/>
    </row>
    <row r="548" spans="1:86" s="101" customFormat="1" x14ac:dyDescent="0.2">
      <c r="A548" s="108"/>
      <c r="B548" s="108"/>
      <c r="C548" s="151"/>
      <c r="D548" s="109"/>
      <c r="E548" s="110"/>
      <c r="F548" s="248"/>
      <c r="G548" s="111"/>
      <c r="H548" s="111"/>
      <c r="I548" s="111"/>
      <c r="J548" s="150"/>
      <c r="K548" s="111"/>
      <c r="L548" s="149"/>
      <c r="M548" s="163"/>
      <c r="N548" s="147"/>
      <c r="O548" s="147"/>
      <c r="P548" s="147"/>
      <c r="Q548" s="147"/>
      <c r="R548" s="147"/>
      <c r="S548" s="147"/>
      <c r="T548" s="147"/>
      <c r="U548" s="147"/>
      <c r="V548" s="147"/>
      <c r="W548" s="250"/>
      <c r="X548" s="147"/>
      <c r="Y548" s="250"/>
      <c r="Z548" s="148"/>
      <c r="AA548" s="250"/>
      <c r="AB548" s="147"/>
      <c r="AC548" s="73"/>
      <c r="AD548" s="96"/>
      <c r="AE548" s="97"/>
      <c r="AF548" s="97"/>
      <c r="AG548" s="98"/>
      <c r="AH548" s="98"/>
      <c r="AI548" s="98"/>
      <c r="AJ548" s="97"/>
      <c r="AK548" s="98"/>
      <c r="AL548" s="98"/>
      <c r="AM548" s="98"/>
      <c r="AN548" s="99"/>
      <c r="AO548" s="99"/>
      <c r="AP548" s="99"/>
      <c r="AQ548" s="96"/>
      <c r="AR548" s="96"/>
      <c r="AS548" s="96"/>
      <c r="AT548" s="96"/>
      <c r="AU548" s="96"/>
      <c r="AV548" s="96"/>
      <c r="AW548" s="96"/>
      <c r="AX548" s="96"/>
      <c r="AY548" s="96"/>
      <c r="AZ548" s="96"/>
      <c r="BA548" s="96"/>
      <c r="BB548" s="96"/>
      <c r="BC548" s="96"/>
      <c r="BD548" s="96"/>
      <c r="BE548" s="96"/>
      <c r="BF548" s="96"/>
      <c r="BG548" s="96"/>
      <c r="BH548" s="96"/>
      <c r="BI548" s="96"/>
      <c r="BJ548" s="96"/>
      <c r="BK548" s="96"/>
      <c r="BL548" s="96"/>
      <c r="BM548" s="96"/>
      <c r="BN548" s="96"/>
      <c r="BO548" s="96"/>
      <c r="BP548" s="96"/>
      <c r="BQ548" s="96"/>
      <c r="BR548" s="96"/>
      <c r="BS548" s="96"/>
      <c r="BT548" s="96"/>
      <c r="BU548" s="96"/>
      <c r="BV548" s="96"/>
      <c r="BW548" s="96"/>
      <c r="BX548" s="96"/>
      <c r="BY548" s="96"/>
      <c r="BZ548" s="96"/>
      <c r="CA548" s="100"/>
      <c r="CB548" s="100"/>
      <c r="CC548" s="100"/>
      <c r="CD548" s="100"/>
      <c r="CE548" s="100"/>
      <c r="CF548" s="100"/>
      <c r="CG548" s="100"/>
      <c r="CH548" s="100"/>
    </row>
    <row r="549" spans="1:86" s="101" customFormat="1" x14ac:dyDescent="0.2">
      <c r="A549" s="108"/>
      <c r="B549" s="108"/>
      <c r="C549" s="151"/>
      <c r="D549" s="109"/>
      <c r="E549" s="110"/>
      <c r="F549" s="248"/>
      <c r="G549" s="111"/>
      <c r="H549" s="111"/>
      <c r="I549" s="111"/>
      <c r="J549" s="150"/>
      <c r="K549" s="111"/>
      <c r="L549" s="149"/>
      <c r="M549" s="163"/>
      <c r="N549" s="147"/>
      <c r="O549" s="147"/>
      <c r="P549" s="147"/>
      <c r="Q549" s="147"/>
      <c r="R549" s="147"/>
      <c r="S549" s="147"/>
      <c r="T549" s="147"/>
      <c r="U549" s="147"/>
      <c r="V549" s="147"/>
      <c r="W549" s="250"/>
      <c r="X549" s="147"/>
      <c r="Y549" s="250"/>
      <c r="Z549" s="148"/>
      <c r="AA549" s="250"/>
      <c r="AB549" s="147"/>
      <c r="AC549" s="73"/>
      <c r="AD549" s="96"/>
      <c r="AE549" s="97"/>
      <c r="AF549" s="97"/>
      <c r="AG549" s="98"/>
      <c r="AH549" s="98"/>
      <c r="AI549" s="98"/>
      <c r="AJ549" s="97"/>
      <c r="AK549" s="98"/>
      <c r="AL549" s="98"/>
      <c r="AM549" s="98"/>
      <c r="AN549" s="99"/>
      <c r="AO549" s="99"/>
      <c r="AP549" s="99"/>
      <c r="AQ549" s="96"/>
      <c r="AR549" s="96"/>
      <c r="AS549" s="96"/>
      <c r="AT549" s="96"/>
      <c r="AU549" s="96"/>
      <c r="AV549" s="96"/>
      <c r="AW549" s="96"/>
      <c r="AX549" s="96"/>
      <c r="AY549" s="96"/>
      <c r="AZ549" s="96"/>
      <c r="BA549" s="96"/>
      <c r="BB549" s="96"/>
      <c r="BC549" s="96"/>
      <c r="BD549" s="96"/>
      <c r="BE549" s="96"/>
      <c r="BF549" s="96"/>
      <c r="BG549" s="96"/>
      <c r="BH549" s="96"/>
      <c r="BI549" s="96"/>
      <c r="BJ549" s="96"/>
      <c r="BK549" s="96"/>
      <c r="BL549" s="96"/>
      <c r="BM549" s="96"/>
      <c r="BN549" s="96"/>
      <c r="BO549" s="96"/>
      <c r="BP549" s="96"/>
      <c r="BQ549" s="96"/>
      <c r="BR549" s="96"/>
      <c r="BS549" s="96"/>
      <c r="BT549" s="96"/>
      <c r="BU549" s="96"/>
      <c r="BV549" s="96"/>
      <c r="BW549" s="96"/>
      <c r="BX549" s="96"/>
      <c r="BY549" s="96"/>
      <c r="BZ549" s="96"/>
      <c r="CA549" s="100"/>
      <c r="CB549" s="100"/>
      <c r="CC549" s="100"/>
      <c r="CD549" s="100"/>
      <c r="CE549" s="100"/>
      <c r="CF549" s="100"/>
      <c r="CG549" s="100"/>
      <c r="CH549" s="100"/>
    </row>
    <row r="550" spans="1:86" s="101" customFormat="1" x14ac:dyDescent="0.2">
      <c r="A550" s="108"/>
      <c r="B550" s="108"/>
      <c r="C550" s="151"/>
      <c r="D550" s="109"/>
      <c r="E550" s="110"/>
      <c r="F550" s="248"/>
      <c r="G550" s="111"/>
      <c r="H550" s="111"/>
      <c r="I550" s="111"/>
      <c r="J550" s="150"/>
      <c r="K550" s="111"/>
      <c r="L550" s="149"/>
      <c r="M550" s="163"/>
      <c r="N550" s="147"/>
      <c r="O550" s="147"/>
      <c r="P550" s="147"/>
      <c r="Q550" s="147"/>
      <c r="R550" s="147"/>
      <c r="S550" s="147"/>
      <c r="T550" s="147"/>
      <c r="U550" s="147"/>
      <c r="V550" s="147"/>
      <c r="W550" s="250"/>
      <c r="X550" s="147"/>
      <c r="Y550" s="250"/>
      <c r="Z550" s="148"/>
      <c r="AA550" s="250"/>
      <c r="AB550" s="147"/>
      <c r="AC550" s="73"/>
      <c r="AD550" s="96"/>
      <c r="AE550" s="97"/>
      <c r="AF550" s="97"/>
      <c r="AG550" s="98"/>
      <c r="AH550" s="98"/>
      <c r="AI550" s="98"/>
      <c r="AJ550" s="97"/>
      <c r="AK550" s="98"/>
      <c r="AL550" s="98"/>
      <c r="AM550" s="98"/>
      <c r="AN550" s="99"/>
      <c r="AO550" s="99"/>
      <c r="AP550" s="99"/>
      <c r="AQ550" s="96"/>
      <c r="AR550" s="96"/>
      <c r="AS550" s="96"/>
      <c r="AT550" s="96"/>
      <c r="AU550" s="96"/>
      <c r="AV550" s="96"/>
      <c r="AW550" s="96"/>
      <c r="AX550" s="96"/>
      <c r="AY550" s="96"/>
      <c r="AZ550" s="96"/>
      <c r="BA550" s="96"/>
      <c r="BB550" s="96"/>
      <c r="BC550" s="96"/>
      <c r="BD550" s="96"/>
      <c r="BE550" s="96"/>
      <c r="BF550" s="96"/>
      <c r="BG550" s="96"/>
      <c r="BH550" s="96"/>
      <c r="BI550" s="96"/>
      <c r="BJ550" s="96"/>
      <c r="BK550" s="96"/>
      <c r="BL550" s="96"/>
      <c r="BM550" s="96"/>
      <c r="BN550" s="96"/>
      <c r="BO550" s="96"/>
      <c r="BP550" s="96"/>
      <c r="BQ550" s="96"/>
      <c r="BR550" s="96"/>
      <c r="BS550" s="96"/>
      <c r="BT550" s="96"/>
      <c r="BU550" s="96"/>
      <c r="BV550" s="96"/>
      <c r="BW550" s="96"/>
      <c r="BX550" s="96"/>
      <c r="BY550" s="96"/>
      <c r="BZ550" s="96"/>
      <c r="CA550" s="100"/>
      <c r="CB550" s="100"/>
      <c r="CC550" s="100"/>
      <c r="CD550" s="100"/>
      <c r="CE550" s="100"/>
      <c r="CF550" s="100"/>
      <c r="CG550" s="100"/>
      <c r="CH550" s="100"/>
    </row>
    <row r="551" spans="1:86" s="101" customFormat="1" x14ac:dyDescent="0.2">
      <c r="A551" s="108"/>
      <c r="B551" s="108"/>
      <c r="C551" s="151"/>
      <c r="D551" s="109"/>
      <c r="E551" s="110"/>
      <c r="F551" s="248"/>
      <c r="G551" s="111"/>
      <c r="H551" s="111"/>
      <c r="I551" s="111"/>
      <c r="J551" s="150"/>
      <c r="K551" s="111"/>
      <c r="L551" s="149"/>
      <c r="M551" s="163"/>
      <c r="N551" s="147"/>
      <c r="O551" s="147"/>
      <c r="P551" s="147"/>
      <c r="Q551" s="147"/>
      <c r="R551" s="147"/>
      <c r="S551" s="147"/>
      <c r="T551" s="147"/>
      <c r="U551" s="147"/>
      <c r="V551" s="147"/>
      <c r="W551" s="250"/>
      <c r="X551" s="147"/>
      <c r="Y551" s="250"/>
      <c r="Z551" s="148"/>
      <c r="AA551" s="250"/>
      <c r="AB551" s="147"/>
      <c r="AC551" s="73"/>
      <c r="AD551" s="96"/>
      <c r="AE551" s="97"/>
      <c r="AF551" s="97"/>
      <c r="AG551" s="98"/>
      <c r="AH551" s="98"/>
      <c r="AI551" s="98"/>
      <c r="AJ551" s="97"/>
      <c r="AK551" s="98"/>
      <c r="AL551" s="98"/>
      <c r="AM551" s="98"/>
      <c r="AN551" s="99"/>
      <c r="AO551" s="99"/>
      <c r="AP551" s="99"/>
      <c r="AQ551" s="96"/>
      <c r="AR551" s="96"/>
      <c r="AS551" s="96"/>
      <c r="AT551" s="96"/>
      <c r="AU551" s="96"/>
      <c r="AV551" s="96"/>
      <c r="AW551" s="96"/>
      <c r="AX551" s="96"/>
      <c r="AY551" s="96"/>
      <c r="AZ551" s="96"/>
      <c r="BA551" s="96"/>
      <c r="BB551" s="96"/>
      <c r="BC551" s="96"/>
      <c r="BD551" s="96"/>
      <c r="BE551" s="96"/>
      <c r="BF551" s="96"/>
      <c r="BG551" s="96"/>
      <c r="BH551" s="96"/>
      <c r="BI551" s="96"/>
      <c r="BJ551" s="96"/>
      <c r="BK551" s="96"/>
      <c r="BL551" s="96"/>
      <c r="BM551" s="96"/>
      <c r="BN551" s="96"/>
      <c r="BO551" s="96"/>
      <c r="BP551" s="96"/>
      <c r="BQ551" s="96"/>
      <c r="BR551" s="96"/>
      <c r="BS551" s="96"/>
      <c r="BT551" s="96"/>
      <c r="BU551" s="96"/>
      <c r="BV551" s="96"/>
      <c r="BW551" s="96"/>
      <c r="BX551" s="96"/>
      <c r="BY551" s="96"/>
      <c r="BZ551" s="96"/>
      <c r="CA551" s="100"/>
      <c r="CB551" s="100"/>
      <c r="CC551" s="100"/>
      <c r="CD551" s="100"/>
      <c r="CE551" s="100"/>
      <c r="CF551" s="100"/>
      <c r="CG551" s="100"/>
      <c r="CH551" s="100"/>
    </row>
    <row r="552" spans="1:86" s="101" customFormat="1" x14ac:dyDescent="0.2">
      <c r="A552" s="108"/>
      <c r="B552" s="108"/>
      <c r="C552" s="151"/>
      <c r="D552" s="109"/>
      <c r="E552" s="110"/>
      <c r="F552" s="248"/>
      <c r="G552" s="111"/>
      <c r="H552" s="111"/>
      <c r="I552" s="111"/>
      <c r="J552" s="150"/>
      <c r="K552" s="111"/>
      <c r="L552" s="149"/>
      <c r="M552" s="163"/>
      <c r="N552" s="147"/>
      <c r="O552" s="147"/>
      <c r="P552" s="147"/>
      <c r="Q552" s="147"/>
      <c r="R552" s="147"/>
      <c r="S552" s="147"/>
      <c r="T552" s="147"/>
      <c r="U552" s="147"/>
      <c r="V552" s="147"/>
      <c r="W552" s="250"/>
      <c r="X552" s="147"/>
      <c r="Y552" s="250"/>
      <c r="Z552" s="148"/>
      <c r="AA552" s="250"/>
      <c r="AB552" s="147"/>
      <c r="AC552" s="73"/>
      <c r="AD552" s="96"/>
      <c r="AE552" s="97"/>
      <c r="AF552" s="97"/>
      <c r="AG552" s="98"/>
      <c r="AH552" s="98"/>
      <c r="AI552" s="98"/>
      <c r="AJ552" s="97"/>
      <c r="AK552" s="98"/>
      <c r="AL552" s="98"/>
      <c r="AM552" s="98"/>
      <c r="AN552" s="99"/>
      <c r="AO552" s="99"/>
      <c r="AP552" s="99"/>
      <c r="AQ552" s="96"/>
      <c r="AR552" s="96"/>
      <c r="AS552" s="96"/>
      <c r="AT552" s="96"/>
      <c r="AU552" s="96"/>
      <c r="AV552" s="96"/>
      <c r="AW552" s="96"/>
      <c r="AX552" s="96"/>
      <c r="AY552" s="96"/>
      <c r="AZ552" s="96"/>
      <c r="BA552" s="96"/>
      <c r="BB552" s="96"/>
      <c r="BC552" s="96"/>
      <c r="BD552" s="96"/>
      <c r="BE552" s="96"/>
      <c r="BF552" s="96"/>
      <c r="BG552" s="96"/>
      <c r="BH552" s="96"/>
      <c r="BI552" s="96"/>
      <c r="BJ552" s="96"/>
      <c r="BK552" s="96"/>
      <c r="BL552" s="96"/>
      <c r="BM552" s="96"/>
      <c r="BN552" s="96"/>
      <c r="BO552" s="96"/>
      <c r="BP552" s="96"/>
      <c r="BQ552" s="96"/>
      <c r="BR552" s="96"/>
      <c r="BS552" s="96"/>
      <c r="BT552" s="96"/>
      <c r="BU552" s="96"/>
      <c r="BV552" s="96"/>
      <c r="BW552" s="96"/>
      <c r="BX552" s="96"/>
      <c r="BY552" s="96"/>
      <c r="BZ552" s="96"/>
      <c r="CA552" s="100"/>
      <c r="CB552" s="100"/>
      <c r="CC552" s="100"/>
      <c r="CD552" s="100"/>
      <c r="CE552" s="100"/>
      <c r="CF552" s="100"/>
      <c r="CG552" s="100"/>
      <c r="CH552" s="100"/>
    </row>
    <row r="553" spans="1:86" s="101" customFormat="1" x14ac:dyDescent="0.2">
      <c r="A553" s="108"/>
      <c r="B553" s="108"/>
      <c r="C553" s="151"/>
      <c r="D553" s="109"/>
      <c r="E553" s="110"/>
      <c r="F553" s="248"/>
      <c r="G553" s="111"/>
      <c r="H553" s="111"/>
      <c r="I553" s="111"/>
      <c r="J553" s="150"/>
      <c r="K553" s="111"/>
      <c r="L553" s="149"/>
      <c r="M553" s="163"/>
      <c r="N553" s="147"/>
      <c r="O553" s="147"/>
      <c r="P553" s="147"/>
      <c r="Q553" s="147"/>
      <c r="R553" s="147"/>
      <c r="S553" s="147"/>
      <c r="T553" s="147"/>
      <c r="U553" s="147"/>
      <c r="V553" s="147"/>
      <c r="W553" s="250"/>
      <c r="X553" s="147"/>
      <c r="Y553" s="250"/>
      <c r="Z553" s="148"/>
      <c r="AA553" s="250"/>
      <c r="AB553" s="147"/>
      <c r="AC553" s="73"/>
      <c r="AD553" s="96"/>
      <c r="AE553" s="97"/>
      <c r="AF553" s="97"/>
      <c r="AG553" s="98"/>
      <c r="AH553" s="98"/>
      <c r="AI553" s="98"/>
      <c r="AJ553" s="97"/>
      <c r="AK553" s="98"/>
      <c r="AL553" s="98"/>
      <c r="AM553" s="98"/>
      <c r="AN553" s="99"/>
      <c r="AO553" s="99"/>
      <c r="AP553" s="99"/>
      <c r="AQ553" s="96"/>
      <c r="AR553" s="96"/>
      <c r="AS553" s="96"/>
      <c r="AT553" s="96"/>
      <c r="AU553" s="96"/>
      <c r="AV553" s="96"/>
      <c r="AW553" s="96"/>
      <c r="AX553" s="96"/>
      <c r="AY553" s="96"/>
      <c r="AZ553" s="96"/>
      <c r="BA553" s="96"/>
      <c r="BB553" s="96"/>
      <c r="BC553" s="96"/>
      <c r="BD553" s="96"/>
      <c r="BE553" s="96"/>
      <c r="BF553" s="96"/>
      <c r="BG553" s="96"/>
      <c r="BH553" s="96"/>
      <c r="BI553" s="96"/>
      <c r="BJ553" s="96"/>
      <c r="BK553" s="96"/>
      <c r="BL553" s="96"/>
      <c r="BM553" s="96"/>
      <c r="BN553" s="96"/>
      <c r="BO553" s="96"/>
      <c r="BP553" s="96"/>
      <c r="BQ553" s="96"/>
      <c r="BR553" s="96"/>
      <c r="BS553" s="96"/>
      <c r="BT553" s="96"/>
      <c r="BU553" s="96"/>
      <c r="BV553" s="96"/>
      <c r="BW553" s="96"/>
      <c r="BX553" s="96"/>
      <c r="BY553" s="96"/>
      <c r="BZ553" s="96"/>
      <c r="CA553" s="100"/>
      <c r="CB553" s="100"/>
      <c r="CC553" s="100"/>
      <c r="CD553" s="100"/>
      <c r="CE553" s="100"/>
      <c r="CF553" s="100"/>
      <c r="CG553" s="100"/>
      <c r="CH553" s="100"/>
    </row>
    <row r="554" spans="1:86" s="101" customFormat="1" x14ac:dyDescent="0.2">
      <c r="A554" s="108"/>
      <c r="B554" s="108"/>
      <c r="C554" s="151"/>
      <c r="D554" s="109"/>
      <c r="E554" s="110"/>
      <c r="F554" s="248"/>
      <c r="G554" s="111"/>
      <c r="H554" s="111"/>
      <c r="I554" s="111"/>
      <c r="J554" s="150"/>
      <c r="K554" s="111"/>
      <c r="L554" s="149"/>
      <c r="M554" s="163"/>
      <c r="N554" s="147"/>
      <c r="O554" s="147"/>
      <c r="P554" s="147"/>
      <c r="Q554" s="147"/>
      <c r="R554" s="147"/>
      <c r="S554" s="147"/>
      <c r="T554" s="147"/>
      <c r="U554" s="147"/>
      <c r="V554" s="147"/>
      <c r="W554" s="250"/>
      <c r="X554" s="147"/>
      <c r="Y554" s="250"/>
      <c r="Z554" s="148"/>
      <c r="AA554" s="250"/>
      <c r="AB554" s="147"/>
      <c r="AC554" s="73"/>
      <c r="AD554" s="96"/>
      <c r="AE554" s="97"/>
      <c r="AF554" s="97"/>
      <c r="AG554" s="98"/>
      <c r="AH554" s="98"/>
      <c r="AI554" s="98"/>
      <c r="AJ554" s="97"/>
      <c r="AK554" s="98"/>
      <c r="AL554" s="98"/>
      <c r="AM554" s="98"/>
      <c r="AN554" s="99"/>
      <c r="AO554" s="99"/>
      <c r="AP554" s="99"/>
      <c r="AQ554" s="96"/>
      <c r="AR554" s="96"/>
      <c r="AS554" s="96"/>
      <c r="AT554" s="96"/>
      <c r="AU554" s="96"/>
      <c r="AV554" s="96"/>
      <c r="AW554" s="96"/>
      <c r="AX554" s="96"/>
      <c r="AY554" s="96"/>
      <c r="AZ554" s="96"/>
      <c r="BA554" s="96"/>
      <c r="BB554" s="96"/>
      <c r="BC554" s="96"/>
      <c r="BD554" s="96"/>
      <c r="BE554" s="96"/>
      <c r="BF554" s="96"/>
      <c r="BG554" s="96"/>
      <c r="BH554" s="96"/>
      <c r="BI554" s="96"/>
      <c r="BJ554" s="96"/>
      <c r="BK554" s="96"/>
      <c r="BL554" s="96"/>
      <c r="BM554" s="96"/>
      <c r="BN554" s="96"/>
      <c r="BO554" s="96"/>
      <c r="BP554" s="96"/>
      <c r="BQ554" s="96"/>
      <c r="BR554" s="96"/>
      <c r="BS554" s="96"/>
      <c r="BT554" s="96"/>
      <c r="BU554" s="96"/>
      <c r="BV554" s="96"/>
      <c r="BW554" s="96"/>
      <c r="BX554" s="96"/>
      <c r="BY554" s="96"/>
      <c r="BZ554" s="96"/>
      <c r="CA554" s="100"/>
      <c r="CB554" s="100"/>
      <c r="CC554" s="100"/>
      <c r="CD554" s="100"/>
      <c r="CE554" s="100"/>
      <c r="CF554" s="100"/>
      <c r="CG554" s="100"/>
      <c r="CH554" s="100"/>
    </row>
    <row r="555" spans="1:86" s="101" customFormat="1" x14ac:dyDescent="0.2">
      <c r="A555" s="108"/>
      <c r="B555" s="108"/>
      <c r="C555" s="151"/>
      <c r="D555" s="109"/>
      <c r="E555" s="110"/>
      <c r="F555" s="248"/>
      <c r="G555" s="111"/>
      <c r="H555" s="111"/>
      <c r="I555" s="111"/>
      <c r="J555" s="150"/>
      <c r="K555" s="111"/>
      <c r="L555" s="149"/>
      <c r="M555" s="163"/>
      <c r="N555" s="147"/>
      <c r="O555" s="147"/>
      <c r="P555" s="147"/>
      <c r="Q555" s="147"/>
      <c r="R555" s="147"/>
      <c r="S555" s="147"/>
      <c r="T555" s="147"/>
      <c r="U555" s="147"/>
      <c r="V555" s="147"/>
      <c r="W555" s="250"/>
      <c r="X555" s="147"/>
      <c r="Y555" s="250"/>
      <c r="Z555" s="148"/>
      <c r="AA555" s="250"/>
      <c r="AB555" s="147"/>
      <c r="AC555" s="73"/>
      <c r="AD555" s="96"/>
      <c r="AE555" s="97"/>
      <c r="AF555" s="97"/>
      <c r="AG555" s="98"/>
      <c r="AH555" s="98"/>
      <c r="AI555" s="98"/>
      <c r="AJ555" s="97"/>
      <c r="AK555" s="98"/>
      <c r="AL555" s="98"/>
      <c r="AM555" s="98"/>
      <c r="AN555" s="99"/>
      <c r="AO555" s="99"/>
      <c r="AP555" s="99"/>
      <c r="AQ555" s="96"/>
      <c r="AR555" s="96"/>
      <c r="AS555" s="96"/>
      <c r="AT555" s="96"/>
      <c r="AU555" s="96"/>
      <c r="AV555" s="96"/>
      <c r="AW555" s="96"/>
      <c r="AX555" s="96"/>
      <c r="AY555" s="96"/>
      <c r="AZ555" s="96"/>
      <c r="BA555" s="96"/>
      <c r="BB555" s="96"/>
      <c r="BC555" s="96"/>
      <c r="BD555" s="96"/>
      <c r="BE555" s="96"/>
      <c r="BF555" s="96"/>
      <c r="BG555" s="96"/>
      <c r="BH555" s="96"/>
      <c r="BI555" s="96"/>
      <c r="BJ555" s="96"/>
      <c r="BK555" s="96"/>
      <c r="BL555" s="96"/>
      <c r="BM555" s="96"/>
      <c r="BN555" s="96"/>
      <c r="BO555" s="96"/>
      <c r="BP555" s="96"/>
      <c r="BQ555" s="96"/>
      <c r="BR555" s="96"/>
      <c r="BS555" s="96"/>
      <c r="BT555" s="96"/>
      <c r="BU555" s="96"/>
      <c r="BV555" s="96"/>
      <c r="BW555" s="96"/>
      <c r="BX555" s="96"/>
      <c r="BY555" s="96"/>
      <c r="BZ555" s="96"/>
      <c r="CA555" s="100"/>
      <c r="CB555" s="100"/>
      <c r="CC555" s="100"/>
      <c r="CD555" s="100"/>
      <c r="CE555" s="100"/>
      <c r="CF555" s="100"/>
      <c r="CG555" s="100"/>
      <c r="CH555" s="100"/>
    </row>
    <row r="556" spans="1:86" s="101" customFormat="1" x14ac:dyDescent="0.2">
      <c r="A556" s="108"/>
      <c r="B556" s="108"/>
      <c r="C556" s="151"/>
      <c r="D556" s="109"/>
      <c r="E556" s="110"/>
      <c r="F556" s="248"/>
      <c r="G556" s="111"/>
      <c r="H556" s="111"/>
      <c r="I556" s="111"/>
      <c r="J556" s="150"/>
      <c r="K556" s="111"/>
      <c r="L556" s="149"/>
      <c r="M556" s="163"/>
      <c r="N556" s="147"/>
      <c r="O556" s="147"/>
      <c r="P556" s="147"/>
      <c r="Q556" s="147"/>
      <c r="R556" s="147"/>
      <c r="S556" s="147"/>
      <c r="T556" s="147"/>
      <c r="U556" s="147"/>
      <c r="V556" s="147"/>
      <c r="W556" s="250"/>
      <c r="X556" s="147"/>
      <c r="Y556" s="250"/>
      <c r="Z556" s="148"/>
      <c r="AA556" s="250"/>
      <c r="AB556" s="147"/>
      <c r="AC556" s="73"/>
      <c r="AD556" s="96"/>
      <c r="AE556" s="97"/>
      <c r="AF556" s="97"/>
      <c r="AG556" s="98"/>
      <c r="AH556" s="98"/>
      <c r="AI556" s="98"/>
      <c r="AJ556" s="97"/>
      <c r="AK556" s="98"/>
      <c r="AL556" s="98"/>
      <c r="AM556" s="98"/>
      <c r="AN556" s="99"/>
      <c r="AO556" s="99"/>
      <c r="AP556" s="99"/>
      <c r="AQ556" s="96"/>
      <c r="AR556" s="96"/>
      <c r="AS556" s="96"/>
      <c r="AT556" s="96"/>
      <c r="AU556" s="96"/>
      <c r="AV556" s="96"/>
      <c r="AW556" s="96"/>
      <c r="AX556" s="96"/>
      <c r="AY556" s="96"/>
      <c r="AZ556" s="96"/>
      <c r="BA556" s="96"/>
      <c r="BB556" s="96"/>
      <c r="BC556" s="96"/>
      <c r="BD556" s="96"/>
      <c r="BE556" s="96"/>
      <c r="BF556" s="96"/>
      <c r="BG556" s="96"/>
      <c r="BH556" s="96"/>
      <c r="BI556" s="96"/>
      <c r="BJ556" s="96"/>
      <c r="BK556" s="96"/>
      <c r="BL556" s="96"/>
      <c r="BM556" s="96"/>
      <c r="BN556" s="96"/>
      <c r="BO556" s="96"/>
      <c r="BP556" s="96"/>
      <c r="BQ556" s="96"/>
      <c r="BR556" s="96"/>
      <c r="BS556" s="96"/>
      <c r="BT556" s="96"/>
      <c r="BU556" s="96"/>
      <c r="BV556" s="96"/>
      <c r="BW556" s="96"/>
      <c r="BX556" s="96"/>
      <c r="BY556" s="96"/>
      <c r="BZ556" s="96"/>
      <c r="CA556" s="100"/>
      <c r="CB556" s="100"/>
      <c r="CC556" s="100"/>
      <c r="CD556" s="100"/>
      <c r="CE556" s="100"/>
      <c r="CF556" s="100"/>
      <c r="CG556" s="100"/>
      <c r="CH556" s="100"/>
    </row>
    <row r="557" spans="1:86" s="101" customFormat="1" x14ac:dyDescent="0.2">
      <c r="A557" s="108"/>
      <c r="B557" s="108"/>
      <c r="C557" s="151"/>
      <c r="D557" s="109"/>
      <c r="E557" s="110"/>
      <c r="F557" s="248"/>
      <c r="G557" s="111"/>
      <c r="H557" s="111"/>
      <c r="I557" s="111"/>
      <c r="J557" s="150"/>
      <c r="K557" s="111"/>
      <c r="L557" s="149"/>
      <c r="M557" s="163"/>
      <c r="N557" s="147"/>
      <c r="O557" s="147"/>
      <c r="P557" s="147"/>
      <c r="Q557" s="147"/>
      <c r="R557" s="147"/>
      <c r="S557" s="147"/>
      <c r="T557" s="147"/>
      <c r="U557" s="147"/>
      <c r="V557" s="147"/>
      <c r="W557" s="250"/>
      <c r="X557" s="147"/>
      <c r="Y557" s="250"/>
      <c r="Z557" s="148"/>
      <c r="AA557" s="250"/>
      <c r="AB557" s="147"/>
      <c r="AC557" s="73"/>
      <c r="AD557" s="96"/>
      <c r="AE557" s="97"/>
      <c r="AF557" s="97"/>
      <c r="AG557" s="98"/>
      <c r="AH557" s="98"/>
      <c r="AI557" s="98"/>
      <c r="AJ557" s="97"/>
      <c r="AK557" s="98"/>
      <c r="AL557" s="98"/>
      <c r="AM557" s="98"/>
      <c r="AN557" s="99"/>
      <c r="AO557" s="99"/>
      <c r="AP557" s="99"/>
      <c r="AQ557" s="96"/>
      <c r="AR557" s="96"/>
      <c r="AS557" s="96"/>
      <c r="AT557" s="96"/>
      <c r="AU557" s="96"/>
      <c r="AV557" s="96"/>
      <c r="AW557" s="96"/>
      <c r="AX557" s="96"/>
      <c r="AY557" s="96"/>
      <c r="AZ557" s="96"/>
      <c r="BA557" s="96"/>
      <c r="BB557" s="96"/>
      <c r="BC557" s="96"/>
      <c r="BD557" s="96"/>
      <c r="BE557" s="96"/>
      <c r="BF557" s="96"/>
      <c r="BG557" s="96"/>
      <c r="BH557" s="96"/>
      <c r="BI557" s="96"/>
      <c r="BJ557" s="96"/>
      <c r="BK557" s="96"/>
      <c r="BL557" s="96"/>
      <c r="BM557" s="96"/>
      <c r="BN557" s="96"/>
      <c r="BO557" s="96"/>
      <c r="BP557" s="96"/>
      <c r="BQ557" s="96"/>
      <c r="BR557" s="96"/>
      <c r="BS557" s="96"/>
      <c r="BT557" s="96"/>
      <c r="BU557" s="96"/>
      <c r="BV557" s="96"/>
      <c r="BW557" s="96"/>
      <c r="BX557" s="96"/>
      <c r="BY557" s="96"/>
      <c r="BZ557" s="96"/>
      <c r="CA557" s="100"/>
      <c r="CB557" s="100"/>
      <c r="CC557" s="100"/>
      <c r="CD557" s="100"/>
      <c r="CE557" s="100"/>
      <c r="CF557" s="100"/>
      <c r="CG557" s="100"/>
      <c r="CH557" s="100"/>
    </row>
    <row r="558" spans="1:86" s="101" customFormat="1" x14ac:dyDescent="0.2">
      <c r="A558" s="108"/>
      <c r="B558" s="108"/>
      <c r="C558" s="151"/>
      <c r="D558" s="109"/>
      <c r="E558" s="110"/>
      <c r="F558" s="248"/>
      <c r="G558" s="111"/>
      <c r="H558" s="111"/>
      <c r="I558" s="111"/>
      <c r="J558" s="150"/>
      <c r="K558" s="111"/>
      <c r="L558" s="149"/>
      <c r="M558" s="163"/>
      <c r="N558" s="147"/>
      <c r="O558" s="147"/>
      <c r="P558" s="147"/>
      <c r="Q558" s="147"/>
      <c r="R558" s="147"/>
      <c r="S558" s="147"/>
      <c r="T558" s="147"/>
      <c r="U558" s="147"/>
      <c r="V558" s="147"/>
      <c r="W558" s="250"/>
      <c r="X558" s="147"/>
      <c r="Y558" s="250"/>
      <c r="Z558" s="148"/>
      <c r="AA558" s="250"/>
      <c r="AB558" s="147"/>
      <c r="AC558" s="73"/>
      <c r="AD558" s="96"/>
      <c r="AE558" s="97"/>
      <c r="AF558" s="97"/>
      <c r="AG558" s="98"/>
      <c r="AH558" s="98"/>
      <c r="AI558" s="98"/>
      <c r="AJ558" s="97"/>
      <c r="AK558" s="98"/>
      <c r="AL558" s="98"/>
      <c r="AM558" s="98"/>
      <c r="AN558" s="99"/>
      <c r="AO558" s="99"/>
      <c r="AP558" s="99"/>
      <c r="AQ558" s="96"/>
      <c r="AR558" s="96"/>
      <c r="AS558" s="96"/>
      <c r="AT558" s="96"/>
      <c r="AU558" s="96"/>
      <c r="AV558" s="96"/>
      <c r="AW558" s="96"/>
      <c r="AX558" s="96"/>
      <c r="AY558" s="96"/>
      <c r="AZ558" s="96"/>
      <c r="BA558" s="96"/>
      <c r="BB558" s="96"/>
      <c r="BC558" s="96"/>
      <c r="BD558" s="96"/>
      <c r="BE558" s="96"/>
      <c r="BF558" s="96"/>
      <c r="BG558" s="96"/>
      <c r="BH558" s="96"/>
      <c r="BI558" s="96"/>
      <c r="BJ558" s="96"/>
      <c r="BK558" s="96"/>
      <c r="BL558" s="96"/>
      <c r="BM558" s="96"/>
      <c r="BN558" s="96"/>
      <c r="BO558" s="96"/>
      <c r="BP558" s="96"/>
      <c r="BQ558" s="96"/>
      <c r="BR558" s="96"/>
      <c r="BS558" s="96"/>
      <c r="BT558" s="96"/>
      <c r="BU558" s="96"/>
      <c r="BV558" s="96"/>
      <c r="BW558" s="96"/>
      <c r="BX558" s="96"/>
      <c r="BY558" s="96"/>
      <c r="BZ558" s="96"/>
      <c r="CA558" s="100"/>
      <c r="CB558" s="100"/>
      <c r="CC558" s="100"/>
      <c r="CD558" s="100"/>
      <c r="CE558" s="100"/>
      <c r="CF558" s="100"/>
      <c r="CG558" s="100"/>
      <c r="CH558" s="100"/>
    </row>
    <row r="559" spans="1:86" s="101" customFormat="1" x14ac:dyDescent="0.2">
      <c r="A559" s="108"/>
      <c r="B559" s="108"/>
      <c r="C559" s="151"/>
      <c r="D559" s="109"/>
      <c r="E559" s="110"/>
      <c r="F559" s="248"/>
      <c r="G559" s="111"/>
      <c r="H559" s="111"/>
      <c r="I559" s="111"/>
      <c r="J559" s="150"/>
      <c r="K559" s="111"/>
      <c r="L559" s="149"/>
      <c r="M559" s="163"/>
      <c r="N559" s="147"/>
      <c r="O559" s="147"/>
      <c r="P559" s="147"/>
      <c r="Q559" s="147"/>
      <c r="R559" s="147"/>
      <c r="S559" s="147"/>
      <c r="T559" s="147"/>
      <c r="U559" s="147"/>
      <c r="V559" s="147"/>
      <c r="W559" s="250"/>
      <c r="X559" s="147"/>
      <c r="Y559" s="250"/>
      <c r="Z559" s="148"/>
      <c r="AA559" s="250"/>
      <c r="AB559" s="147"/>
      <c r="AC559" s="73"/>
      <c r="AD559" s="96"/>
      <c r="AE559" s="97"/>
      <c r="AF559" s="97"/>
      <c r="AG559" s="98"/>
      <c r="AH559" s="98"/>
      <c r="AI559" s="98"/>
      <c r="AJ559" s="97"/>
      <c r="AK559" s="98"/>
      <c r="AL559" s="98"/>
      <c r="AM559" s="98"/>
      <c r="AN559" s="99"/>
      <c r="AO559" s="99"/>
      <c r="AP559" s="99"/>
      <c r="AQ559" s="96"/>
      <c r="AR559" s="96"/>
      <c r="AS559" s="96"/>
      <c r="AT559" s="96"/>
      <c r="AU559" s="96"/>
      <c r="AV559" s="96"/>
      <c r="AW559" s="96"/>
      <c r="AX559" s="96"/>
      <c r="AY559" s="96"/>
      <c r="AZ559" s="96"/>
      <c r="BA559" s="96"/>
      <c r="BB559" s="96"/>
      <c r="BC559" s="96"/>
      <c r="BD559" s="96"/>
      <c r="BE559" s="96"/>
      <c r="BF559" s="96"/>
      <c r="BG559" s="96"/>
      <c r="BH559" s="96"/>
      <c r="BI559" s="96"/>
      <c r="BJ559" s="96"/>
      <c r="BK559" s="96"/>
      <c r="BL559" s="96"/>
      <c r="BM559" s="96"/>
      <c r="BN559" s="96"/>
      <c r="BO559" s="96"/>
      <c r="BP559" s="96"/>
      <c r="BQ559" s="96"/>
      <c r="BR559" s="96"/>
      <c r="BS559" s="96"/>
      <c r="BT559" s="96"/>
      <c r="BU559" s="96"/>
      <c r="BV559" s="96"/>
      <c r="BW559" s="96"/>
      <c r="BX559" s="96"/>
      <c r="BY559" s="96"/>
      <c r="BZ559" s="96"/>
      <c r="CA559" s="100"/>
      <c r="CB559" s="100"/>
      <c r="CC559" s="100"/>
      <c r="CD559" s="100"/>
      <c r="CE559" s="100"/>
      <c r="CF559" s="100"/>
      <c r="CG559" s="100"/>
      <c r="CH559" s="100"/>
    </row>
    <row r="560" spans="1:86" s="101" customFormat="1" x14ac:dyDescent="0.2">
      <c r="A560" s="108"/>
      <c r="B560" s="108"/>
      <c r="C560" s="151"/>
      <c r="D560" s="109"/>
      <c r="E560" s="110"/>
      <c r="F560" s="248"/>
      <c r="G560" s="111"/>
      <c r="H560" s="111"/>
      <c r="I560" s="111"/>
      <c r="J560" s="150"/>
      <c r="K560" s="111"/>
      <c r="L560" s="149"/>
      <c r="M560" s="163"/>
      <c r="N560" s="147"/>
      <c r="O560" s="147"/>
      <c r="P560" s="147"/>
      <c r="Q560" s="147"/>
      <c r="R560" s="147"/>
      <c r="S560" s="147"/>
      <c r="T560" s="147"/>
      <c r="U560" s="147"/>
      <c r="V560" s="147"/>
      <c r="W560" s="250"/>
      <c r="X560" s="147"/>
      <c r="Y560" s="250"/>
      <c r="Z560" s="148"/>
      <c r="AA560" s="250"/>
      <c r="AB560" s="147"/>
      <c r="AC560" s="73"/>
      <c r="AD560" s="96"/>
      <c r="AE560" s="97"/>
      <c r="AF560" s="97"/>
      <c r="AG560" s="98"/>
      <c r="AH560" s="98"/>
      <c r="AI560" s="98"/>
      <c r="AJ560" s="97"/>
      <c r="AK560" s="98"/>
      <c r="AL560" s="98"/>
      <c r="AM560" s="98"/>
      <c r="AN560" s="99"/>
      <c r="AO560" s="99"/>
      <c r="AP560" s="99"/>
      <c r="AQ560" s="96"/>
      <c r="AR560" s="96"/>
      <c r="AS560" s="96"/>
      <c r="AT560" s="96"/>
      <c r="AU560" s="96"/>
      <c r="AV560" s="96"/>
      <c r="AW560" s="96"/>
      <c r="AX560" s="96"/>
      <c r="AY560" s="96"/>
      <c r="AZ560" s="96"/>
      <c r="BA560" s="96"/>
      <c r="BB560" s="96"/>
      <c r="BC560" s="96"/>
      <c r="BD560" s="96"/>
      <c r="BE560" s="96"/>
      <c r="BF560" s="96"/>
      <c r="BG560" s="96"/>
      <c r="BH560" s="96"/>
      <c r="BI560" s="96"/>
      <c r="BJ560" s="96"/>
      <c r="BK560" s="96"/>
      <c r="BL560" s="96"/>
      <c r="BM560" s="96"/>
      <c r="BN560" s="96"/>
      <c r="BO560" s="96"/>
      <c r="BP560" s="96"/>
      <c r="BQ560" s="96"/>
      <c r="BR560" s="96"/>
      <c r="BS560" s="96"/>
      <c r="BT560" s="96"/>
      <c r="BU560" s="96"/>
      <c r="BV560" s="96"/>
      <c r="BW560" s="96"/>
      <c r="BX560" s="96"/>
      <c r="BY560" s="96"/>
      <c r="BZ560" s="96"/>
      <c r="CA560" s="100"/>
      <c r="CB560" s="100"/>
      <c r="CC560" s="100"/>
      <c r="CD560" s="100"/>
      <c r="CE560" s="100"/>
      <c r="CF560" s="100"/>
      <c r="CG560" s="100"/>
      <c r="CH560" s="100"/>
    </row>
    <row r="561" spans="1:86" s="101" customFormat="1" x14ac:dyDescent="0.2">
      <c r="A561" s="108"/>
      <c r="B561" s="108"/>
      <c r="C561" s="151"/>
      <c r="D561" s="109"/>
      <c r="E561" s="110"/>
      <c r="F561" s="248"/>
      <c r="G561" s="111"/>
      <c r="H561" s="111"/>
      <c r="I561" s="111"/>
      <c r="J561" s="150"/>
      <c r="K561" s="111"/>
      <c r="L561" s="149"/>
      <c r="M561" s="163"/>
      <c r="N561" s="147"/>
      <c r="O561" s="147"/>
      <c r="P561" s="147"/>
      <c r="Q561" s="147"/>
      <c r="R561" s="147"/>
      <c r="S561" s="147"/>
      <c r="T561" s="147"/>
      <c r="U561" s="147"/>
      <c r="V561" s="147"/>
      <c r="W561" s="250"/>
      <c r="X561" s="147"/>
      <c r="Y561" s="250"/>
      <c r="Z561" s="148"/>
      <c r="AA561" s="250"/>
      <c r="AB561" s="147"/>
      <c r="AC561" s="73"/>
      <c r="AD561" s="96"/>
      <c r="AE561" s="97"/>
      <c r="AF561" s="97"/>
      <c r="AG561" s="98"/>
      <c r="AH561" s="98"/>
      <c r="AI561" s="98"/>
      <c r="AJ561" s="97"/>
      <c r="AK561" s="98"/>
      <c r="AL561" s="98"/>
      <c r="AM561" s="98"/>
      <c r="AN561" s="99"/>
      <c r="AO561" s="99"/>
      <c r="AP561" s="99"/>
      <c r="AQ561" s="96"/>
      <c r="AR561" s="96"/>
      <c r="AS561" s="96"/>
      <c r="AT561" s="96"/>
      <c r="AU561" s="96"/>
      <c r="AV561" s="96"/>
      <c r="AW561" s="96"/>
      <c r="AX561" s="96"/>
      <c r="AY561" s="96"/>
      <c r="AZ561" s="96"/>
      <c r="BA561" s="96"/>
      <c r="BB561" s="96"/>
      <c r="BC561" s="96"/>
      <c r="BD561" s="96"/>
      <c r="BE561" s="96"/>
      <c r="BF561" s="96"/>
      <c r="BG561" s="96"/>
      <c r="BH561" s="96"/>
      <c r="BI561" s="96"/>
      <c r="BJ561" s="96"/>
      <c r="BK561" s="96"/>
      <c r="BL561" s="96"/>
      <c r="BM561" s="96"/>
      <c r="BN561" s="96"/>
      <c r="BO561" s="96"/>
      <c r="BP561" s="96"/>
      <c r="BQ561" s="96"/>
      <c r="BR561" s="96"/>
      <c r="BS561" s="96"/>
      <c r="BT561" s="96"/>
      <c r="BU561" s="96"/>
      <c r="BV561" s="96"/>
      <c r="BW561" s="96"/>
      <c r="BX561" s="96"/>
      <c r="BY561" s="96"/>
      <c r="BZ561" s="96"/>
      <c r="CA561" s="100"/>
      <c r="CB561" s="100"/>
      <c r="CC561" s="100"/>
      <c r="CD561" s="100"/>
      <c r="CE561" s="100"/>
      <c r="CF561" s="100"/>
      <c r="CG561" s="100"/>
      <c r="CH561" s="100"/>
    </row>
    <row r="562" spans="1:86" s="101" customFormat="1" x14ac:dyDescent="0.2">
      <c r="A562" s="108"/>
      <c r="B562" s="108"/>
      <c r="C562" s="151"/>
      <c r="D562" s="109"/>
      <c r="E562" s="110"/>
      <c r="F562" s="248"/>
      <c r="G562" s="111"/>
      <c r="H562" s="111"/>
      <c r="I562" s="111"/>
      <c r="J562" s="150"/>
      <c r="K562" s="111"/>
      <c r="L562" s="149"/>
      <c r="M562" s="163"/>
      <c r="N562" s="147"/>
      <c r="O562" s="147"/>
      <c r="P562" s="147"/>
      <c r="Q562" s="147"/>
      <c r="R562" s="147"/>
      <c r="S562" s="147"/>
      <c r="T562" s="147"/>
      <c r="U562" s="147"/>
      <c r="V562" s="147"/>
      <c r="W562" s="250"/>
      <c r="X562" s="147"/>
      <c r="Y562" s="250"/>
      <c r="Z562" s="148"/>
      <c r="AA562" s="250"/>
      <c r="AB562" s="147"/>
      <c r="AC562" s="73"/>
      <c r="AD562" s="96"/>
      <c r="AE562" s="97"/>
      <c r="AF562" s="97"/>
      <c r="AG562" s="98"/>
      <c r="AH562" s="98"/>
      <c r="AI562" s="98"/>
      <c r="AJ562" s="97"/>
      <c r="AK562" s="98"/>
      <c r="AL562" s="98"/>
      <c r="AM562" s="98"/>
      <c r="AN562" s="99"/>
      <c r="AO562" s="99"/>
      <c r="AP562" s="99"/>
      <c r="AQ562" s="96"/>
      <c r="AR562" s="96"/>
      <c r="AS562" s="96"/>
      <c r="AT562" s="96"/>
      <c r="AU562" s="96"/>
      <c r="AV562" s="96"/>
      <c r="AW562" s="96"/>
      <c r="AX562" s="96"/>
      <c r="AY562" s="96"/>
      <c r="AZ562" s="96"/>
      <c r="BA562" s="96"/>
      <c r="BB562" s="96"/>
      <c r="BC562" s="96"/>
      <c r="BD562" s="96"/>
      <c r="BE562" s="96"/>
      <c r="BF562" s="96"/>
      <c r="BG562" s="96"/>
      <c r="BH562" s="96"/>
      <c r="BI562" s="96"/>
      <c r="BJ562" s="96"/>
      <c r="BK562" s="96"/>
      <c r="BL562" s="96"/>
      <c r="BM562" s="96"/>
      <c r="BN562" s="96"/>
      <c r="BO562" s="96"/>
      <c r="BP562" s="96"/>
      <c r="BQ562" s="96"/>
      <c r="BR562" s="96"/>
      <c r="BS562" s="96"/>
      <c r="BT562" s="96"/>
      <c r="BU562" s="96"/>
      <c r="BV562" s="96"/>
      <c r="BW562" s="96"/>
      <c r="BX562" s="96"/>
      <c r="BY562" s="96"/>
      <c r="BZ562" s="96"/>
      <c r="CA562" s="100"/>
      <c r="CB562" s="100"/>
      <c r="CC562" s="100"/>
      <c r="CD562" s="100"/>
      <c r="CE562" s="100"/>
      <c r="CF562" s="100"/>
      <c r="CG562" s="100"/>
      <c r="CH562" s="100"/>
    </row>
    <row r="563" spans="1:86" s="101" customFormat="1" x14ac:dyDescent="0.2">
      <c r="A563" s="108"/>
      <c r="B563" s="108"/>
      <c r="C563" s="151"/>
      <c r="D563" s="109"/>
      <c r="E563" s="110"/>
      <c r="F563" s="248"/>
      <c r="G563" s="111"/>
      <c r="H563" s="111"/>
      <c r="I563" s="111"/>
      <c r="J563" s="150"/>
      <c r="K563" s="111"/>
      <c r="L563" s="149"/>
      <c r="M563" s="163"/>
      <c r="N563" s="147"/>
      <c r="O563" s="147"/>
      <c r="P563" s="147"/>
      <c r="Q563" s="147"/>
      <c r="R563" s="147"/>
      <c r="S563" s="147"/>
      <c r="T563" s="147"/>
      <c r="U563" s="147"/>
      <c r="V563" s="147"/>
      <c r="W563" s="250"/>
      <c r="X563" s="147"/>
      <c r="Y563" s="250"/>
      <c r="Z563" s="148"/>
      <c r="AA563" s="250"/>
      <c r="AB563" s="147"/>
      <c r="AC563" s="73"/>
      <c r="AD563" s="96"/>
      <c r="AE563" s="97"/>
      <c r="AF563" s="97"/>
      <c r="AG563" s="98"/>
      <c r="AH563" s="98"/>
      <c r="AI563" s="98"/>
      <c r="AJ563" s="97"/>
      <c r="AK563" s="98"/>
      <c r="AL563" s="98"/>
      <c r="AM563" s="98"/>
      <c r="AN563" s="99"/>
      <c r="AO563" s="99"/>
      <c r="AP563" s="99"/>
      <c r="AQ563" s="96"/>
      <c r="AR563" s="96"/>
      <c r="AS563" s="96"/>
      <c r="AT563" s="96"/>
      <c r="AU563" s="96"/>
      <c r="AV563" s="96"/>
      <c r="AW563" s="96"/>
      <c r="AX563" s="96"/>
      <c r="AY563" s="96"/>
      <c r="AZ563" s="96"/>
      <c r="BA563" s="96"/>
      <c r="BB563" s="96"/>
      <c r="BC563" s="96"/>
      <c r="BD563" s="96"/>
      <c r="BE563" s="96"/>
      <c r="BF563" s="96"/>
      <c r="BG563" s="96"/>
      <c r="BH563" s="96"/>
      <c r="BI563" s="96"/>
      <c r="BJ563" s="96"/>
      <c r="BK563" s="96"/>
      <c r="BL563" s="96"/>
      <c r="BM563" s="96"/>
      <c r="BN563" s="96"/>
      <c r="BO563" s="96"/>
      <c r="BP563" s="96"/>
      <c r="BQ563" s="96"/>
      <c r="BR563" s="96"/>
      <c r="BS563" s="96"/>
      <c r="BT563" s="96"/>
      <c r="BU563" s="96"/>
      <c r="BV563" s="96"/>
      <c r="BW563" s="96"/>
      <c r="BX563" s="96"/>
      <c r="BY563" s="96"/>
      <c r="BZ563" s="96"/>
      <c r="CA563" s="100"/>
      <c r="CB563" s="100"/>
      <c r="CC563" s="100"/>
      <c r="CD563" s="100"/>
      <c r="CE563" s="100"/>
      <c r="CF563" s="100"/>
      <c r="CG563" s="100"/>
      <c r="CH563" s="100"/>
    </row>
    <row r="564" spans="1:86" s="101" customFormat="1" x14ac:dyDescent="0.2">
      <c r="A564" s="108"/>
      <c r="B564" s="108"/>
      <c r="C564" s="151"/>
      <c r="D564" s="109"/>
      <c r="E564" s="110"/>
      <c r="F564" s="248"/>
      <c r="G564" s="111"/>
      <c r="H564" s="111"/>
      <c r="I564" s="111"/>
      <c r="J564" s="150"/>
      <c r="K564" s="111"/>
      <c r="L564" s="149"/>
      <c r="M564" s="163"/>
      <c r="N564" s="147"/>
      <c r="O564" s="147"/>
      <c r="P564" s="147"/>
      <c r="Q564" s="147"/>
      <c r="R564" s="147"/>
      <c r="S564" s="147"/>
      <c r="T564" s="147"/>
      <c r="U564" s="147"/>
      <c r="V564" s="147"/>
      <c r="W564" s="250"/>
      <c r="X564" s="147"/>
      <c r="Y564" s="250"/>
      <c r="Z564" s="148"/>
      <c r="AA564" s="250"/>
      <c r="AB564" s="147"/>
      <c r="AC564" s="73"/>
      <c r="AD564" s="96"/>
      <c r="AE564" s="97"/>
      <c r="AF564" s="97"/>
      <c r="AG564" s="98"/>
      <c r="AH564" s="98"/>
      <c r="AI564" s="98"/>
      <c r="AJ564" s="97"/>
      <c r="AK564" s="98"/>
      <c r="AL564" s="98"/>
      <c r="AM564" s="98"/>
      <c r="AN564" s="99"/>
      <c r="AO564" s="99"/>
      <c r="AP564" s="99"/>
      <c r="AQ564" s="96"/>
      <c r="AR564" s="96"/>
      <c r="AS564" s="96"/>
      <c r="AT564" s="96"/>
      <c r="AU564" s="96"/>
      <c r="AV564" s="96"/>
      <c r="AW564" s="96"/>
      <c r="AX564" s="96"/>
      <c r="AY564" s="96"/>
      <c r="AZ564" s="96"/>
      <c r="BA564" s="96"/>
      <c r="BB564" s="96"/>
      <c r="BC564" s="96"/>
      <c r="BD564" s="96"/>
      <c r="BE564" s="96"/>
      <c r="BF564" s="96"/>
      <c r="BG564" s="96"/>
      <c r="BH564" s="96"/>
      <c r="BI564" s="96"/>
      <c r="BJ564" s="96"/>
      <c r="BK564" s="96"/>
      <c r="BL564" s="96"/>
      <c r="BM564" s="96"/>
      <c r="BN564" s="96"/>
      <c r="BO564" s="96"/>
      <c r="BP564" s="96"/>
      <c r="BQ564" s="96"/>
      <c r="BR564" s="96"/>
      <c r="BS564" s="96"/>
      <c r="BT564" s="96"/>
      <c r="BU564" s="96"/>
      <c r="BV564" s="96"/>
      <c r="BW564" s="96"/>
      <c r="BX564" s="96"/>
      <c r="BY564" s="96"/>
      <c r="BZ564" s="96"/>
      <c r="CA564" s="100"/>
      <c r="CB564" s="100"/>
      <c r="CC564" s="100"/>
      <c r="CD564" s="100"/>
      <c r="CE564" s="100"/>
      <c r="CF564" s="100"/>
      <c r="CG564" s="100"/>
      <c r="CH564" s="100"/>
    </row>
    <row r="565" spans="1:86" s="101" customFormat="1" x14ac:dyDescent="0.2">
      <c r="A565" s="108"/>
      <c r="B565" s="108"/>
      <c r="C565" s="151"/>
      <c r="D565" s="109"/>
      <c r="E565" s="110"/>
      <c r="F565" s="248"/>
      <c r="G565" s="111"/>
      <c r="H565" s="111"/>
      <c r="I565" s="111"/>
      <c r="J565" s="150"/>
      <c r="K565" s="111"/>
      <c r="L565" s="149"/>
      <c r="M565" s="163"/>
      <c r="N565" s="147"/>
      <c r="O565" s="147"/>
      <c r="P565" s="147"/>
      <c r="Q565" s="147"/>
      <c r="R565" s="147"/>
      <c r="S565" s="147"/>
      <c r="T565" s="147"/>
      <c r="U565" s="147"/>
      <c r="V565" s="147"/>
      <c r="W565" s="250"/>
      <c r="X565" s="147"/>
      <c r="Y565" s="250"/>
      <c r="Z565" s="148"/>
      <c r="AA565" s="250"/>
      <c r="AB565" s="147"/>
      <c r="AC565" s="73"/>
      <c r="AD565" s="96"/>
      <c r="AE565" s="97"/>
      <c r="AF565" s="97"/>
      <c r="AG565" s="98"/>
      <c r="AH565" s="98"/>
      <c r="AI565" s="98"/>
      <c r="AJ565" s="97"/>
      <c r="AK565" s="98"/>
      <c r="AL565" s="98"/>
      <c r="AM565" s="98"/>
      <c r="AN565" s="99"/>
      <c r="AO565" s="99"/>
      <c r="AP565" s="99"/>
      <c r="AQ565" s="96"/>
      <c r="AR565" s="96"/>
      <c r="AS565" s="96"/>
      <c r="AT565" s="96"/>
      <c r="AU565" s="96"/>
      <c r="AV565" s="96"/>
      <c r="AW565" s="96"/>
      <c r="AX565" s="96"/>
      <c r="AY565" s="96"/>
      <c r="AZ565" s="96"/>
      <c r="BA565" s="96"/>
      <c r="BB565" s="96"/>
      <c r="BC565" s="96"/>
      <c r="BD565" s="96"/>
      <c r="BE565" s="96"/>
      <c r="BF565" s="96"/>
      <c r="BG565" s="96"/>
      <c r="BH565" s="96"/>
      <c r="BI565" s="96"/>
      <c r="BJ565" s="96"/>
      <c r="BK565" s="96"/>
      <c r="BL565" s="96"/>
      <c r="BM565" s="96"/>
      <c r="BN565" s="96"/>
      <c r="BO565" s="96"/>
      <c r="BP565" s="96"/>
      <c r="BQ565" s="96"/>
      <c r="BR565" s="96"/>
      <c r="BS565" s="96"/>
      <c r="BT565" s="96"/>
      <c r="BU565" s="96"/>
      <c r="BV565" s="96"/>
      <c r="BW565" s="96"/>
      <c r="BX565" s="96"/>
      <c r="BY565" s="96"/>
      <c r="BZ565" s="96"/>
      <c r="CA565" s="100"/>
      <c r="CB565" s="100"/>
      <c r="CC565" s="100"/>
      <c r="CD565" s="100"/>
      <c r="CE565" s="100"/>
      <c r="CF565" s="100"/>
      <c r="CG565" s="100"/>
      <c r="CH565" s="100"/>
    </row>
    <row r="566" spans="1:86" s="101" customFormat="1" x14ac:dyDescent="0.2">
      <c r="A566" s="108"/>
      <c r="B566" s="108"/>
      <c r="C566" s="151"/>
      <c r="D566" s="109"/>
      <c r="E566" s="110"/>
      <c r="F566" s="248"/>
      <c r="G566" s="111"/>
      <c r="H566" s="111"/>
      <c r="I566" s="111"/>
      <c r="J566" s="150"/>
      <c r="K566" s="111"/>
      <c r="L566" s="149"/>
      <c r="M566" s="163"/>
      <c r="N566" s="147"/>
      <c r="O566" s="147"/>
      <c r="P566" s="147"/>
      <c r="Q566" s="147"/>
      <c r="R566" s="147"/>
      <c r="S566" s="147"/>
      <c r="T566" s="147"/>
      <c r="U566" s="147"/>
      <c r="V566" s="147"/>
      <c r="W566" s="250"/>
      <c r="X566" s="147"/>
      <c r="Y566" s="250"/>
      <c r="Z566" s="148"/>
      <c r="AA566" s="250"/>
      <c r="AB566" s="147"/>
      <c r="AC566" s="73"/>
      <c r="AD566" s="96"/>
      <c r="AE566" s="97"/>
      <c r="AF566" s="97"/>
      <c r="AG566" s="98"/>
      <c r="AH566" s="98"/>
      <c r="AI566" s="98"/>
      <c r="AJ566" s="97"/>
      <c r="AK566" s="98"/>
      <c r="AL566" s="98"/>
      <c r="AM566" s="98"/>
      <c r="AN566" s="99"/>
      <c r="AO566" s="99"/>
      <c r="AP566" s="99"/>
      <c r="AQ566" s="96"/>
      <c r="AR566" s="96"/>
      <c r="AS566" s="96"/>
      <c r="AT566" s="96"/>
      <c r="AU566" s="96"/>
      <c r="AV566" s="96"/>
      <c r="AW566" s="96"/>
      <c r="AX566" s="96"/>
      <c r="AY566" s="96"/>
      <c r="AZ566" s="96"/>
      <c r="BA566" s="96"/>
      <c r="BB566" s="96"/>
      <c r="BC566" s="96"/>
      <c r="BD566" s="96"/>
      <c r="BE566" s="96"/>
      <c r="BF566" s="96"/>
      <c r="BG566" s="96"/>
      <c r="BH566" s="96"/>
      <c r="BI566" s="96"/>
      <c r="BJ566" s="96"/>
      <c r="BK566" s="96"/>
      <c r="BL566" s="96"/>
      <c r="BM566" s="96"/>
      <c r="BN566" s="96"/>
      <c r="BO566" s="96"/>
      <c r="BP566" s="96"/>
      <c r="BQ566" s="96"/>
      <c r="BR566" s="96"/>
      <c r="BS566" s="96"/>
      <c r="BT566" s="96"/>
      <c r="BU566" s="96"/>
      <c r="BV566" s="96"/>
      <c r="BW566" s="96"/>
      <c r="BX566" s="96"/>
      <c r="BY566" s="96"/>
      <c r="BZ566" s="96"/>
      <c r="CA566" s="100"/>
      <c r="CB566" s="100"/>
      <c r="CC566" s="100"/>
      <c r="CD566" s="100"/>
      <c r="CE566" s="100"/>
      <c r="CF566" s="100"/>
      <c r="CG566" s="100"/>
      <c r="CH566" s="100"/>
    </row>
    <row r="567" spans="1:86" s="101" customFormat="1" x14ac:dyDescent="0.2">
      <c r="A567" s="108"/>
      <c r="B567" s="108"/>
      <c r="C567" s="151"/>
      <c r="D567" s="109"/>
      <c r="E567" s="110"/>
      <c r="F567" s="248"/>
      <c r="G567" s="111"/>
      <c r="H567" s="111"/>
      <c r="I567" s="111"/>
      <c r="J567" s="150"/>
      <c r="K567" s="111"/>
      <c r="L567" s="149"/>
      <c r="M567" s="163"/>
      <c r="N567" s="147"/>
      <c r="O567" s="147"/>
      <c r="P567" s="147"/>
      <c r="Q567" s="147"/>
      <c r="R567" s="147"/>
      <c r="S567" s="147"/>
      <c r="T567" s="147"/>
      <c r="U567" s="147"/>
      <c r="V567" s="147"/>
      <c r="W567" s="250"/>
      <c r="X567" s="147"/>
      <c r="Y567" s="250"/>
      <c r="Z567" s="148"/>
      <c r="AA567" s="250"/>
      <c r="AB567" s="147"/>
      <c r="AC567" s="73"/>
      <c r="AD567" s="96"/>
      <c r="AE567" s="97"/>
      <c r="AF567" s="97"/>
      <c r="AG567" s="98"/>
      <c r="AH567" s="98"/>
      <c r="AI567" s="98"/>
      <c r="AJ567" s="97"/>
      <c r="AK567" s="98"/>
      <c r="AL567" s="98"/>
      <c r="AM567" s="98"/>
      <c r="AN567" s="99"/>
      <c r="AO567" s="99"/>
      <c r="AP567" s="99"/>
      <c r="AQ567" s="96"/>
      <c r="AR567" s="96"/>
      <c r="AS567" s="96"/>
      <c r="AT567" s="96"/>
      <c r="AU567" s="96"/>
      <c r="AV567" s="96"/>
      <c r="AW567" s="96"/>
      <c r="AX567" s="96"/>
      <c r="AY567" s="96"/>
      <c r="AZ567" s="96"/>
      <c r="BA567" s="96"/>
      <c r="BB567" s="96"/>
      <c r="BC567" s="96"/>
      <c r="BD567" s="96"/>
      <c r="BE567" s="96"/>
      <c r="BF567" s="96"/>
      <c r="BG567" s="96"/>
      <c r="BH567" s="96"/>
      <c r="BI567" s="96"/>
      <c r="BJ567" s="96"/>
      <c r="BK567" s="96"/>
      <c r="BL567" s="96"/>
      <c r="BM567" s="96"/>
      <c r="BN567" s="96"/>
      <c r="BO567" s="96"/>
      <c r="BP567" s="96"/>
      <c r="BQ567" s="96"/>
      <c r="BR567" s="96"/>
      <c r="BS567" s="96"/>
      <c r="BT567" s="96"/>
      <c r="BU567" s="96"/>
      <c r="BV567" s="96"/>
      <c r="BW567" s="96"/>
      <c r="BX567" s="96"/>
      <c r="BY567" s="96"/>
      <c r="BZ567" s="96"/>
      <c r="CA567" s="100"/>
      <c r="CB567" s="100"/>
      <c r="CC567" s="100"/>
      <c r="CD567" s="100"/>
      <c r="CE567" s="100"/>
      <c r="CF567" s="100"/>
      <c r="CG567" s="100"/>
      <c r="CH567" s="100"/>
    </row>
    <row r="568" spans="1:86" s="101" customFormat="1" x14ac:dyDescent="0.2">
      <c r="A568" s="108"/>
      <c r="B568" s="108"/>
      <c r="C568" s="151"/>
      <c r="D568" s="109"/>
      <c r="E568" s="110"/>
      <c r="F568" s="248"/>
      <c r="G568" s="111"/>
      <c r="H568" s="111"/>
      <c r="I568" s="111"/>
      <c r="J568" s="150"/>
      <c r="K568" s="111"/>
      <c r="L568" s="149"/>
      <c r="M568" s="163"/>
      <c r="N568" s="147"/>
      <c r="O568" s="147"/>
      <c r="P568" s="147"/>
      <c r="Q568" s="147"/>
      <c r="R568" s="147"/>
      <c r="S568" s="147"/>
      <c r="T568" s="147"/>
      <c r="U568" s="147"/>
      <c r="V568" s="147"/>
      <c r="W568" s="250"/>
      <c r="X568" s="147"/>
      <c r="Y568" s="250"/>
      <c r="Z568" s="148"/>
      <c r="AA568" s="250"/>
      <c r="AB568" s="147"/>
      <c r="AC568" s="73"/>
      <c r="AD568" s="96"/>
      <c r="AE568" s="97"/>
      <c r="AF568" s="97"/>
      <c r="AG568" s="98"/>
      <c r="AH568" s="98"/>
      <c r="AI568" s="98"/>
      <c r="AJ568" s="97"/>
      <c r="AK568" s="98"/>
      <c r="AL568" s="98"/>
      <c r="AM568" s="98"/>
      <c r="AN568" s="99"/>
      <c r="AO568" s="99"/>
      <c r="AP568" s="99"/>
      <c r="AQ568" s="96"/>
      <c r="AR568" s="96"/>
      <c r="AS568" s="96"/>
      <c r="AT568" s="96"/>
      <c r="AU568" s="96"/>
      <c r="AV568" s="96"/>
      <c r="AW568" s="96"/>
      <c r="AX568" s="96"/>
      <c r="AY568" s="96"/>
      <c r="AZ568" s="96"/>
      <c r="BA568" s="96"/>
      <c r="BB568" s="96"/>
      <c r="BC568" s="96"/>
      <c r="BD568" s="96"/>
      <c r="BE568" s="96"/>
      <c r="BF568" s="96"/>
      <c r="BG568" s="96"/>
      <c r="BH568" s="96"/>
      <c r="BI568" s="96"/>
      <c r="BJ568" s="96"/>
      <c r="BK568" s="96"/>
      <c r="BL568" s="96"/>
      <c r="BM568" s="96"/>
      <c r="BN568" s="96"/>
      <c r="BO568" s="96"/>
      <c r="BP568" s="96"/>
      <c r="BQ568" s="96"/>
      <c r="BR568" s="96"/>
      <c r="BS568" s="96"/>
      <c r="BT568" s="96"/>
      <c r="BU568" s="96"/>
      <c r="BV568" s="96"/>
      <c r="BW568" s="96"/>
      <c r="BX568" s="96"/>
      <c r="BY568" s="96"/>
      <c r="BZ568" s="96"/>
      <c r="CA568" s="100"/>
      <c r="CB568" s="100"/>
      <c r="CC568" s="100"/>
      <c r="CD568" s="100"/>
      <c r="CE568" s="100"/>
      <c r="CF568" s="100"/>
      <c r="CG568" s="100"/>
      <c r="CH568" s="100"/>
    </row>
    <row r="569" spans="1:86" s="101" customFormat="1" x14ac:dyDescent="0.2">
      <c r="A569" s="108"/>
      <c r="B569" s="108"/>
      <c r="C569" s="151"/>
      <c r="D569" s="109"/>
      <c r="E569" s="110"/>
      <c r="F569" s="248"/>
      <c r="G569" s="111"/>
      <c r="H569" s="111"/>
      <c r="I569" s="111"/>
      <c r="J569" s="150"/>
      <c r="K569" s="111"/>
      <c r="L569" s="149"/>
      <c r="M569" s="163"/>
      <c r="N569" s="147"/>
      <c r="O569" s="147"/>
      <c r="P569" s="147"/>
      <c r="Q569" s="147"/>
      <c r="R569" s="147"/>
      <c r="S569" s="147"/>
      <c r="T569" s="147"/>
      <c r="U569" s="147"/>
      <c r="V569" s="147"/>
      <c r="W569" s="250"/>
      <c r="X569" s="147"/>
      <c r="Y569" s="250"/>
      <c r="Z569" s="148"/>
      <c r="AA569" s="250"/>
      <c r="AB569" s="147"/>
      <c r="AC569" s="73"/>
      <c r="AD569" s="96"/>
      <c r="AE569" s="97"/>
      <c r="AF569" s="97"/>
      <c r="AG569" s="98"/>
      <c r="AH569" s="98"/>
      <c r="AI569" s="98"/>
      <c r="AJ569" s="97"/>
      <c r="AK569" s="98"/>
      <c r="AL569" s="98"/>
      <c r="AM569" s="98"/>
      <c r="AN569" s="99"/>
      <c r="AO569" s="99"/>
      <c r="AP569" s="99"/>
      <c r="AQ569" s="96"/>
      <c r="AR569" s="96"/>
      <c r="AS569" s="96"/>
      <c r="AT569" s="96"/>
      <c r="AU569" s="96"/>
      <c r="AV569" s="96"/>
      <c r="AW569" s="96"/>
      <c r="AX569" s="96"/>
      <c r="AY569" s="96"/>
      <c r="AZ569" s="96"/>
      <c r="BA569" s="96"/>
      <c r="BB569" s="96"/>
      <c r="BC569" s="96"/>
      <c r="BD569" s="96"/>
      <c r="BE569" s="96"/>
      <c r="BF569" s="96"/>
      <c r="BG569" s="96"/>
      <c r="BH569" s="96"/>
      <c r="BI569" s="96"/>
      <c r="BJ569" s="96"/>
      <c r="BK569" s="96"/>
      <c r="BL569" s="96"/>
      <c r="BM569" s="96"/>
      <c r="BN569" s="96"/>
      <c r="BO569" s="96"/>
      <c r="BP569" s="96"/>
      <c r="BQ569" s="96"/>
      <c r="BR569" s="96"/>
      <c r="BS569" s="96"/>
      <c r="BT569" s="96"/>
      <c r="BU569" s="96"/>
      <c r="BV569" s="96"/>
      <c r="BW569" s="96"/>
      <c r="BX569" s="96"/>
      <c r="BY569" s="96"/>
      <c r="BZ569" s="96"/>
      <c r="CA569" s="100"/>
      <c r="CB569" s="100"/>
      <c r="CC569" s="100"/>
      <c r="CD569" s="100"/>
      <c r="CE569" s="100"/>
      <c r="CF569" s="100"/>
      <c r="CG569" s="100"/>
      <c r="CH569" s="100"/>
    </row>
    <row r="570" spans="1:86" s="101" customFormat="1" x14ac:dyDescent="0.2">
      <c r="A570" s="108"/>
      <c r="B570" s="108"/>
      <c r="C570" s="151"/>
      <c r="D570" s="109"/>
      <c r="E570" s="110"/>
      <c r="F570" s="248"/>
      <c r="G570" s="111"/>
      <c r="H570" s="111"/>
      <c r="I570" s="111"/>
      <c r="J570" s="150"/>
      <c r="K570" s="111"/>
      <c r="L570" s="149"/>
      <c r="M570" s="163"/>
      <c r="N570" s="147"/>
      <c r="O570" s="147"/>
      <c r="P570" s="147"/>
      <c r="Q570" s="147"/>
      <c r="R570" s="147"/>
      <c r="S570" s="147"/>
      <c r="T570" s="147"/>
      <c r="U570" s="147"/>
      <c r="V570" s="147"/>
      <c r="W570" s="250"/>
      <c r="X570" s="147"/>
      <c r="Y570" s="250"/>
      <c r="Z570" s="148"/>
      <c r="AA570" s="250"/>
      <c r="AB570" s="147"/>
      <c r="AC570" s="73"/>
      <c r="AD570" s="96"/>
      <c r="AE570" s="97"/>
      <c r="AF570" s="97"/>
      <c r="AG570" s="98"/>
      <c r="AH570" s="98"/>
      <c r="AI570" s="98"/>
      <c r="AJ570" s="97"/>
      <c r="AK570" s="98"/>
      <c r="AL570" s="98"/>
      <c r="AM570" s="98"/>
      <c r="AN570" s="99"/>
      <c r="AO570" s="99"/>
      <c r="AP570" s="99"/>
      <c r="AQ570" s="96"/>
      <c r="AR570" s="96"/>
      <c r="AS570" s="96"/>
      <c r="AT570" s="96"/>
      <c r="AU570" s="96"/>
      <c r="AV570" s="96"/>
      <c r="AW570" s="96"/>
      <c r="AX570" s="96"/>
      <c r="AY570" s="96"/>
      <c r="AZ570" s="96"/>
      <c r="BA570" s="96"/>
      <c r="BB570" s="96"/>
      <c r="BC570" s="96"/>
      <c r="BD570" s="96"/>
      <c r="BE570" s="96"/>
      <c r="BF570" s="96"/>
      <c r="BG570" s="96"/>
      <c r="BH570" s="96"/>
      <c r="BI570" s="96"/>
      <c r="BJ570" s="96"/>
      <c r="BK570" s="96"/>
      <c r="BL570" s="96"/>
      <c r="BM570" s="96"/>
      <c r="BN570" s="96"/>
      <c r="BO570" s="96"/>
      <c r="BP570" s="96"/>
      <c r="BQ570" s="96"/>
      <c r="BR570" s="96"/>
      <c r="BS570" s="96"/>
      <c r="BT570" s="96"/>
      <c r="BU570" s="96"/>
      <c r="BV570" s="96"/>
      <c r="BW570" s="96"/>
      <c r="BX570" s="96"/>
      <c r="BY570" s="96"/>
      <c r="BZ570" s="96"/>
      <c r="CA570" s="100"/>
      <c r="CB570" s="100"/>
      <c r="CC570" s="100"/>
      <c r="CD570" s="100"/>
      <c r="CE570" s="100"/>
      <c r="CF570" s="100"/>
      <c r="CG570" s="100"/>
      <c r="CH570" s="100"/>
    </row>
    <row r="571" spans="1:86" s="101" customFormat="1" x14ac:dyDescent="0.2">
      <c r="A571" s="108"/>
      <c r="B571" s="108"/>
      <c r="C571" s="151"/>
      <c r="D571" s="109"/>
      <c r="E571" s="110"/>
      <c r="F571" s="248"/>
      <c r="G571" s="111"/>
      <c r="H571" s="111"/>
      <c r="I571" s="111"/>
      <c r="J571" s="150"/>
      <c r="K571" s="111"/>
      <c r="L571" s="149"/>
      <c r="M571" s="163"/>
      <c r="N571" s="147"/>
      <c r="O571" s="147"/>
      <c r="P571" s="147"/>
      <c r="Q571" s="147"/>
      <c r="R571" s="147"/>
      <c r="S571" s="147"/>
      <c r="T571" s="147"/>
      <c r="U571" s="147"/>
      <c r="V571" s="147"/>
      <c r="W571" s="250"/>
      <c r="X571" s="147"/>
      <c r="Y571" s="250"/>
      <c r="Z571" s="148"/>
      <c r="AA571" s="250"/>
      <c r="AB571" s="147"/>
      <c r="AC571" s="73"/>
      <c r="AD571" s="96"/>
      <c r="AE571" s="97"/>
      <c r="AF571" s="97"/>
      <c r="AG571" s="98"/>
      <c r="AH571" s="98"/>
      <c r="AI571" s="98"/>
      <c r="AJ571" s="97"/>
      <c r="AK571" s="98"/>
      <c r="AL571" s="98"/>
      <c r="AM571" s="98"/>
      <c r="AN571" s="99"/>
      <c r="AO571" s="99"/>
      <c r="AP571" s="99"/>
      <c r="AQ571" s="96"/>
      <c r="AR571" s="96"/>
      <c r="AS571" s="96"/>
      <c r="AT571" s="96"/>
      <c r="AU571" s="96"/>
      <c r="AV571" s="96"/>
      <c r="AW571" s="96"/>
      <c r="AX571" s="96"/>
      <c r="AY571" s="96"/>
      <c r="AZ571" s="96"/>
      <c r="BA571" s="96"/>
      <c r="BB571" s="96"/>
      <c r="BC571" s="96"/>
      <c r="BD571" s="96"/>
      <c r="BE571" s="96"/>
      <c r="BF571" s="96"/>
      <c r="BG571" s="96"/>
      <c r="BH571" s="96"/>
      <c r="BI571" s="96"/>
      <c r="BJ571" s="96"/>
      <c r="BK571" s="96"/>
      <c r="BL571" s="96"/>
      <c r="BM571" s="96"/>
      <c r="BN571" s="96"/>
      <c r="BO571" s="96"/>
      <c r="BP571" s="96"/>
      <c r="BQ571" s="96"/>
      <c r="BR571" s="96"/>
      <c r="BS571" s="96"/>
      <c r="BT571" s="96"/>
      <c r="BU571" s="96"/>
      <c r="BV571" s="96"/>
      <c r="BW571" s="96"/>
      <c r="BX571" s="96"/>
      <c r="BY571" s="96"/>
      <c r="BZ571" s="96"/>
      <c r="CA571" s="100"/>
      <c r="CB571" s="100"/>
      <c r="CC571" s="100"/>
      <c r="CD571" s="100"/>
      <c r="CE571" s="100"/>
      <c r="CF571" s="100"/>
      <c r="CG571" s="100"/>
      <c r="CH571" s="100"/>
    </row>
    <row r="572" spans="1:86" s="101" customFormat="1" x14ac:dyDescent="0.2">
      <c r="A572" s="108"/>
      <c r="B572" s="108"/>
      <c r="C572" s="151"/>
      <c r="D572" s="109"/>
      <c r="E572" s="110"/>
      <c r="F572" s="248"/>
      <c r="G572" s="111"/>
      <c r="H572" s="111"/>
      <c r="I572" s="111"/>
      <c r="J572" s="150"/>
      <c r="K572" s="111"/>
      <c r="L572" s="149"/>
      <c r="M572" s="163"/>
      <c r="N572" s="147"/>
      <c r="O572" s="147"/>
      <c r="P572" s="147"/>
      <c r="Q572" s="147"/>
      <c r="R572" s="147"/>
      <c r="S572" s="147"/>
      <c r="T572" s="147"/>
      <c r="U572" s="147"/>
      <c r="V572" s="147"/>
      <c r="W572" s="250"/>
      <c r="X572" s="147"/>
      <c r="Y572" s="250"/>
      <c r="Z572" s="148"/>
      <c r="AA572" s="250"/>
      <c r="AB572" s="147"/>
      <c r="AC572" s="73"/>
      <c r="AD572" s="96"/>
      <c r="AE572" s="97"/>
      <c r="AF572" s="97"/>
      <c r="AG572" s="98"/>
      <c r="AH572" s="98"/>
      <c r="AI572" s="98"/>
      <c r="AJ572" s="97"/>
      <c r="AK572" s="98"/>
      <c r="AL572" s="98"/>
      <c r="AM572" s="98"/>
      <c r="AN572" s="99"/>
      <c r="AO572" s="99"/>
      <c r="AP572" s="99"/>
      <c r="AQ572" s="96"/>
      <c r="AR572" s="96"/>
      <c r="AS572" s="96"/>
      <c r="AT572" s="96"/>
      <c r="AU572" s="96"/>
      <c r="AV572" s="96"/>
      <c r="AW572" s="96"/>
      <c r="AX572" s="96"/>
      <c r="AY572" s="96"/>
      <c r="AZ572" s="96"/>
      <c r="BA572" s="96"/>
      <c r="BB572" s="96"/>
      <c r="BC572" s="96"/>
      <c r="BD572" s="96"/>
      <c r="BE572" s="96"/>
      <c r="BF572" s="96"/>
      <c r="BG572" s="96"/>
      <c r="BH572" s="96"/>
      <c r="BI572" s="96"/>
      <c r="BJ572" s="96"/>
      <c r="BK572" s="96"/>
      <c r="BL572" s="96"/>
      <c r="BM572" s="96"/>
      <c r="BN572" s="96"/>
      <c r="BO572" s="96"/>
      <c r="BP572" s="96"/>
      <c r="BQ572" s="96"/>
      <c r="BR572" s="96"/>
      <c r="BS572" s="96"/>
      <c r="BT572" s="96"/>
      <c r="BU572" s="96"/>
      <c r="BV572" s="96"/>
      <c r="BW572" s="96"/>
      <c r="BX572" s="96"/>
      <c r="BY572" s="96"/>
      <c r="BZ572" s="96"/>
      <c r="CA572" s="100"/>
      <c r="CB572" s="100"/>
      <c r="CC572" s="100"/>
      <c r="CD572" s="100"/>
      <c r="CE572" s="100"/>
      <c r="CF572" s="100"/>
      <c r="CG572" s="100"/>
      <c r="CH572" s="100"/>
    </row>
    <row r="573" spans="1:86" s="101" customFormat="1" x14ac:dyDescent="0.2">
      <c r="A573" s="108"/>
      <c r="B573" s="108"/>
      <c r="C573" s="151"/>
      <c r="D573" s="109"/>
      <c r="E573" s="110"/>
      <c r="F573" s="248"/>
      <c r="G573" s="111"/>
      <c r="H573" s="111"/>
      <c r="I573" s="111"/>
      <c r="J573" s="150"/>
      <c r="K573" s="111"/>
      <c r="L573" s="149"/>
      <c r="M573" s="163"/>
      <c r="N573" s="147"/>
      <c r="O573" s="147"/>
      <c r="P573" s="147"/>
      <c r="Q573" s="147"/>
      <c r="R573" s="147"/>
      <c r="S573" s="147"/>
      <c r="T573" s="147"/>
      <c r="U573" s="147"/>
      <c r="V573" s="147"/>
      <c r="W573" s="250"/>
      <c r="X573" s="147"/>
      <c r="Y573" s="250"/>
      <c r="Z573" s="148"/>
      <c r="AA573" s="250"/>
      <c r="AB573" s="147"/>
      <c r="AC573" s="73"/>
      <c r="AD573" s="96"/>
      <c r="AE573" s="97"/>
      <c r="AF573" s="97"/>
      <c r="AG573" s="98"/>
      <c r="AH573" s="98"/>
      <c r="AI573" s="98"/>
      <c r="AJ573" s="97"/>
      <c r="AK573" s="98"/>
      <c r="AL573" s="98"/>
      <c r="AM573" s="98"/>
      <c r="AN573" s="99"/>
      <c r="AO573" s="99"/>
      <c r="AP573" s="99"/>
      <c r="AQ573" s="96"/>
      <c r="AR573" s="96"/>
      <c r="AS573" s="96"/>
      <c r="AT573" s="96"/>
      <c r="AU573" s="96"/>
      <c r="AV573" s="96"/>
      <c r="AW573" s="96"/>
      <c r="AX573" s="96"/>
      <c r="AY573" s="96"/>
      <c r="AZ573" s="96"/>
      <c r="BA573" s="96"/>
      <c r="BB573" s="96"/>
      <c r="BC573" s="96"/>
      <c r="BD573" s="96"/>
      <c r="BE573" s="96"/>
      <c r="BF573" s="96"/>
      <c r="BG573" s="96"/>
      <c r="BH573" s="96"/>
      <c r="BI573" s="96"/>
      <c r="BJ573" s="96"/>
      <c r="BK573" s="96"/>
      <c r="BL573" s="96"/>
      <c r="BM573" s="96"/>
      <c r="BN573" s="96"/>
      <c r="BO573" s="96"/>
      <c r="BP573" s="96"/>
      <c r="BQ573" s="96"/>
      <c r="BR573" s="96"/>
      <c r="BS573" s="96"/>
      <c r="BT573" s="96"/>
      <c r="BU573" s="96"/>
      <c r="BV573" s="96"/>
      <c r="BW573" s="96"/>
      <c r="BX573" s="96"/>
      <c r="BY573" s="96"/>
      <c r="BZ573" s="96"/>
      <c r="CA573" s="100"/>
      <c r="CB573" s="100"/>
      <c r="CC573" s="100"/>
      <c r="CD573" s="100"/>
      <c r="CE573" s="100"/>
      <c r="CF573" s="100"/>
      <c r="CG573" s="100"/>
      <c r="CH573" s="100"/>
    </row>
    <row r="574" spans="1:86" s="101" customFormat="1" x14ac:dyDescent="0.2">
      <c r="A574" s="108"/>
      <c r="B574" s="108"/>
      <c r="C574" s="151"/>
      <c r="D574" s="109"/>
      <c r="E574" s="110"/>
      <c r="F574" s="248"/>
      <c r="G574" s="111"/>
      <c r="H574" s="111"/>
      <c r="I574" s="111"/>
      <c r="J574" s="150"/>
      <c r="K574" s="111"/>
      <c r="L574" s="149"/>
      <c r="M574" s="163"/>
      <c r="N574" s="147"/>
      <c r="O574" s="147"/>
      <c r="P574" s="147"/>
      <c r="Q574" s="147"/>
      <c r="R574" s="147"/>
      <c r="S574" s="147"/>
      <c r="T574" s="147"/>
      <c r="U574" s="147"/>
      <c r="V574" s="147"/>
      <c r="W574" s="250"/>
      <c r="X574" s="147"/>
      <c r="Y574" s="250"/>
      <c r="Z574" s="148"/>
      <c r="AA574" s="250"/>
      <c r="AB574" s="147"/>
      <c r="AC574" s="73"/>
      <c r="AD574" s="96"/>
      <c r="AE574" s="97"/>
      <c r="AF574" s="97"/>
      <c r="AG574" s="98"/>
      <c r="AH574" s="98"/>
      <c r="AI574" s="98"/>
      <c r="AJ574" s="97"/>
      <c r="AK574" s="98"/>
      <c r="AL574" s="98"/>
      <c r="AM574" s="98"/>
      <c r="AN574" s="99"/>
      <c r="AO574" s="99"/>
      <c r="AP574" s="99"/>
      <c r="AQ574" s="96"/>
      <c r="AR574" s="96"/>
      <c r="AS574" s="96"/>
      <c r="AT574" s="96"/>
      <c r="AU574" s="96"/>
      <c r="AV574" s="96"/>
      <c r="AW574" s="96"/>
      <c r="AX574" s="96"/>
      <c r="AY574" s="96"/>
      <c r="AZ574" s="96"/>
      <c r="BA574" s="96"/>
      <c r="BB574" s="96"/>
      <c r="BC574" s="96"/>
      <c r="BD574" s="96"/>
      <c r="BE574" s="96"/>
      <c r="BF574" s="96"/>
      <c r="BG574" s="96"/>
      <c r="BH574" s="96"/>
      <c r="BI574" s="96"/>
      <c r="BJ574" s="96"/>
      <c r="BK574" s="96"/>
      <c r="BL574" s="96"/>
      <c r="BM574" s="96"/>
      <c r="BN574" s="96"/>
      <c r="BO574" s="96"/>
      <c r="BP574" s="96"/>
      <c r="BQ574" s="96"/>
      <c r="BR574" s="96"/>
      <c r="BS574" s="96"/>
      <c r="BT574" s="96"/>
      <c r="BU574" s="96"/>
      <c r="BV574" s="96"/>
      <c r="BW574" s="96"/>
      <c r="BX574" s="96"/>
      <c r="BY574" s="96"/>
      <c r="BZ574" s="96"/>
      <c r="CA574" s="100"/>
      <c r="CB574" s="100"/>
      <c r="CC574" s="100"/>
      <c r="CD574" s="100"/>
      <c r="CE574" s="100"/>
      <c r="CF574" s="100"/>
      <c r="CG574" s="100"/>
      <c r="CH574" s="100"/>
    </row>
    <row r="575" spans="1:86" s="101" customFormat="1" x14ac:dyDescent="0.2">
      <c r="A575" s="108"/>
      <c r="B575" s="108"/>
      <c r="C575" s="151"/>
      <c r="D575" s="109"/>
      <c r="E575" s="110"/>
      <c r="F575" s="248"/>
      <c r="G575" s="111"/>
      <c r="H575" s="111"/>
      <c r="I575" s="111"/>
      <c r="J575" s="150"/>
      <c r="K575" s="111"/>
      <c r="L575" s="149"/>
      <c r="M575" s="163"/>
      <c r="N575" s="147"/>
      <c r="O575" s="147"/>
      <c r="P575" s="147"/>
      <c r="Q575" s="147"/>
      <c r="R575" s="147"/>
      <c r="S575" s="147"/>
      <c r="T575" s="147"/>
      <c r="U575" s="147"/>
      <c r="V575" s="147"/>
      <c r="W575" s="250"/>
      <c r="X575" s="147"/>
      <c r="Y575" s="250"/>
      <c r="Z575" s="148"/>
      <c r="AA575" s="250"/>
      <c r="AB575" s="147"/>
      <c r="AC575" s="73"/>
      <c r="AD575" s="96"/>
      <c r="AE575" s="97"/>
      <c r="AF575" s="97"/>
      <c r="AG575" s="98"/>
      <c r="AH575" s="98"/>
      <c r="AI575" s="98"/>
      <c r="AJ575" s="97"/>
      <c r="AK575" s="98"/>
      <c r="AL575" s="98"/>
      <c r="AM575" s="98"/>
      <c r="AN575" s="99"/>
      <c r="AO575" s="99"/>
      <c r="AP575" s="99"/>
      <c r="AQ575" s="96"/>
      <c r="AR575" s="96"/>
      <c r="AS575" s="96"/>
      <c r="AT575" s="96"/>
      <c r="AU575" s="96"/>
      <c r="AV575" s="96"/>
      <c r="AW575" s="96"/>
      <c r="AX575" s="96"/>
      <c r="AY575" s="96"/>
      <c r="AZ575" s="96"/>
      <c r="BA575" s="96"/>
      <c r="BB575" s="96"/>
      <c r="BC575" s="96"/>
      <c r="BD575" s="96"/>
      <c r="BE575" s="96"/>
      <c r="BF575" s="96"/>
      <c r="BG575" s="96"/>
      <c r="BH575" s="96"/>
      <c r="BI575" s="96"/>
      <c r="BJ575" s="96"/>
      <c r="BK575" s="96"/>
      <c r="BL575" s="96"/>
      <c r="BM575" s="96"/>
      <c r="BN575" s="96"/>
      <c r="BO575" s="96"/>
      <c r="BP575" s="96"/>
      <c r="BQ575" s="96"/>
      <c r="BR575" s="96"/>
      <c r="BS575" s="96"/>
      <c r="BT575" s="96"/>
      <c r="BU575" s="96"/>
      <c r="BV575" s="96"/>
      <c r="BW575" s="96"/>
      <c r="BX575" s="96"/>
      <c r="BY575" s="96"/>
      <c r="BZ575" s="96"/>
      <c r="CA575" s="100"/>
      <c r="CB575" s="100"/>
      <c r="CC575" s="100"/>
      <c r="CD575" s="100"/>
      <c r="CE575" s="100"/>
      <c r="CF575" s="100"/>
      <c r="CG575" s="100"/>
      <c r="CH575" s="100"/>
    </row>
    <row r="576" spans="1:86" s="101" customFormat="1" x14ac:dyDescent="0.2">
      <c r="A576" s="108"/>
      <c r="B576" s="108"/>
      <c r="C576" s="151"/>
      <c r="D576" s="109"/>
      <c r="E576" s="110"/>
      <c r="F576" s="248"/>
      <c r="G576" s="111"/>
      <c r="H576" s="111"/>
      <c r="I576" s="111"/>
      <c r="J576" s="150"/>
      <c r="K576" s="111"/>
      <c r="L576" s="149"/>
      <c r="M576" s="163"/>
      <c r="N576" s="147"/>
      <c r="O576" s="147"/>
      <c r="P576" s="147"/>
      <c r="Q576" s="147"/>
      <c r="R576" s="147"/>
      <c r="S576" s="147"/>
      <c r="T576" s="147"/>
      <c r="U576" s="147"/>
      <c r="V576" s="147"/>
      <c r="W576" s="250"/>
      <c r="X576" s="147"/>
      <c r="Y576" s="250"/>
      <c r="Z576" s="148"/>
      <c r="AA576" s="250"/>
      <c r="AB576" s="147"/>
      <c r="AC576" s="73"/>
      <c r="AD576" s="96"/>
      <c r="AE576" s="97"/>
      <c r="AF576" s="97"/>
      <c r="AG576" s="98"/>
      <c r="AH576" s="98"/>
      <c r="AI576" s="98"/>
      <c r="AJ576" s="97"/>
      <c r="AK576" s="98"/>
      <c r="AL576" s="98"/>
      <c r="AM576" s="98"/>
      <c r="AN576" s="99"/>
      <c r="AO576" s="99"/>
      <c r="AP576" s="99"/>
      <c r="AQ576" s="96"/>
      <c r="AR576" s="96"/>
      <c r="AS576" s="96"/>
      <c r="AT576" s="96"/>
      <c r="AU576" s="96"/>
      <c r="AV576" s="96"/>
      <c r="AW576" s="96"/>
      <c r="AX576" s="96"/>
      <c r="AY576" s="96"/>
      <c r="AZ576" s="96"/>
      <c r="BA576" s="96"/>
      <c r="BB576" s="96"/>
      <c r="BC576" s="96"/>
      <c r="BD576" s="96"/>
      <c r="BE576" s="96"/>
      <c r="BF576" s="96"/>
      <c r="BG576" s="96"/>
      <c r="BH576" s="96"/>
      <c r="BI576" s="96"/>
      <c r="BJ576" s="96"/>
      <c r="BK576" s="96"/>
      <c r="BL576" s="96"/>
      <c r="BM576" s="96"/>
      <c r="BN576" s="96"/>
      <c r="BO576" s="96"/>
      <c r="BP576" s="96"/>
      <c r="BQ576" s="96"/>
      <c r="BR576" s="96"/>
      <c r="BS576" s="96"/>
      <c r="BT576" s="96"/>
      <c r="BU576" s="96"/>
      <c r="BV576" s="96"/>
      <c r="BW576" s="96"/>
      <c r="BX576" s="96"/>
      <c r="BY576" s="96"/>
      <c r="BZ576" s="96"/>
      <c r="CA576" s="100"/>
      <c r="CB576" s="100"/>
      <c r="CC576" s="100"/>
      <c r="CD576" s="100"/>
      <c r="CE576" s="100"/>
      <c r="CF576" s="100"/>
      <c r="CG576" s="100"/>
      <c r="CH576" s="100"/>
    </row>
    <row r="577" spans="1:86" s="101" customFormat="1" x14ac:dyDescent="0.2">
      <c r="A577" s="108"/>
      <c r="B577" s="108"/>
      <c r="C577" s="151"/>
      <c r="D577" s="109"/>
      <c r="E577" s="110"/>
      <c r="F577" s="248"/>
      <c r="G577" s="111"/>
      <c r="H577" s="111"/>
      <c r="I577" s="111"/>
      <c r="J577" s="150"/>
      <c r="K577" s="111"/>
      <c r="L577" s="149"/>
      <c r="M577" s="163"/>
      <c r="N577" s="147"/>
      <c r="O577" s="147"/>
      <c r="P577" s="147"/>
      <c r="Q577" s="147"/>
      <c r="R577" s="147"/>
      <c r="S577" s="147"/>
      <c r="T577" s="147"/>
      <c r="U577" s="147"/>
      <c r="V577" s="147"/>
      <c r="W577" s="250"/>
      <c r="X577" s="147"/>
      <c r="Y577" s="250"/>
      <c r="Z577" s="148"/>
      <c r="AA577" s="250"/>
      <c r="AB577" s="147"/>
      <c r="AC577" s="73"/>
      <c r="AD577" s="96"/>
      <c r="AE577" s="97"/>
      <c r="AF577" s="97"/>
      <c r="AG577" s="98"/>
      <c r="AH577" s="98"/>
      <c r="AI577" s="98"/>
      <c r="AJ577" s="97"/>
      <c r="AK577" s="98"/>
      <c r="AL577" s="98"/>
      <c r="AM577" s="98"/>
      <c r="AN577" s="99"/>
      <c r="AO577" s="99"/>
      <c r="AP577" s="99"/>
      <c r="AQ577" s="96"/>
      <c r="AR577" s="96"/>
      <c r="AS577" s="96"/>
      <c r="AT577" s="96"/>
      <c r="AU577" s="96"/>
      <c r="AV577" s="96"/>
      <c r="AW577" s="96"/>
      <c r="AX577" s="96"/>
      <c r="AY577" s="96"/>
      <c r="AZ577" s="96"/>
      <c r="BA577" s="96"/>
      <c r="BB577" s="96"/>
      <c r="BC577" s="96"/>
      <c r="BD577" s="96"/>
      <c r="BE577" s="96"/>
      <c r="BF577" s="96"/>
      <c r="BG577" s="96"/>
      <c r="BH577" s="96"/>
      <c r="BI577" s="96"/>
      <c r="BJ577" s="96"/>
      <c r="BK577" s="96"/>
      <c r="BL577" s="96"/>
      <c r="BM577" s="96"/>
      <c r="BN577" s="96"/>
      <c r="BO577" s="96"/>
      <c r="BP577" s="96"/>
      <c r="BQ577" s="96"/>
      <c r="BR577" s="96"/>
      <c r="BS577" s="96"/>
      <c r="BT577" s="96"/>
      <c r="BU577" s="96"/>
      <c r="BV577" s="96"/>
      <c r="BW577" s="96"/>
      <c r="BX577" s="96"/>
      <c r="BY577" s="96"/>
      <c r="BZ577" s="96"/>
      <c r="CA577" s="100"/>
      <c r="CB577" s="100"/>
      <c r="CC577" s="100"/>
      <c r="CD577" s="100"/>
      <c r="CE577" s="100"/>
      <c r="CF577" s="100"/>
      <c r="CG577" s="100"/>
      <c r="CH577" s="100"/>
    </row>
    <row r="578" spans="1:86" s="101" customFormat="1" x14ac:dyDescent="0.2">
      <c r="A578" s="108"/>
      <c r="B578" s="108"/>
      <c r="C578" s="151"/>
      <c r="D578" s="109"/>
      <c r="E578" s="110"/>
      <c r="F578" s="248"/>
      <c r="G578" s="111"/>
      <c r="H578" s="111"/>
      <c r="I578" s="111"/>
      <c r="J578" s="150"/>
      <c r="K578" s="111"/>
      <c r="L578" s="149"/>
      <c r="M578" s="163"/>
      <c r="N578" s="147"/>
      <c r="O578" s="147"/>
      <c r="P578" s="147"/>
      <c r="Q578" s="147"/>
      <c r="R578" s="147"/>
      <c r="S578" s="147"/>
      <c r="T578" s="147"/>
      <c r="U578" s="147"/>
      <c r="V578" s="147"/>
      <c r="W578" s="250"/>
      <c r="X578" s="147"/>
      <c r="Y578" s="250"/>
      <c r="Z578" s="148"/>
      <c r="AA578" s="250"/>
      <c r="AB578" s="147"/>
      <c r="AC578" s="73"/>
      <c r="AD578" s="96"/>
      <c r="AE578" s="97"/>
      <c r="AF578" s="97"/>
      <c r="AG578" s="98"/>
      <c r="AH578" s="98"/>
      <c r="AI578" s="98"/>
      <c r="AJ578" s="97"/>
      <c r="AK578" s="98"/>
      <c r="AL578" s="98"/>
      <c r="AM578" s="98"/>
      <c r="AN578" s="99"/>
      <c r="AO578" s="99"/>
      <c r="AP578" s="99"/>
      <c r="AQ578" s="96"/>
      <c r="AR578" s="96"/>
      <c r="AS578" s="96"/>
      <c r="AT578" s="96"/>
      <c r="AU578" s="96"/>
      <c r="AV578" s="96"/>
      <c r="AW578" s="96"/>
      <c r="AX578" s="96"/>
      <c r="AY578" s="96"/>
      <c r="AZ578" s="96"/>
      <c r="BA578" s="96"/>
      <c r="BB578" s="96"/>
      <c r="BC578" s="96"/>
      <c r="BD578" s="96"/>
      <c r="BE578" s="96"/>
      <c r="BF578" s="96"/>
      <c r="BG578" s="96"/>
      <c r="BH578" s="96"/>
      <c r="BI578" s="96"/>
      <c r="BJ578" s="96"/>
      <c r="BK578" s="96"/>
      <c r="BL578" s="96"/>
      <c r="BM578" s="96"/>
      <c r="BN578" s="96"/>
      <c r="BO578" s="96"/>
      <c r="BP578" s="96"/>
      <c r="BQ578" s="96"/>
      <c r="BR578" s="96"/>
      <c r="BS578" s="96"/>
      <c r="BT578" s="96"/>
      <c r="BU578" s="96"/>
      <c r="BV578" s="96"/>
      <c r="BW578" s="96"/>
      <c r="BX578" s="96"/>
      <c r="BY578" s="96"/>
      <c r="BZ578" s="96"/>
      <c r="CA578" s="100"/>
      <c r="CB578" s="100"/>
      <c r="CC578" s="100"/>
      <c r="CD578" s="100"/>
      <c r="CE578" s="100"/>
      <c r="CF578" s="100"/>
      <c r="CG578" s="100"/>
      <c r="CH578" s="100"/>
    </row>
    <row r="579" spans="1:86" s="101" customFormat="1" x14ac:dyDescent="0.2">
      <c r="A579" s="108"/>
      <c r="B579" s="108"/>
      <c r="C579" s="151"/>
      <c r="D579" s="109"/>
      <c r="E579" s="110"/>
      <c r="F579" s="248"/>
      <c r="G579" s="111"/>
      <c r="H579" s="111"/>
      <c r="I579" s="111"/>
      <c r="J579" s="150"/>
      <c r="K579" s="111"/>
      <c r="L579" s="149"/>
      <c r="M579" s="163"/>
      <c r="N579" s="147"/>
      <c r="O579" s="147"/>
      <c r="P579" s="147"/>
      <c r="Q579" s="147"/>
      <c r="R579" s="147"/>
      <c r="S579" s="147"/>
      <c r="T579" s="147"/>
      <c r="U579" s="147"/>
      <c r="V579" s="147"/>
      <c r="W579" s="250"/>
      <c r="X579" s="147"/>
      <c r="Y579" s="250"/>
      <c r="Z579" s="148"/>
      <c r="AA579" s="250"/>
      <c r="AB579" s="147"/>
      <c r="AC579" s="73"/>
      <c r="AD579" s="96"/>
      <c r="AE579" s="97"/>
      <c r="AF579" s="97"/>
      <c r="AG579" s="98"/>
      <c r="AH579" s="98"/>
      <c r="AI579" s="98"/>
      <c r="AJ579" s="97"/>
      <c r="AK579" s="98"/>
      <c r="AL579" s="98"/>
      <c r="AM579" s="98"/>
      <c r="AN579" s="99"/>
      <c r="AO579" s="99"/>
      <c r="AP579" s="99"/>
      <c r="AQ579" s="96"/>
      <c r="AR579" s="96"/>
      <c r="AS579" s="96"/>
      <c r="AT579" s="96"/>
      <c r="AU579" s="96"/>
      <c r="AV579" s="96"/>
      <c r="AW579" s="96"/>
      <c r="AX579" s="96"/>
      <c r="AY579" s="96"/>
      <c r="AZ579" s="96"/>
      <c r="BA579" s="96"/>
      <c r="BB579" s="96"/>
      <c r="BC579" s="96"/>
      <c r="BD579" s="96"/>
      <c r="BE579" s="96"/>
      <c r="BF579" s="96"/>
      <c r="BG579" s="96"/>
      <c r="BH579" s="96"/>
      <c r="BI579" s="96"/>
      <c r="BJ579" s="96"/>
      <c r="BK579" s="96"/>
      <c r="BL579" s="96"/>
      <c r="BM579" s="96"/>
      <c r="BN579" s="96"/>
      <c r="BO579" s="96"/>
      <c r="BP579" s="96"/>
      <c r="BQ579" s="96"/>
      <c r="BR579" s="96"/>
      <c r="BS579" s="96"/>
      <c r="BT579" s="96"/>
      <c r="BU579" s="96"/>
      <c r="BV579" s="96"/>
      <c r="BW579" s="96"/>
      <c r="BX579" s="96"/>
      <c r="BY579" s="96"/>
      <c r="BZ579" s="96"/>
      <c r="CA579" s="100"/>
      <c r="CB579" s="100"/>
      <c r="CC579" s="100"/>
      <c r="CD579" s="100"/>
      <c r="CE579" s="100"/>
      <c r="CF579" s="100"/>
      <c r="CG579" s="100"/>
      <c r="CH579" s="100"/>
    </row>
    <row r="580" spans="1:86" s="101" customFormat="1" x14ac:dyDescent="0.2">
      <c r="A580" s="108"/>
      <c r="B580" s="108"/>
      <c r="C580" s="151"/>
      <c r="D580" s="109"/>
      <c r="E580" s="110"/>
      <c r="F580" s="248"/>
      <c r="G580" s="111"/>
      <c r="H580" s="111"/>
      <c r="I580" s="111"/>
      <c r="J580" s="150"/>
      <c r="K580" s="111"/>
      <c r="L580" s="149"/>
      <c r="M580" s="163"/>
      <c r="N580" s="147"/>
      <c r="O580" s="147"/>
      <c r="P580" s="147"/>
      <c r="Q580" s="147"/>
      <c r="R580" s="147"/>
      <c r="S580" s="147"/>
      <c r="T580" s="147"/>
      <c r="U580" s="147"/>
      <c r="V580" s="147"/>
      <c r="W580" s="250"/>
      <c r="X580" s="147"/>
      <c r="Y580" s="250"/>
      <c r="Z580" s="148"/>
      <c r="AA580" s="250"/>
      <c r="AB580" s="147"/>
      <c r="AC580" s="73"/>
      <c r="AD580" s="96"/>
      <c r="AE580" s="97"/>
      <c r="AF580" s="97"/>
      <c r="AG580" s="98"/>
      <c r="AH580" s="98"/>
      <c r="AI580" s="98"/>
      <c r="AJ580" s="97"/>
      <c r="AK580" s="98"/>
      <c r="AL580" s="98"/>
      <c r="AM580" s="98"/>
      <c r="AN580" s="99"/>
      <c r="AO580" s="99"/>
      <c r="AP580" s="99"/>
      <c r="AQ580" s="96"/>
      <c r="AR580" s="96"/>
      <c r="AS580" s="96"/>
      <c r="AT580" s="96"/>
      <c r="AU580" s="96"/>
      <c r="AV580" s="96"/>
      <c r="AW580" s="96"/>
      <c r="AX580" s="96"/>
      <c r="AY580" s="96"/>
      <c r="AZ580" s="96"/>
      <c r="BA580" s="96"/>
      <c r="BB580" s="96"/>
      <c r="BC580" s="96"/>
      <c r="BD580" s="96"/>
      <c r="BE580" s="96"/>
      <c r="BF580" s="96"/>
      <c r="BG580" s="96"/>
      <c r="BH580" s="96"/>
      <c r="BI580" s="96"/>
      <c r="BJ580" s="96"/>
      <c r="BK580" s="96"/>
      <c r="BL580" s="96"/>
      <c r="BM580" s="96"/>
      <c r="BN580" s="96"/>
      <c r="BO580" s="96"/>
      <c r="BP580" s="96"/>
      <c r="BQ580" s="96"/>
      <c r="BR580" s="96"/>
      <c r="BS580" s="96"/>
      <c r="BT580" s="96"/>
      <c r="BU580" s="96"/>
      <c r="BV580" s="96"/>
      <c r="BW580" s="96"/>
      <c r="BX580" s="96"/>
      <c r="BY580" s="96"/>
      <c r="BZ580" s="96"/>
      <c r="CA580" s="100"/>
      <c r="CB580" s="100"/>
      <c r="CC580" s="100"/>
      <c r="CD580" s="100"/>
      <c r="CE580" s="100"/>
      <c r="CF580" s="100"/>
      <c r="CG580" s="100"/>
      <c r="CH580" s="100"/>
    </row>
    <row r="581" spans="1:86" s="101" customFormat="1" x14ac:dyDescent="0.2">
      <c r="A581" s="108"/>
      <c r="B581" s="108"/>
      <c r="C581" s="151"/>
      <c r="D581" s="109"/>
      <c r="E581" s="110"/>
      <c r="F581" s="248"/>
      <c r="G581" s="111"/>
      <c r="H581" s="111"/>
      <c r="I581" s="111"/>
      <c r="J581" s="150"/>
      <c r="K581" s="111"/>
      <c r="L581" s="149"/>
      <c r="M581" s="163"/>
      <c r="N581" s="147"/>
      <c r="O581" s="147"/>
      <c r="P581" s="147"/>
      <c r="Q581" s="147"/>
      <c r="R581" s="147"/>
      <c r="S581" s="147"/>
      <c r="T581" s="147"/>
      <c r="U581" s="147"/>
      <c r="V581" s="147"/>
      <c r="W581" s="250"/>
      <c r="X581" s="147"/>
      <c r="Y581" s="250"/>
      <c r="Z581" s="148"/>
      <c r="AA581" s="250"/>
      <c r="AB581" s="147"/>
      <c r="AC581" s="73"/>
      <c r="AD581" s="96"/>
      <c r="AE581" s="97"/>
      <c r="AF581" s="97"/>
      <c r="AG581" s="98"/>
      <c r="AH581" s="98"/>
      <c r="AI581" s="98"/>
      <c r="AJ581" s="97"/>
      <c r="AK581" s="98"/>
      <c r="AL581" s="98"/>
      <c r="AM581" s="98"/>
      <c r="AN581" s="99"/>
      <c r="AO581" s="99"/>
      <c r="AP581" s="99"/>
      <c r="AQ581" s="96"/>
      <c r="AR581" s="96"/>
      <c r="AS581" s="96"/>
      <c r="AT581" s="96"/>
      <c r="AU581" s="96"/>
      <c r="AV581" s="96"/>
      <c r="AW581" s="96"/>
      <c r="AX581" s="96"/>
      <c r="AY581" s="96"/>
      <c r="AZ581" s="96"/>
      <c r="BA581" s="96"/>
      <c r="BB581" s="96"/>
      <c r="BC581" s="96"/>
      <c r="BD581" s="96"/>
      <c r="BE581" s="96"/>
      <c r="BF581" s="96"/>
      <c r="BG581" s="96"/>
      <c r="BH581" s="96"/>
      <c r="BI581" s="96"/>
      <c r="BJ581" s="96"/>
      <c r="BK581" s="96"/>
      <c r="BL581" s="96"/>
      <c r="BM581" s="96"/>
      <c r="BN581" s="96"/>
      <c r="BO581" s="96"/>
      <c r="BP581" s="96"/>
      <c r="BQ581" s="96"/>
      <c r="BR581" s="96"/>
      <c r="BS581" s="96"/>
      <c r="BT581" s="96"/>
      <c r="BU581" s="96"/>
      <c r="BV581" s="96"/>
      <c r="BW581" s="96"/>
      <c r="BX581" s="96"/>
      <c r="BY581" s="96"/>
      <c r="BZ581" s="96"/>
      <c r="CA581" s="100"/>
      <c r="CB581" s="100"/>
      <c r="CC581" s="100"/>
      <c r="CD581" s="100"/>
      <c r="CE581" s="100"/>
      <c r="CF581" s="100"/>
      <c r="CG581" s="100"/>
      <c r="CH581" s="100"/>
    </row>
    <row r="582" spans="1:86" s="101" customFormat="1" x14ac:dyDescent="0.2">
      <c r="A582" s="108"/>
      <c r="B582" s="108"/>
      <c r="C582" s="151"/>
      <c r="D582" s="109"/>
      <c r="E582" s="110"/>
      <c r="F582" s="248"/>
      <c r="G582" s="111"/>
      <c r="H582" s="111"/>
      <c r="I582" s="111"/>
      <c r="J582" s="150"/>
      <c r="K582" s="111"/>
      <c r="L582" s="149"/>
      <c r="M582" s="163"/>
      <c r="N582" s="147"/>
      <c r="O582" s="147"/>
      <c r="P582" s="147"/>
      <c r="Q582" s="147"/>
      <c r="R582" s="147"/>
      <c r="S582" s="147"/>
      <c r="T582" s="147"/>
      <c r="U582" s="147"/>
      <c r="V582" s="147"/>
      <c r="W582" s="250"/>
      <c r="X582" s="147"/>
      <c r="Y582" s="250"/>
      <c r="Z582" s="148"/>
      <c r="AA582" s="250"/>
      <c r="AB582" s="147"/>
      <c r="AC582" s="73"/>
      <c r="AD582" s="96"/>
      <c r="AE582" s="97"/>
      <c r="AF582" s="97"/>
      <c r="AG582" s="98"/>
      <c r="AH582" s="98"/>
      <c r="AI582" s="98"/>
      <c r="AJ582" s="97"/>
      <c r="AK582" s="98"/>
      <c r="AL582" s="98"/>
      <c r="AM582" s="98"/>
      <c r="AN582" s="99"/>
      <c r="AO582" s="99"/>
      <c r="AP582" s="99"/>
      <c r="AQ582" s="96"/>
      <c r="AR582" s="96"/>
      <c r="AS582" s="96"/>
      <c r="AT582" s="96"/>
      <c r="AU582" s="96"/>
      <c r="AV582" s="96"/>
      <c r="AW582" s="96"/>
      <c r="AX582" s="96"/>
      <c r="AY582" s="96"/>
      <c r="AZ582" s="96"/>
      <c r="BA582" s="96"/>
      <c r="BB582" s="96"/>
      <c r="BC582" s="96"/>
      <c r="BD582" s="96"/>
      <c r="BE582" s="96"/>
      <c r="BF582" s="96"/>
      <c r="BG582" s="96"/>
      <c r="BH582" s="96"/>
      <c r="BI582" s="96"/>
      <c r="BJ582" s="96"/>
      <c r="BK582" s="96"/>
      <c r="BL582" s="96"/>
      <c r="BM582" s="96"/>
      <c r="BN582" s="96"/>
      <c r="BO582" s="96"/>
      <c r="BP582" s="96"/>
      <c r="BQ582" s="96"/>
      <c r="BR582" s="96"/>
      <c r="BS582" s="96"/>
      <c r="BT582" s="96"/>
      <c r="BU582" s="96"/>
      <c r="BV582" s="96"/>
      <c r="BW582" s="96"/>
      <c r="BX582" s="96"/>
      <c r="BY582" s="96"/>
      <c r="BZ582" s="96"/>
      <c r="CA582" s="100"/>
      <c r="CB582" s="100"/>
      <c r="CC582" s="100"/>
      <c r="CD582" s="100"/>
      <c r="CE582" s="100"/>
      <c r="CF582" s="100"/>
      <c r="CG582" s="100"/>
      <c r="CH582" s="100"/>
    </row>
    <row r="583" spans="1:86" s="101" customFormat="1" x14ac:dyDescent="0.2">
      <c r="A583" s="108"/>
      <c r="B583" s="108"/>
      <c r="C583" s="151"/>
      <c r="D583" s="109"/>
      <c r="E583" s="110"/>
      <c r="F583" s="248"/>
      <c r="G583" s="111"/>
      <c r="H583" s="111"/>
      <c r="I583" s="111"/>
      <c r="J583" s="150"/>
      <c r="K583" s="111"/>
      <c r="L583" s="149"/>
      <c r="M583" s="163"/>
      <c r="N583" s="147"/>
      <c r="O583" s="147"/>
      <c r="P583" s="147"/>
      <c r="Q583" s="147"/>
      <c r="R583" s="147"/>
      <c r="S583" s="147"/>
      <c r="T583" s="147"/>
      <c r="U583" s="147"/>
      <c r="V583" s="147"/>
      <c r="W583" s="250"/>
      <c r="X583" s="147"/>
      <c r="Y583" s="250"/>
      <c r="Z583" s="148"/>
      <c r="AA583" s="250"/>
      <c r="AB583" s="147"/>
      <c r="AC583" s="73"/>
      <c r="AD583" s="96"/>
      <c r="AE583" s="97"/>
      <c r="AF583" s="97"/>
      <c r="AG583" s="98"/>
      <c r="AH583" s="98"/>
      <c r="AI583" s="98"/>
      <c r="AJ583" s="97"/>
      <c r="AK583" s="98"/>
      <c r="AL583" s="98"/>
      <c r="AM583" s="98"/>
      <c r="AN583" s="99"/>
      <c r="AO583" s="99"/>
      <c r="AP583" s="99"/>
      <c r="AQ583" s="96"/>
      <c r="AR583" s="96"/>
      <c r="AS583" s="96"/>
      <c r="AT583" s="96"/>
      <c r="AU583" s="96"/>
      <c r="AV583" s="96"/>
      <c r="AW583" s="96"/>
      <c r="AX583" s="96"/>
      <c r="AY583" s="96"/>
      <c r="AZ583" s="96"/>
      <c r="BA583" s="96"/>
      <c r="BB583" s="96"/>
      <c r="BC583" s="96"/>
      <c r="BD583" s="96"/>
      <c r="BE583" s="96"/>
      <c r="BF583" s="96"/>
      <c r="BG583" s="96"/>
      <c r="BH583" s="96"/>
      <c r="BI583" s="96"/>
      <c r="BJ583" s="96"/>
      <c r="BK583" s="96"/>
      <c r="BL583" s="96"/>
      <c r="BM583" s="96"/>
      <c r="BN583" s="96"/>
      <c r="BO583" s="96"/>
      <c r="BP583" s="96"/>
      <c r="BQ583" s="96"/>
      <c r="BR583" s="96"/>
      <c r="BS583" s="96"/>
      <c r="BT583" s="96"/>
      <c r="BU583" s="96"/>
      <c r="BV583" s="96"/>
      <c r="BW583" s="96"/>
      <c r="BX583" s="96"/>
      <c r="BY583" s="96"/>
      <c r="BZ583" s="96"/>
      <c r="CA583" s="100"/>
      <c r="CB583" s="100"/>
      <c r="CC583" s="100"/>
      <c r="CD583" s="100"/>
      <c r="CE583" s="100"/>
      <c r="CF583" s="100"/>
      <c r="CG583" s="100"/>
      <c r="CH583" s="100"/>
    </row>
    <row r="584" spans="1:86" s="101" customFormat="1" x14ac:dyDescent="0.2">
      <c r="A584" s="108"/>
      <c r="B584" s="108"/>
      <c r="C584" s="151"/>
      <c r="D584" s="109"/>
      <c r="E584" s="110"/>
      <c r="F584" s="248"/>
      <c r="G584" s="111"/>
      <c r="H584" s="111"/>
      <c r="I584" s="111"/>
      <c r="J584" s="150"/>
      <c r="K584" s="111"/>
      <c r="L584" s="149"/>
      <c r="M584" s="163"/>
      <c r="N584" s="147"/>
      <c r="O584" s="147"/>
      <c r="P584" s="147"/>
      <c r="Q584" s="147"/>
      <c r="R584" s="147"/>
      <c r="S584" s="147"/>
      <c r="T584" s="147"/>
      <c r="U584" s="147"/>
      <c r="V584" s="147"/>
      <c r="W584" s="250"/>
      <c r="X584" s="147"/>
      <c r="Y584" s="250"/>
      <c r="Z584" s="148"/>
      <c r="AA584" s="250"/>
      <c r="AB584" s="147"/>
      <c r="AC584" s="73"/>
      <c r="AD584" s="96"/>
      <c r="AE584" s="97"/>
      <c r="AF584" s="97"/>
      <c r="AG584" s="98"/>
      <c r="AH584" s="98"/>
      <c r="AI584" s="98"/>
      <c r="AJ584" s="97"/>
      <c r="AK584" s="98"/>
      <c r="AL584" s="98"/>
      <c r="AM584" s="98"/>
      <c r="AN584" s="99"/>
      <c r="AO584" s="99"/>
      <c r="AP584" s="99"/>
      <c r="AQ584" s="96"/>
      <c r="AR584" s="96"/>
      <c r="AS584" s="96"/>
      <c r="AT584" s="96"/>
      <c r="AU584" s="96"/>
      <c r="AV584" s="96"/>
      <c r="AW584" s="96"/>
      <c r="AX584" s="96"/>
      <c r="AY584" s="96"/>
      <c r="AZ584" s="96"/>
      <c r="BA584" s="96"/>
      <c r="BB584" s="96"/>
      <c r="BC584" s="96"/>
      <c r="BD584" s="96"/>
      <c r="BE584" s="96"/>
      <c r="BF584" s="96"/>
      <c r="BG584" s="96"/>
      <c r="BH584" s="96"/>
      <c r="BI584" s="96"/>
      <c r="BJ584" s="96"/>
      <c r="BK584" s="96"/>
      <c r="BL584" s="96"/>
      <c r="BM584" s="96"/>
      <c r="BN584" s="96"/>
      <c r="BO584" s="96"/>
      <c r="BP584" s="96"/>
      <c r="BQ584" s="96"/>
      <c r="BR584" s="96"/>
      <c r="BS584" s="96"/>
      <c r="BT584" s="96"/>
      <c r="BU584" s="96"/>
      <c r="BV584" s="96"/>
      <c r="BW584" s="96"/>
      <c r="BX584" s="96"/>
      <c r="BY584" s="96"/>
      <c r="BZ584" s="96"/>
      <c r="CA584" s="100"/>
      <c r="CB584" s="100"/>
      <c r="CC584" s="100"/>
      <c r="CD584" s="100"/>
      <c r="CE584" s="100"/>
      <c r="CF584" s="100"/>
      <c r="CG584" s="100"/>
      <c r="CH584" s="100"/>
    </row>
    <row r="585" spans="1:86" s="101" customFormat="1" x14ac:dyDescent="0.2">
      <c r="A585" s="108"/>
      <c r="B585" s="108"/>
      <c r="C585" s="151"/>
      <c r="D585" s="109"/>
      <c r="E585" s="110"/>
      <c r="F585" s="248"/>
      <c r="G585" s="111"/>
      <c r="H585" s="111"/>
      <c r="I585" s="111"/>
      <c r="J585" s="150"/>
      <c r="K585" s="111"/>
      <c r="L585" s="149"/>
      <c r="M585" s="163"/>
      <c r="N585" s="147"/>
      <c r="O585" s="147"/>
      <c r="P585" s="147"/>
      <c r="Q585" s="147"/>
      <c r="R585" s="147"/>
      <c r="S585" s="147"/>
      <c r="T585" s="147"/>
      <c r="U585" s="147"/>
      <c r="V585" s="147"/>
      <c r="W585" s="250"/>
      <c r="X585" s="147"/>
      <c r="Y585" s="250"/>
      <c r="Z585" s="148"/>
      <c r="AA585" s="250"/>
      <c r="AB585" s="147"/>
      <c r="AC585" s="73"/>
      <c r="AD585" s="96"/>
      <c r="AE585" s="97"/>
      <c r="AF585" s="97"/>
      <c r="AG585" s="98"/>
      <c r="AH585" s="98"/>
      <c r="AI585" s="98"/>
      <c r="AJ585" s="97"/>
      <c r="AK585" s="98"/>
      <c r="AL585" s="98"/>
      <c r="AM585" s="98"/>
      <c r="AN585" s="99"/>
      <c r="AO585" s="99"/>
      <c r="AP585" s="99"/>
      <c r="AQ585" s="96"/>
      <c r="AR585" s="96"/>
      <c r="AS585" s="96"/>
      <c r="AT585" s="96"/>
      <c r="AU585" s="96"/>
      <c r="AV585" s="96"/>
      <c r="AW585" s="96"/>
      <c r="AX585" s="96"/>
      <c r="AY585" s="96"/>
      <c r="AZ585" s="96"/>
      <c r="BA585" s="96"/>
      <c r="BB585" s="96"/>
      <c r="BC585" s="96"/>
      <c r="BD585" s="96"/>
      <c r="BE585" s="96"/>
      <c r="BF585" s="96"/>
      <c r="BG585" s="96"/>
      <c r="BH585" s="96"/>
      <c r="BI585" s="96"/>
      <c r="BJ585" s="96"/>
      <c r="BK585" s="96"/>
      <c r="BL585" s="96"/>
      <c r="BM585" s="96"/>
      <c r="BN585" s="96"/>
      <c r="BO585" s="96"/>
      <c r="BP585" s="96"/>
      <c r="BQ585" s="96"/>
      <c r="BR585" s="96"/>
      <c r="BS585" s="96"/>
      <c r="BT585" s="96"/>
      <c r="BU585" s="96"/>
      <c r="BV585" s="96"/>
      <c r="BW585" s="96"/>
      <c r="BX585" s="96"/>
      <c r="BY585" s="96"/>
      <c r="BZ585" s="96"/>
      <c r="CA585" s="100"/>
      <c r="CB585" s="100"/>
      <c r="CC585" s="100"/>
      <c r="CD585" s="100"/>
      <c r="CE585" s="100"/>
      <c r="CF585" s="100"/>
      <c r="CG585" s="100"/>
      <c r="CH585" s="100"/>
    </row>
    <row r="586" spans="1:86" s="101" customFormat="1" x14ac:dyDescent="0.2">
      <c r="A586" s="108"/>
      <c r="B586" s="108"/>
      <c r="C586" s="151"/>
      <c r="D586" s="109"/>
      <c r="E586" s="110"/>
      <c r="F586" s="248"/>
      <c r="G586" s="111"/>
      <c r="H586" s="111"/>
      <c r="I586" s="111"/>
      <c r="J586" s="150"/>
      <c r="K586" s="111"/>
      <c r="L586" s="149"/>
      <c r="M586" s="163"/>
      <c r="N586" s="147"/>
      <c r="O586" s="147"/>
      <c r="P586" s="147"/>
      <c r="Q586" s="147"/>
      <c r="R586" s="147"/>
      <c r="S586" s="147"/>
      <c r="T586" s="147"/>
      <c r="U586" s="147"/>
      <c r="V586" s="147"/>
      <c r="W586" s="250"/>
      <c r="X586" s="147"/>
      <c r="Y586" s="250"/>
      <c r="Z586" s="148"/>
      <c r="AA586" s="250"/>
      <c r="AB586" s="147"/>
      <c r="AC586" s="73"/>
      <c r="AD586" s="96"/>
      <c r="AE586" s="97"/>
      <c r="AF586" s="97"/>
      <c r="AG586" s="98"/>
      <c r="AH586" s="98"/>
      <c r="AI586" s="98"/>
      <c r="AJ586" s="97"/>
      <c r="AK586" s="98"/>
      <c r="AL586" s="98"/>
      <c r="AM586" s="98"/>
      <c r="AN586" s="99"/>
      <c r="AO586" s="99"/>
      <c r="AP586" s="99"/>
      <c r="AQ586" s="96"/>
      <c r="AR586" s="96"/>
      <c r="AS586" s="96"/>
      <c r="AT586" s="96"/>
      <c r="AU586" s="96"/>
      <c r="AV586" s="96"/>
      <c r="AW586" s="96"/>
      <c r="AX586" s="96"/>
      <c r="AY586" s="96"/>
      <c r="AZ586" s="96"/>
      <c r="BA586" s="96"/>
      <c r="BB586" s="96"/>
      <c r="BC586" s="96"/>
      <c r="BD586" s="96"/>
      <c r="BE586" s="96"/>
      <c r="BF586" s="96"/>
      <c r="BG586" s="96"/>
      <c r="BH586" s="96"/>
      <c r="BI586" s="96"/>
      <c r="BJ586" s="96"/>
      <c r="BK586" s="96"/>
      <c r="BL586" s="96"/>
      <c r="BM586" s="96"/>
      <c r="BN586" s="96"/>
      <c r="BO586" s="96"/>
      <c r="BP586" s="96"/>
      <c r="BQ586" s="96"/>
      <c r="BR586" s="96"/>
      <c r="BS586" s="96"/>
      <c r="BT586" s="96"/>
      <c r="BU586" s="96"/>
      <c r="BV586" s="96"/>
      <c r="BW586" s="96"/>
      <c r="BX586" s="96"/>
      <c r="BY586" s="96"/>
      <c r="BZ586" s="96"/>
      <c r="CA586" s="100"/>
      <c r="CB586" s="100"/>
      <c r="CC586" s="100"/>
      <c r="CD586" s="100"/>
      <c r="CE586" s="100"/>
      <c r="CF586" s="100"/>
      <c r="CG586" s="100"/>
      <c r="CH586" s="100"/>
    </row>
    <row r="587" spans="1:86" s="101" customFormat="1" x14ac:dyDescent="0.2">
      <c r="A587" s="108"/>
      <c r="B587" s="108"/>
      <c r="C587" s="151"/>
      <c r="D587" s="109"/>
      <c r="E587" s="110"/>
      <c r="F587" s="248"/>
      <c r="G587" s="111"/>
      <c r="H587" s="111"/>
      <c r="I587" s="111"/>
      <c r="J587" s="150"/>
      <c r="K587" s="111"/>
      <c r="L587" s="149"/>
      <c r="M587" s="163"/>
      <c r="N587" s="147"/>
      <c r="O587" s="147"/>
      <c r="P587" s="147"/>
      <c r="Q587" s="147"/>
      <c r="R587" s="147"/>
      <c r="S587" s="147"/>
      <c r="T587" s="147"/>
      <c r="U587" s="147"/>
      <c r="V587" s="147"/>
      <c r="W587" s="250"/>
      <c r="X587" s="147"/>
      <c r="Y587" s="250"/>
      <c r="Z587" s="148"/>
      <c r="AA587" s="250"/>
      <c r="AB587" s="147"/>
      <c r="AC587" s="73"/>
      <c r="AD587" s="96"/>
      <c r="AE587" s="97"/>
      <c r="AF587" s="97"/>
      <c r="AG587" s="98"/>
      <c r="AH587" s="98"/>
      <c r="AI587" s="98"/>
      <c r="AJ587" s="97"/>
      <c r="AK587" s="98"/>
      <c r="AL587" s="98"/>
      <c r="AM587" s="98"/>
      <c r="AN587" s="99"/>
      <c r="AO587" s="99"/>
      <c r="AP587" s="99"/>
      <c r="AQ587" s="96"/>
      <c r="AR587" s="96"/>
      <c r="AS587" s="96"/>
      <c r="AT587" s="96"/>
      <c r="AU587" s="96"/>
      <c r="AV587" s="96"/>
      <c r="AW587" s="96"/>
      <c r="AX587" s="96"/>
      <c r="AY587" s="96"/>
      <c r="AZ587" s="96"/>
      <c r="BA587" s="96"/>
      <c r="BB587" s="96"/>
      <c r="BC587" s="96"/>
      <c r="BD587" s="96"/>
      <c r="BE587" s="96"/>
      <c r="BF587" s="96"/>
      <c r="BG587" s="96"/>
      <c r="BH587" s="96"/>
      <c r="BI587" s="96"/>
      <c r="BJ587" s="96"/>
      <c r="BK587" s="96"/>
      <c r="BL587" s="96"/>
      <c r="BM587" s="96"/>
      <c r="BN587" s="96"/>
      <c r="BO587" s="96"/>
      <c r="BP587" s="96"/>
      <c r="BQ587" s="96"/>
      <c r="BR587" s="96"/>
      <c r="BS587" s="96"/>
      <c r="BT587" s="96"/>
      <c r="BU587" s="96"/>
      <c r="BV587" s="96"/>
      <c r="BW587" s="96"/>
      <c r="BX587" s="96"/>
      <c r="BY587" s="96"/>
      <c r="BZ587" s="96"/>
      <c r="CA587" s="100"/>
      <c r="CB587" s="100"/>
      <c r="CC587" s="100"/>
      <c r="CD587" s="100"/>
      <c r="CE587" s="100"/>
      <c r="CF587" s="100"/>
      <c r="CG587" s="100"/>
      <c r="CH587" s="100"/>
    </row>
    <row r="588" spans="1:86" s="101" customFormat="1" x14ac:dyDescent="0.2">
      <c r="A588" s="108"/>
      <c r="B588" s="108"/>
      <c r="C588" s="151"/>
      <c r="D588" s="109"/>
      <c r="E588" s="110"/>
      <c r="F588" s="248"/>
      <c r="G588" s="111"/>
      <c r="H588" s="111"/>
      <c r="I588" s="111"/>
      <c r="J588" s="150"/>
      <c r="K588" s="111"/>
      <c r="L588" s="149"/>
      <c r="M588" s="163"/>
      <c r="N588" s="147"/>
      <c r="O588" s="147"/>
      <c r="P588" s="147"/>
      <c r="Q588" s="147"/>
      <c r="R588" s="147"/>
      <c r="S588" s="147"/>
      <c r="T588" s="147"/>
      <c r="U588" s="147"/>
      <c r="V588" s="147"/>
      <c r="W588" s="250"/>
      <c r="X588" s="147"/>
      <c r="Y588" s="250"/>
      <c r="Z588" s="148"/>
      <c r="AA588" s="250"/>
      <c r="AB588" s="147"/>
      <c r="AC588" s="73"/>
      <c r="AD588" s="96"/>
      <c r="AE588" s="97"/>
      <c r="AF588" s="97"/>
      <c r="AG588" s="98"/>
      <c r="AH588" s="98"/>
      <c r="AI588" s="98"/>
      <c r="AJ588" s="97"/>
      <c r="AK588" s="98"/>
      <c r="AL588" s="98"/>
      <c r="AM588" s="98"/>
      <c r="AN588" s="99"/>
      <c r="AO588" s="99"/>
      <c r="AP588" s="99"/>
      <c r="AQ588" s="96"/>
      <c r="AR588" s="96"/>
      <c r="AS588" s="96"/>
      <c r="AT588" s="96"/>
      <c r="AU588" s="96"/>
      <c r="AV588" s="96"/>
      <c r="AW588" s="96"/>
      <c r="AX588" s="96"/>
      <c r="AY588" s="96"/>
      <c r="AZ588" s="96"/>
      <c r="BA588" s="96"/>
      <c r="BB588" s="96"/>
      <c r="BC588" s="96"/>
      <c r="BD588" s="96"/>
      <c r="BE588" s="96"/>
      <c r="BF588" s="96"/>
      <c r="BG588" s="96"/>
      <c r="BH588" s="96"/>
      <c r="BI588" s="96"/>
      <c r="BJ588" s="96"/>
      <c r="BK588" s="96"/>
      <c r="BL588" s="96"/>
      <c r="BM588" s="96"/>
      <c r="BN588" s="96"/>
      <c r="BO588" s="96"/>
      <c r="BP588" s="96"/>
      <c r="BQ588" s="96"/>
      <c r="BR588" s="96"/>
      <c r="BS588" s="96"/>
      <c r="BT588" s="96"/>
      <c r="BU588" s="96"/>
      <c r="BV588" s="96"/>
      <c r="BW588" s="96"/>
      <c r="BX588" s="96"/>
      <c r="BY588" s="96"/>
      <c r="BZ588" s="96"/>
      <c r="CA588" s="100"/>
      <c r="CB588" s="100"/>
      <c r="CC588" s="100"/>
      <c r="CD588" s="100"/>
      <c r="CE588" s="100"/>
      <c r="CF588" s="100"/>
      <c r="CG588" s="100"/>
      <c r="CH588" s="100"/>
    </row>
    <row r="589" spans="1:86" s="101" customFormat="1" x14ac:dyDescent="0.2">
      <c r="A589" s="108"/>
      <c r="B589" s="108"/>
      <c r="C589" s="151"/>
      <c r="D589" s="109"/>
      <c r="E589" s="110"/>
      <c r="F589" s="248"/>
      <c r="G589" s="111"/>
      <c r="H589" s="111"/>
      <c r="I589" s="111"/>
      <c r="J589" s="150"/>
      <c r="K589" s="111"/>
      <c r="L589" s="149"/>
      <c r="M589" s="163"/>
      <c r="N589" s="147"/>
      <c r="O589" s="147"/>
      <c r="P589" s="147"/>
      <c r="Q589" s="147"/>
      <c r="R589" s="147"/>
      <c r="S589" s="147"/>
      <c r="T589" s="147"/>
      <c r="U589" s="147"/>
      <c r="V589" s="147"/>
      <c r="W589" s="250"/>
      <c r="X589" s="147"/>
      <c r="Y589" s="250"/>
      <c r="Z589" s="148"/>
      <c r="AA589" s="250"/>
      <c r="AB589" s="147"/>
      <c r="AC589" s="73"/>
      <c r="AD589" s="96"/>
      <c r="AE589" s="97"/>
      <c r="AF589" s="97"/>
      <c r="AG589" s="98"/>
      <c r="AH589" s="98"/>
      <c r="AI589" s="98"/>
      <c r="AJ589" s="97"/>
      <c r="AK589" s="98"/>
      <c r="AL589" s="98"/>
      <c r="AM589" s="98"/>
      <c r="AN589" s="99"/>
      <c r="AO589" s="99"/>
      <c r="AP589" s="99"/>
      <c r="AQ589" s="96"/>
      <c r="AR589" s="96"/>
      <c r="AS589" s="96"/>
      <c r="AT589" s="96"/>
      <c r="AU589" s="96"/>
      <c r="AV589" s="96"/>
      <c r="AW589" s="96"/>
      <c r="AX589" s="96"/>
      <c r="AY589" s="96"/>
      <c r="AZ589" s="96"/>
      <c r="BA589" s="96"/>
      <c r="BB589" s="96"/>
      <c r="BC589" s="96"/>
      <c r="BD589" s="96"/>
      <c r="BE589" s="96"/>
      <c r="BF589" s="96"/>
      <c r="BG589" s="96"/>
      <c r="BH589" s="96"/>
      <c r="BI589" s="96"/>
      <c r="BJ589" s="96"/>
      <c r="BK589" s="96"/>
      <c r="BL589" s="96"/>
      <c r="BM589" s="96"/>
      <c r="BN589" s="96"/>
      <c r="BO589" s="96"/>
      <c r="BP589" s="96"/>
      <c r="BQ589" s="96"/>
      <c r="BR589" s="96"/>
      <c r="BS589" s="96"/>
      <c r="BT589" s="96"/>
      <c r="BU589" s="96"/>
      <c r="BV589" s="96"/>
      <c r="BW589" s="96"/>
      <c r="BX589" s="96"/>
      <c r="BY589" s="96"/>
      <c r="BZ589" s="96"/>
      <c r="CA589" s="100"/>
      <c r="CB589" s="100"/>
      <c r="CC589" s="100"/>
      <c r="CD589" s="100"/>
      <c r="CE589" s="100"/>
      <c r="CF589" s="100"/>
      <c r="CG589" s="100"/>
      <c r="CH589" s="100"/>
    </row>
    <row r="590" spans="1:86" s="101" customFormat="1" x14ac:dyDescent="0.2">
      <c r="A590" s="108"/>
      <c r="B590" s="108"/>
      <c r="C590" s="151"/>
      <c r="D590" s="109"/>
      <c r="E590" s="110"/>
      <c r="F590" s="248"/>
      <c r="G590" s="111"/>
      <c r="H590" s="111"/>
      <c r="I590" s="111"/>
      <c r="J590" s="150"/>
      <c r="K590" s="111"/>
      <c r="L590" s="149"/>
      <c r="M590" s="163"/>
      <c r="N590" s="147"/>
      <c r="O590" s="147"/>
      <c r="P590" s="147"/>
      <c r="Q590" s="147"/>
      <c r="R590" s="147"/>
      <c r="S590" s="147"/>
      <c r="T590" s="147"/>
      <c r="U590" s="147"/>
      <c r="V590" s="147"/>
      <c r="W590" s="250"/>
      <c r="X590" s="147"/>
      <c r="Y590" s="250"/>
      <c r="Z590" s="148"/>
      <c r="AA590" s="250"/>
      <c r="AB590" s="147"/>
      <c r="AC590" s="73"/>
      <c r="AD590" s="96"/>
      <c r="AE590" s="97"/>
      <c r="AF590" s="97"/>
      <c r="AG590" s="98"/>
      <c r="AH590" s="98"/>
      <c r="AI590" s="98"/>
      <c r="AJ590" s="97"/>
      <c r="AK590" s="98"/>
      <c r="AL590" s="98"/>
      <c r="AM590" s="98"/>
      <c r="AN590" s="99"/>
      <c r="AO590" s="99"/>
      <c r="AP590" s="99"/>
      <c r="AQ590" s="96"/>
      <c r="AR590" s="96"/>
      <c r="AS590" s="96"/>
      <c r="AT590" s="96"/>
      <c r="AU590" s="96"/>
      <c r="AV590" s="96"/>
      <c r="AW590" s="96"/>
      <c r="AX590" s="96"/>
      <c r="AY590" s="96"/>
      <c r="AZ590" s="96"/>
      <c r="BA590" s="96"/>
      <c r="BB590" s="96"/>
      <c r="BC590" s="96"/>
      <c r="BD590" s="96"/>
      <c r="BE590" s="96"/>
      <c r="BF590" s="96"/>
      <c r="BG590" s="96"/>
      <c r="BH590" s="96"/>
      <c r="BI590" s="96"/>
      <c r="BJ590" s="96"/>
      <c r="BK590" s="96"/>
      <c r="BL590" s="96"/>
      <c r="BM590" s="96"/>
      <c r="BN590" s="96"/>
      <c r="BO590" s="96"/>
      <c r="BP590" s="96"/>
      <c r="BQ590" s="96"/>
      <c r="BR590" s="96"/>
      <c r="BS590" s="96"/>
      <c r="BT590" s="96"/>
      <c r="BU590" s="96"/>
      <c r="BV590" s="96"/>
      <c r="BW590" s="96"/>
      <c r="BX590" s="96"/>
      <c r="BY590" s="96"/>
      <c r="BZ590" s="96"/>
      <c r="CA590" s="100"/>
      <c r="CB590" s="100"/>
      <c r="CC590" s="100"/>
      <c r="CD590" s="100"/>
      <c r="CE590" s="100"/>
      <c r="CF590" s="100"/>
      <c r="CG590" s="100"/>
      <c r="CH590" s="100"/>
    </row>
    <row r="591" spans="1:86" s="101" customFormat="1" x14ac:dyDescent="0.2">
      <c r="A591" s="108"/>
      <c r="B591" s="108"/>
      <c r="C591" s="151"/>
      <c r="D591" s="109"/>
      <c r="E591" s="110"/>
      <c r="F591" s="248"/>
      <c r="G591" s="111"/>
      <c r="H591" s="111"/>
      <c r="I591" s="111"/>
      <c r="J591" s="150"/>
      <c r="K591" s="111"/>
      <c r="L591" s="149"/>
      <c r="M591" s="163"/>
      <c r="N591" s="147"/>
      <c r="O591" s="147"/>
      <c r="P591" s="147"/>
      <c r="Q591" s="147"/>
      <c r="R591" s="147"/>
      <c r="S591" s="147"/>
      <c r="T591" s="147"/>
      <c r="U591" s="147"/>
      <c r="V591" s="147"/>
      <c r="W591" s="250"/>
      <c r="X591" s="147"/>
      <c r="Y591" s="250"/>
      <c r="Z591" s="148"/>
      <c r="AA591" s="250"/>
      <c r="AB591" s="147"/>
      <c r="AC591" s="73"/>
      <c r="AD591" s="96"/>
      <c r="AE591" s="97"/>
      <c r="AF591" s="97"/>
      <c r="AG591" s="98"/>
      <c r="AH591" s="98"/>
      <c r="AI591" s="98"/>
      <c r="AJ591" s="97"/>
      <c r="AK591" s="98"/>
      <c r="AL591" s="98"/>
      <c r="AM591" s="98"/>
      <c r="AN591" s="99"/>
      <c r="AO591" s="99"/>
      <c r="AP591" s="99"/>
      <c r="AQ591" s="96"/>
      <c r="AR591" s="96"/>
      <c r="AS591" s="96"/>
      <c r="AT591" s="96"/>
      <c r="AU591" s="96"/>
      <c r="AV591" s="96"/>
      <c r="AW591" s="96"/>
      <c r="AX591" s="96"/>
      <c r="AY591" s="96"/>
      <c r="AZ591" s="96"/>
      <c r="BA591" s="96"/>
      <c r="BB591" s="96"/>
      <c r="BC591" s="96"/>
      <c r="BD591" s="96"/>
      <c r="BE591" s="96"/>
      <c r="BF591" s="96"/>
      <c r="BG591" s="96"/>
      <c r="BH591" s="96"/>
      <c r="BI591" s="96"/>
      <c r="BJ591" s="96"/>
      <c r="BK591" s="96"/>
      <c r="BL591" s="96"/>
      <c r="BM591" s="96"/>
      <c r="BN591" s="96"/>
      <c r="BO591" s="96"/>
      <c r="BP591" s="96"/>
      <c r="BQ591" s="96"/>
      <c r="BR591" s="96"/>
      <c r="BS591" s="96"/>
      <c r="BT591" s="96"/>
      <c r="BU591" s="96"/>
      <c r="BV591" s="96"/>
      <c r="BW591" s="96"/>
      <c r="BX591" s="96"/>
      <c r="BY591" s="96"/>
      <c r="BZ591" s="96"/>
      <c r="CA591" s="100"/>
      <c r="CB591" s="100"/>
      <c r="CC591" s="100"/>
      <c r="CD591" s="100"/>
      <c r="CE591" s="100"/>
      <c r="CF591" s="100"/>
      <c r="CG591" s="100"/>
      <c r="CH591" s="100"/>
    </row>
    <row r="592" spans="1:86" s="101" customFormat="1" x14ac:dyDescent="0.2">
      <c r="A592" s="108"/>
      <c r="B592" s="108"/>
      <c r="C592" s="151"/>
      <c r="D592" s="109"/>
      <c r="E592" s="110"/>
      <c r="F592" s="248"/>
      <c r="G592" s="111"/>
      <c r="H592" s="111"/>
      <c r="I592" s="111"/>
      <c r="J592" s="150"/>
      <c r="K592" s="111"/>
      <c r="L592" s="149"/>
      <c r="M592" s="163"/>
      <c r="N592" s="147"/>
      <c r="O592" s="147"/>
      <c r="P592" s="147"/>
      <c r="Q592" s="147"/>
      <c r="R592" s="147"/>
      <c r="S592" s="147"/>
      <c r="T592" s="147"/>
      <c r="U592" s="147"/>
      <c r="V592" s="147"/>
      <c r="W592" s="250"/>
      <c r="X592" s="147"/>
      <c r="Y592" s="250"/>
      <c r="Z592" s="148"/>
      <c r="AA592" s="250"/>
      <c r="AB592" s="147"/>
      <c r="AC592" s="73"/>
      <c r="AD592" s="96"/>
      <c r="AE592" s="97"/>
      <c r="AF592" s="97"/>
      <c r="AG592" s="98"/>
      <c r="AH592" s="98"/>
      <c r="AI592" s="98"/>
      <c r="AJ592" s="97"/>
      <c r="AK592" s="98"/>
      <c r="AL592" s="98"/>
      <c r="AM592" s="98"/>
      <c r="AN592" s="99"/>
      <c r="AO592" s="99"/>
      <c r="AP592" s="99"/>
      <c r="AQ592" s="96"/>
      <c r="AR592" s="96"/>
      <c r="AS592" s="96"/>
      <c r="AT592" s="96"/>
      <c r="AU592" s="96"/>
      <c r="AV592" s="96"/>
      <c r="AW592" s="96"/>
      <c r="AX592" s="96"/>
      <c r="AY592" s="96"/>
      <c r="AZ592" s="96"/>
      <c r="BA592" s="96"/>
      <c r="BB592" s="96"/>
      <c r="BC592" s="96"/>
      <c r="BD592" s="96"/>
      <c r="BE592" s="96"/>
      <c r="BF592" s="96"/>
      <c r="BG592" s="96"/>
      <c r="BH592" s="96"/>
      <c r="BI592" s="96"/>
      <c r="BJ592" s="96"/>
      <c r="BK592" s="96"/>
      <c r="BL592" s="96"/>
      <c r="BM592" s="96"/>
      <c r="BN592" s="96"/>
      <c r="BO592" s="96"/>
      <c r="BP592" s="96"/>
      <c r="BQ592" s="96"/>
      <c r="BR592" s="96"/>
      <c r="BS592" s="96"/>
      <c r="BT592" s="96"/>
      <c r="BU592" s="96"/>
      <c r="BV592" s="96"/>
      <c r="BW592" s="96"/>
      <c r="BX592" s="96"/>
      <c r="BY592" s="96"/>
      <c r="BZ592" s="96"/>
      <c r="CA592" s="100"/>
      <c r="CB592" s="100"/>
      <c r="CC592" s="100"/>
      <c r="CD592" s="100"/>
      <c r="CE592" s="100"/>
      <c r="CF592" s="100"/>
      <c r="CG592" s="100"/>
      <c r="CH592" s="100"/>
    </row>
    <row r="593" spans="1:86" s="101" customFormat="1" x14ac:dyDescent="0.2">
      <c r="A593" s="108"/>
      <c r="B593" s="108"/>
      <c r="C593" s="151"/>
      <c r="D593" s="109"/>
      <c r="E593" s="110"/>
      <c r="F593" s="248"/>
      <c r="G593" s="111"/>
      <c r="H593" s="111"/>
      <c r="I593" s="111"/>
      <c r="J593" s="150"/>
      <c r="K593" s="111"/>
      <c r="L593" s="149"/>
      <c r="M593" s="163"/>
      <c r="N593" s="147"/>
      <c r="O593" s="147"/>
      <c r="P593" s="147"/>
      <c r="Q593" s="147"/>
      <c r="R593" s="147"/>
      <c r="S593" s="147"/>
      <c r="T593" s="147"/>
      <c r="U593" s="147"/>
      <c r="V593" s="147"/>
      <c r="W593" s="250"/>
      <c r="X593" s="147"/>
      <c r="Y593" s="250"/>
      <c r="Z593" s="148"/>
      <c r="AA593" s="250"/>
      <c r="AB593" s="147"/>
      <c r="AC593" s="73"/>
      <c r="AD593" s="96"/>
      <c r="AE593" s="97"/>
      <c r="AF593" s="97"/>
      <c r="AG593" s="98"/>
      <c r="AH593" s="98"/>
      <c r="AI593" s="98"/>
      <c r="AJ593" s="97"/>
      <c r="AK593" s="98"/>
      <c r="AL593" s="98"/>
      <c r="AM593" s="98"/>
      <c r="AN593" s="99"/>
      <c r="AO593" s="99"/>
      <c r="AP593" s="99"/>
      <c r="AQ593" s="96"/>
      <c r="AR593" s="96"/>
      <c r="AS593" s="96"/>
      <c r="AT593" s="96"/>
      <c r="AU593" s="96"/>
      <c r="AV593" s="96"/>
      <c r="AW593" s="96"/>
      <c r="AX593" s="96"/>
      <c r="AY593" s="96"/>
      <c r="AZ593" s="96"/>
      <c r="BA593" s="96"/>
      <c r="BB593" s="96"/>
      <c r="BC593" s="96"/>
      <c r="BD593" s="96"/>
      <c r="BE593" s="96"/>
      <c r="BF593" s="96"/>
      <c r="BG593" s="96"/>
      <c r="BH593" s="96"/>
      <c r="BI593" s="96"/>
      <c r="BJ593" s="96"/>
      <c r="BK593" s="96"/>
      <c r="BL593" s="96"/>
      <c r="BM593" s="96"/>
      <c r="BN593" s="96"/>
      <c r="BO593" s="96"/>
      <c r="BP593" s="96"/>
      <c r="BQ593" s="96"/>
      <c r="BR593" s="96"/>
      <c r="BS593" s="96"/>
      <c r="BT593" s="96"/>
      <c r="BU593" s="96"/>
      <c r="BV593" s="96"/>
      <c r="BW593" s="96"/>
      <c r="BX593" s="96"/>
      <c r="BY593" s="96"/>
      <c r="BZ593" s="96"/>
      <c r="CA593" s="100"/>
      <c r="CB593" s="100"/>
      <c r="CC593" s="100"/>
      <c r="CD593" s="100"/>
      <c r="CE593" s="100"/>
      <c r="CF593" s="100"/>
      <c r="CG593" s="100"/>
      <c r="CH593" s="100"/>
    </row>
    <row r="594" spans="1:86" s="101" customFormat="1" x14ac:dyDescent="0.2">
      <c r="A594" s="108"/>
      <c r="B594" s="108"/>
      <c r="C594" s="151"/>
      <c r="D594" s="109"/>
      <c r="E594" s="110"/>
      <c r="F594" s="248"/>
      <c r="G594" s="111"/>
      <c r="H594" s="111"/>
      <c r="I594" s="111"/>
      <c r="J594" s="150"/>
      <c r="K594" s="111"/>
      <c r="L594" s="149"/>
      <c r="M594" s="163"/>
      <c r="N594" s="147"/>
      <c r="O594" s="147"/>
      <c r="P594" s="147"/>
      <c r="Q594" s="147"/>
      <c r="R594" s="147"/>
      <c r="S594" s="147"/>
      <c r="T594" s="147"/>
      <c r="U594" s="147"/>
      <c r="V594" s="147"/>
      <c r="W594" s="250"/>
      <c r="X594" s="147"/>
      <c r="Y594" s="250"/>
      <c r="Z594" s="148"/>
      <c r="AA594" s="250"/>
      <c r="AB594" s="147"/>
      <c r="AC594" s="73"/>
      <c r="AD594" s="96"/>
      <c r="AE594" s="97"/>
      <c r="AF594" s="97"/>
      <c r="AG594" s="98"/>
      <c r="AH594" s="98"/>
      <c r="AI594" s="98"/>
      <c r="AJ594" s="97"/>
      <c r="AK594" s="98"/>
      <c r="AL594" s="98"/>
      <c r="AM594" s="98"/>
      <c r="AN594" s="99"/>
      <c r="AO594" s="99"/>
      <c r="AP594" s="99"/>
      <c r="AQ594" s="96"/>
      <c r="AR594" s="96"/>
      <c r="AS594" s="96"/>
      <c r="AT594" s="96"/>
      <c r="AU594" s="96"/>
      <c r="AV594" s="96"/>
      <c r="AW594" s="96"/>
      <c r="AX594" s="96"/>
      <c r="AY594" s="96"/>
      <c r="AZ594" s="96"/>
      <c r="BA594" s="96"/>
      <c r="BB594" s="96"/>
      <c r="BC594" s="96"/>
      <c r="BD594" s="96"/>
      <c r="BE594" s="96"/>
      <c r="BF594" s="96"/>
      <c r="BG594" s="96"/>
      <c r="BH594" s="96"/>
      <c r="BI594" s="96"/>
      <c r="BJ594" s="96"/>
      <c r="BK594" s="96"/>
      <c r="BL594" s="96"/>
      <c r="BM594" s="96"/>
      <c r="BN594" s="96"/>
      <c r="BO594" s="96"/>
      <c r="BP594" s="96"/>
      <c r="BQ594" s="96"/>
      <c r="BR594" s="96"/>
      <c r="BS594" s="96"/>
      <c r="BT594" s="96"/>
      <c r="BU594" s="96"/>
      <c r="BV594" s="96"/>
      <c r="BW594" s="96"/>
      <c r="BX594" s="96"/>
      <c r="BY594" s="96"/>
      <c r="BZ594" s="96"/>
      <c r="CA594" s="100"/>
      <c r="CB594" s="100"/>
      <c r="CC594" s="100"/>
      <c r="CD594" s="100"/>
      <c r="CE594" s="100"/>
      <c r="CF594" s="100"/>
      <c r="CG594" s="100"/>
      <c r="CH594" s="100"/>
    </row>
    <row r="595" spans="1:86" s="101" customFormat="1" x14ac:dyDescent="0.2">
      <c r="A595" s="108"/>
      <c r="B595" s="108"/>
      <c r="C595" s="151"/>
      <c r="D595" s="109"/>
      <c r="E595" s="110"/>
      <c r="F595" s="248"/>
      <c r="G595" s="111"/>
      <c r="H595" s="111"/>
      <c r="I595" s="111"/>
      <c r="J595" s="150"/>
      <c r="K595" s="111"/>
      <c r="L595" s="149"/>
      <c r="M595" s="163"/>
      <c r="N595" s="147"/>
      <c r="O595" s="147"/>
      <c r="P595" s="147"/>
      <c r="Q595" s="147"/>
      <c r="R595" s="147"/>
      <c r="S595" s="147"/>
      <c r="T595" s="147"/>
      <c r="U595" s="147"/>
      <c r="V595" s="147"/>
      <c r="W595" s="250"/>
      <c r="X595" s="147"/>
      <c r="Y595" s="250"/>
      <c r="Z595" s="148"/>
      <c r="AA595" s="250"/>
      <c r="AB595" s="147"/>
      <c r="AC595" s="73"/>
      <c r="AD595" s="96"/>
      <c r="AE595" s="97"/>
      <c r="AF595" s="97"/>
      <c r="AG595" s="98"/>
      <c r="AH595" s="98"/>
      <c r="AI595" s="98"/>
      <c r="AJ595" s="97"/>
      <c r="AK595" s="98"/>
      <c r="AL595" s="98"/>
      <c r="AM595" s="98"/>
      <c r="AN595" s="99"/>
      <c r="AO595" s="99"/>
      <c r="AP595" s="99"/>
      <c r="AQ595" s="96"/>
      <c r="AR595" s="96"/>
      <c r="AS595" s="96"/>
      <c r="AT595" s="96"/>
      <c r="AU595" s="96"/>
      <c r="AV595" s="96"/>
      <c r="AW595" s="96"/>
      <c r="AX595" s="96"/>
      <c r="AY595" s="96"/>
      <c r="AZ595" s="96"/>
      <c r="BA595" s="96"/>
      <c r="BB595" s="96"/>
      <c r="BC595" s="96"/>
      <c r="BD595" s="96"/>
      <c r="BE595" s="96"/>
      <c r="BF595" s="96"/>
      <c r="BG595" s="96"/>
      <c r="BH595" s="96"/>
      <c r="BI595" s="96"/>
      <c r="BJ595" s="96"/>
      <c r="BK595" s="96"/>
      <c r="BL595" s="96"/>
      <c r="BM595" s="96"/>
      <c r="BN595" s="96"/>
      <c r="BO595" s="96"/>
      <c r="BP595" s="96"/>
      <c r="BQ595" s="96"/>
      <c r="BR595" s="96"/>
      <c r="BS595" s="96"/>
      <c r="BT595" s="96"/>
      <c r="BU595" s="96"/>
      <c r="BV595" s="96"/>
      <c r="BW595" s="96"/>
      <c r="BX595" s="96"/>
      <c r="BY595" s="96"/>
      <c r="BZ595" s="96"/>
      <c r="CA595" s="100"/>
      <c r="CB595" s="100"/>
      <c r="CC595" s="100"/>
      <c r="CD595" s="100"/>
      <c r="CE595" s="100"/>
      <c r="CF595" s="100"/>
      <c r="CG595" s="100"/>
      <c r="CH595" s="100"/>
    </row>
    <row r="596" spans="1:86" s="134" customFormat="1" ht="15" x14ac:dyDescent="0.25">
      <c r="A596" s="506"/>
      <c r="B596" s="506"/>
      <c r="C596" s="506"/>
      <c r="D596" s="146"/>
      <c r="E596" s="145"/>
      <c r="F596" s="143"/>
      <c r="G596" s="143"/>
      <c r="H596" s="143"/>
      <c r="I596" s="143"/>
      <c r="J596" s="144"/>
      <c r="K596" s="143"/>
      <c r="L596" s="142"/>
      <c r="M596" s="142"/>
      <c r="N596" s="141"/>
      <c r="O596" s="141"/>
      <c r="P596" s="141"/>
      <c r="Q596" s="141"/>
      <c r="R596" s="73"/>
      <c r="S596" s="73"/>
      <c r="T596" s="73"/>
      <c r="U596" s="73"/>
      <c r="V596" s="73"/>
      <c r="W596" s="251"/>
      <c r="X596" s="73"/>
      <c r="Y596" s="251"/>
      <c r="Z596" s="130"/>
      <c r="AA596" s="251"/>
      <c r="AB596" s="73"/>
      <c r="AC596" s="115"/>
      <c r="AD596" s="96"/>
      <c r="AE596" s="136"/>
      <c r="AF596" s="136"/>
      <c r="AG596" s="136"/>
      <c r="AH596" s="136"/>
      <c r="AI596" s="136"/>
      <c r="AJ596" s="136"/>
      <c r="AK596" s="136"/>
      <c r="AL596" s="136"/>
      <c r="AM596" s="136"/>
      <c r="AN596" s="99"/>
      <c r="AO596" s="99"/>
      <c r="AP596" s="99"/>
      <c r="AQ596" s="96"/>
      <c r="AR596" s="96"/>
      <c r="AS596" s="96"/>
      <c r="AT596" s="96"/>
      <c r="AU596" s="96"/>
      <c r="AV596" s="96"/>
      <c r="AW596" s="96"/>
      <c r="AX596" s="96"/>
      <c r="AY596" s="96"/>
      <c r="AZ596" s="96"/>
      <c r="BA596" s="96"/>
      <c r="BB596" s="96"/>
      <c r="BC596" s="96"/>
      <c r="BD596" s="96"/>
      <c r="BE596" s="96"/>
      <c r="BF596" s="96"/>
      <c r="BG596" s="96"/>
      <c r="BH596" s="96"/>
      <c r="BI596" s="96"/>
      <c r="BJ596" s="96"/>
      <c r="BK596" s="96"/>
      <c r="BL596" s="96"/>
      <c r="BM596" s="96"/>
      <c r="BN596" s="96"/>
      <c r="BO596" s="96"/>
      <c r="BP596" s="96"/>
      <c r="BQ596" s="96"/>
      <c r="BR596" s="96"/>
      <c r="BS596" s="96"/>
      <c r="BT596" s="96"/>
      <c r="BU596" s="96"/>
      <c r="BV596" s="96"/>
      <c r="BW596" s="96"/>
      <c r="BX596" s="96"/>
      <c r="BY596" s="96"/>
      <c r="BZ596" s="96"/>
      <c r="CA596" s="135"/>
      <c r="CB596" s="135"/>
      <c r="CC596" s="135"/>
      <c r="CD596" s="135"/>
      <c r="CE596" s="135"/>
      <c r="CF596" s="135"/>
      <c r="CG596" s="135"/>
      <c r="CH596" s="135"/>
    </row>
    <row r="597" spans="1:86" s="134" customFormat="1" x14ac:dyDescent="0.2">
      <c r="A597" s="506"/>
      <c r="B597" s="506"/>
      <c r="C597" s="506"/>
      <c r="D597" s="140"/>
      <c r="E597" s="137"/>
      <c r="F597" s="138"/>
      <c r="G597" s="138"/>
      <c r="H597" s="138"/>
      <c r="I597" s="138"/>
      <c r="J597" s="139"/>
      <c r="K597" s="138"/>
      <c r="L597" s="137"/>
      <c r="M597" s="137"/>
      <c r="N597" s="73"/>
      <c r="O597" s="73"/>
      <c r="P597" s="73"/>
      <c r="Q597" s="73"/>
      <c r="R597" s="73"/>
      <c r="S597" s="73"/>
      <c r="T597" s="73"/>
      <c r="U597" s="73"/>
      <c r="V597" s="505"/>
      <c r="W597" s="505"/>
      <c r="X597" s="505"/>
      <c r="Y597" s="505"/>
      <c r="Z597" s="505"/>
      <c r="AA597" s="505"/>
      <c r="AB597" s="505"/>
      <c r="AC597" s="115"/>
      <c r="AD597" s="96"/>
      <c r="AE597" s="136"/>
      <c r="AF597" s="136"/>
      <c r="AG597" s="136"/>
      <c r="AH597" s="136"/>
      <c r="AI597" s="136"/>
      <c r="AJ597" s="136"/>
      <c r="AK597" s="136"/>
      <c r="AL597" s="136"/>
      <c r="AM597" s="136"/>
      <c r="AN597" s="99"/>
      <c r="AO597" s="99"/>
      <c r="AP597" s="99"/>
      <c r="AQ597" s="96"/>
      <c r="AR597" s="96"/>
      <c r="AS597" s="96"/>
      <c r="AT597" s="96"/>
      <c r="AU597" s="96"/>
      <c r="AV597" s="96"/>
      <c r="AW597" s="96"/>
      <c r="AX597" s="96"/>
      <c r="AY597" s="96"/>
      <c r="AZ597" s="96"/>
      <c r="BA597" s="96"/>
      <c r="BB597" s="96"/>
      <c r="BC597" s="96"/>
      <c r="BD597" s="96"/>
      <c r="BE597" s="96"/>
      <c r="BF597" s="96"/>
      <c r="BG597" s="96"/>
      <c r="BH597" s="96"/>
      <c r="BI597" s="96"/>
      <c r="BJ597" s="96"/>
      <c r="BK597" s="96"/>
      <c r="BL597" s="96"/>
      <c r="BM597" s="96"/>
      <c r="BN597" s="96"/>
      <c r="BO597" s="96"/>
      <c r="BP597" s="96"/>
      <c r="BQ597" s="96"/>
      <c r="BR597" s="96"/>
      <c r="BS597" s="96"/>
      <c r="BT597" s="96"/>
      <c r="BU597" s="96"/>
      <c r="BV597" s="96"/>
      <c r="BW597" s="96"/>
      <c r="BX597" s="96"/>
      <c r="BY597" s="96"/>
      <c r="BZ597" s="96"/>
      <c r="CA597" s="135"/>
      <c r="CB597" s="135"/>
      <c r="CC597" s="135"/>
      <c r="CD597" s="135"/>
      <c r="CE597" s="135"/>
      <c r="CF597" s="135"/>
      <c r="CG597" s="135"/>
      <c r="CH597" s="135"/>
    </row>
    <row r="598" spans="1:86" ht="18" x14ac:dyDescent="0.2">
      <c r="A598" s="73"/>
      <c r="B598" s="73"/>
      <c r="C598" s="73"/>
      <c r="D598" s="73"/>
      <c r="E598" s="112"/>
      <c r="F598" s="132"/>
      <c r="G598" s="113"/>
      <c r="H598" s="113"/>
      <c r="I598" s="113"/>
      <c r="J598" s="133"/>
      <c r="K598" s="113"/>
      <c r="L598" s="132"/>
      <c r="M598" s="113"/>
      <c r="N598" s="73"/>
      <c r="O598" s="73"/>
      <c r="P598" s="73"/>
      <c r="Q598" s="73"/>
      <c r="R598" s="73"/>
      <c r="S598" s="73"/>
      <c r="T598" s="73"/>
      <c r="U598" s="73"/>
      <c r="V598" s="73"/>
      <c r="W598" s="251"/>
      <c r="X598" s="507"/>
      <c r="Y598" s="507"/>
      <c r="Z598" s="507"/>
      <c r="AA598" s="507"/>
      <c r="AB598" s="507"/>
      <c r="AC598" s="115"/>
    </row>
    <row r="599" spans="1:86" x14ac:dyDescent="0.2">
      <c r="A599" s="73"/>
      <c r="B599" s="73"/>
      <c r="C599" s="73"/>
      <c r="D599" s="73"/>
      <c r="E599" s="112"/>
      <c r="F599" s="132"/>
      <c r="G599" s="113"/>
      <c r="H599" s="113"/>
      <c r="I599" s="113"/>
      <c r="J599" s="133"/>
      <c r="K599" s="113"/>
      <c r="L599" s="132"/>
      <c r="M599" s="113"/>
      <c r="N599" s="73"/>
      <c r="O599" s="73"/>
      <c r="P599" s="73"/>
      <c r="Q599" s="73"/>
      <c r="R599" s="73"/>
      <c r="S599" s="73"/>
      <c r="T599" s="73"/>
      <c r="U599" s="73"/>
      <c r="AC599" s="116"/>
    </row>
    <row r="600" spans="1:86" ht="18" x14ac:dyDescent="0.2">
      <c r="A600" s="73"/>
      <c r="B600" s="73"/>
      <c r="C600" s="73"/>
      <c r="D600" s="73"/>
      <c r="E600" s="112"/>
      <c r="F600" s="132"/>
      <c r="G600" s="113"/>
      <c r="H600" s="113"/>
      <c r="I600" s="113"/>
      <c r="J600" s="133"/>
      <c r="K600" s="113"/>
      <c r="L600" s="132"/>
      <c r="M600" s="113"/>
      <c r="N600" s="73"/>
      <c r="O600" s="73"/>
      <c r="P600" s="73"/>
      <c r="Q600" s="73"/>
      <c r="R600" s="73"/>
      <c r="S600" s="73"/>
      <c r="T600" s="73"/>
      <c r="U600" s="73"/>
      <c r="V600" s="73"/>
      <c r="W600" s="251"/>
      <c r="X600" s="263"/>
      <c r="Y600" s="254"/>
      <c r="Z600" s="263"/>
      <c r="AA600" s="254"/>
      <c r="AB600" s="263"/>
      <c r="AC600" s="73"/>
    </row>
    <row r="601" spans="1:86" ht="18" x14ac:dyDescent="0.2">
      <c r="A601" s="73"/>
      <c r="B601" s="73"/>
      <c r="C601" s="73"/>
      <c r="D601" s="73"/>
      <c r="E601" s="112"/>
      <c r="F601" s="132"/>
      <c r="G601" s="113"/>
      <c r="H601" s="113"/>
      <c r="I601" s="113"/>
      <c r="J601" s="133"/>
      <c r="K601" s="113"/>
      <c r="L601" s="132"/>
      <c r="M601" s="113"/>
      <c r="N601" s="73"/>
      <c r="O601" s="73"/>
      <c r="P601" s="73"/>
      <c r="Q601" s="73"/>
      <c r="R601" s="73"/>
      <c r="S601" s="73"/>
      <c r="T601" s="73"/>
      <c r="U601" s="73"/>
      <c r="V601" s="73"/>
      <c r="W601" s="251"/>
      <c r="X601" s="263"/>
      <c r="Y601" s="254"/>
      <c r="Z601" s="263"/>
      <c r="AA601" s="254"/>
      <c r="AB601" s="263"/>
      <c r="AC601" s="73"/>
    </row>
    <row r="602" spans="1:86" ht="18" x14ac:dyDescent="0.2">
      <c r="A602" s="73"/>
      <c r="B602" s="73"/>
      <c r="C602" s="73"/>
      <c r="D602" s="73"/>
      <c r="E602" s="112"/>
      <c r="F602" s="132"/>
      <c r="G602" s="113"/>
      <c r="H602" s="113"/>
      <c r="I602" s="113"/>
      <c r="J602" s="133"/>
      <c r="K602" s="113"/>
      <c r="L602" s="132"/>
      <c r="M602" s="113"/>
      <c r="N602" s="73"/>
      <c r="O602" s="73"/>
      <c r="P602" s="73"/>
      <c r="Q602" s="73"/>
      <c r="R602" s="73"/>
      <c r="S602" s="73"/>
      <c r="T602" s="73"/>
      <c r="U602" s="73"/>
      <c r="V602" s="73"/>
      <c r="W602" s="251"/>
      <c r="X602" s="263"/>
      <c r="Y602" s="254"/>
      <c r="Z602" s="263"/>
      <c r="AA602" s="254"/>
      <c r="AB602" s="263"/>
      <c r="AC602" s="73"/>
    </row>
    <row r="603" spans="1:86" ht="18" x14ac:dyDescent="0.2">
      <c r="A603" s="73"/>
      <c r="B603" s="73"/>
      <c r="C603" s="73"/>
      <c r="D603" s="73"/>
      <c r="E603" s="112"/>
      <c r="F603" s="132"/>
      <c r="G603" s="113"/>
      <c r="H603" s="113"/>
      <c r="I603" s="113"/>
      <c r="J603" s="133"/>
      <c r="K603" s="113"/>
      <c r="L603" s="132"/>
      <c r="M603" s="113"/>
      <c r="N603" s="73"/>
      <c r="O603" s="73"/>
      <c r="P603" s="73"/>
      <c r="Q603" s="73"/>
      <c r="R603" s="73"/>
      <c r="S603" s="73"/>
      <c r="T603" s="73"/>
      <c r="U603" s="73"/>
      <c r="V603" s="73"/>
      <c r="W603" s="251"/>
      <c r="X603" s="263"/>
      <c r="Y603" s="254"/>
      <c r="Z603" s="263"/>
      <c r="AA603" s="254"/>
      <c r="AB603" s="263"/>
      <c r="AC603" s="73"/>
    </row>
    <row r="604" spans="1:86" x14ac:dyDescent="0.2">
      <c r="A604" s="73"/>
      <c r="B604" s="73"/>
      <c r="C604" s="73"/>
      <c r="D604" s="73"/>
      <c r="E604" s="117"/>
      <c r="F604" s="120"/>
      <c r="G604" s="73"/>
      <c r="H604" s="73"/>
      <c r="I604" s="73"/>
      <c r="J604" s="131"/>
      <c r="K604" s="73"/>
      <c r="L604" s="120"/>
      <c r="M604" s="73"/>
      <c r="N604" s="73"/>
      <c r="O604" s="73"/>
      <c r="P604" s="73"/>
      <c r="Q604" s="73"/>
      <c r="R604" s="73"/>
      <c r="S604" s="73"/>
      <c r="T604" s="73"/>
      <c r="U604" s="73"/>
      <c r="V604" s="73"/>
      <c r="W604" s="251"/>
      <c r="X604" s="73"/>
      <c r="Y604" s="251"/>
      <c r="Z604" s="130"/>
      <c r="AA604" s="251"/>
      <c r="AB604" s="73"/>
      <c r="AC604" s="73"/>
    </row>
    <row r="605" spans="1:86" x14ac:dyDescent="0.2">
      <c r="A605" s="73"/>
      <c r="B605" s="73"/>
      <c r="C605" s="73"/>
      <c r="D605" s="73"/>
      <c r="E605" s="117"/>
      <c r="F605" s="120"/>
      <c r="G605" s="73"/>
      <c r="H605" s="73"/>
      <c r="I605" s="73"/>
      <c r="J605" s="131"/>
      <c r="K605" s="73"/>
      <c r="L605" s="120"/>
      <c r="M605" s="73"/>
      <c r="N605" s="73"/>
      <c r="O605" s="73"/>
      <c r="P605" s="73"/>
      <c r="Q605" s="73"/>
      <c r="R605" s="73"/>
      <c r="S605" s="73"/>
      <c r="T605" s="73"/>
      <c r="U605" s="73"/>
      <c r="V605" s="73"/>
      <c r="W605" s="251"/>
      <c r="X605" s="73"/>
      <c r="Y605" s="251"/>
      <c r="Z605" s="130"/>
      <c r="AA605" s="251"/>
      <c r="AB605" s="73"/>
      <c r="AC605" s="73"/>
    </row>
    <row r="606" spans="1:86" x14ac:dyDescent="0.2">
      <c r="A606" s="73"/>
      <c r="B606" s="73"/>
      <c r="C606" s="73"/>
      <c r="D606" s="73"/>
      <c r="E606" s="117"/>
      <c r="F606" s="120"/>
      <c r="G606" s="73"/>
      <c r="H606" s="73"/>
      <c r="I606" s="73"/>
      <c r="J606" s="131"/>
      <c r="K606" s="73"/>
      <c r="L606" s="120"/>
      <c r="M606" s="73"/>
      <c r="N606" s="73"/>
      <c r="O606" s="73"/>
      <c r="P606" s="73"/>
      <c r="Q606" s="73"/>
      <c r="R606" s="73"/>
      <c r="S606" s="73"/>
      <c r="T606" s="73"/>
      <c r="U606" s="73"/>
      <c r="V606" s="73"/>
      <c r="W606" s="251"/>
      <c r="X606" s="73"/>
      <c r="Y606" s="251"/>
      <c r="Z606" s="130"/>
      <c r="AA606" s="251"/>
      <c r="AB606" s="73"/>
      <c r="AC606" s="73"/>
    </row>
    <row r="607" spans="1:86" x14ac:dyDescent="0.2">
      <c r="A607" s="73"/>
      <c r="B607" s="73"/>
      <c r="C607" s="73"/>
      <c r="D607" s="73"/>
      <c r="E607" s="117"/>
      <c r="F607" s="120"/>
      <c r="G607" s="73"/>
      <c r="H607" s="73"/>
      <c r="I607" s="73"/>
      <c r="J607" s="131"/>
      <c r="K607" s="73"/>
      <c r="L607" s="120"/>
      <c r="M607" s="73"/>
      <c r="N607" s="73"/>
      <c r="O607" s="73"/>
      <c r="P607" s="73"/>
      <c r="Q607" s="73"/>
      <c r="R607" s="73"/>
      <c r="S607" s="73"/>
      <c r="T607" s="73"/>
      <c r="U607" s="73"/>
      <c r="V607" s="73"/>
      <c r="W607" s="251"/>
      <c r="X607" s="73"/>
      <c r="Y607" s="251"/>
      <c r="Z607" s="130"/>
      <c r="AA607" s="251"/>
      <c r="AB607" s="73"/>
      <c r="AC607" s="73"/>
    </row>
    <row r="608" spans="1:86" x14ac:dyDescent="0.2">
      <c r="A608" s="73"/>
      <c r="B608" s="73"/>
      <c r="C608" s="73"/>
      <c r="D608" s="73"/>
      <c r="E608" s="117"/>
      <c r="F608" s="120"/>
      <c r="G608" s="73"/>
      <c r="H608" s="73"/>
      <c r="I608" s="73"/>
      <c r="J608" s="131"/>
      <c r="K608" s="73"/>
      <c r="L608" s="120"/>
      <c r="M608" s="73"/>
      <c r="N608" s="73"/>
      <c r="O608" s="73"/>
      <c r="P608" s="73"/>
      <c r="Q608" s="73"/>
      <c r="R608" s="73"/>
      <c r="S608" s="73"/>
      <c r="T608" s="73"/>
      <c r="U608" s="73"/>
      <c r="V608" s="73"/>
      <c r="W608" s="251"/>
      <c r="X608" s="73"/>
      <c r="Y608" s="251"/>
      <c r="Z608" s="130"/>
      <c r="AA608" s="251"/>
      <c r="AB608" s="73"/>
      <c r="AC608" s="73"/>
    </row>
    <row r="609" spans="1:29" x14ac:dyDescent="0.2">
      <c r="A609" s="73"/>
      <c r="B609" s="73"/>
      <c r="C609" s="73"/>
      <c r="D609" s="73"/>
      <c r="E609" s="117"/>
      <c r="F609" s="120"/>
      <c r="G609" s="73"/>
      <c r="H609" s="73"/>
      <c r="I609" s="73"/>
      <c r="J609" s="131"/>
      <c r="K609" s="73"/>
      <c r="L609" s="120"/>
      <c r="M609" s="73"/>
      <c r="N609" s="73"/>
      <c r="O609" s="73"/>
      <c r="P609" s="73"/>
      <c r="Q609" s="73"/>
      <c r="R609" s="73"/>
      <c r="S609" s="73"/>
      <c r="T609" s="73"/>
      <c r="U609" s="73"/>
      <c r="V609" s="73"/>
      <c r="W609" s="251"/>
      <c r="X609" s="73"/>
      <c r="Y609" s="251"/>
      <c r="Z609" s="130"/>
      <c r="AA609" s="251"/>
      <c r="AB609" s="73"/>
      <c r="AC609" s="73"/>
    </row>
    <row r="610" spans="1:29" x14ac:dyDescent="0.2">
      <c r="A610" s="73"/>
      <c r="B610" s="73"/>
      <c r="C610" s="73"/>
      <c r="D610" s="73"/>
      <c r="E610" s="117"/>
      <c r="F610" s="120"/>
      <c r="G610" s="73"/>
      <c r="H610" s="73"/>
      <c r="I610" s="73"/>
      <c r="J610" s="131"/>
      <c r="K610" s="73"/>
      <c r="L610" s="120"/>
      <c r="M610" s="73"/>
      <c r="N610" s="73"/>
      <c r="O610" s="73"/>
      <c r="P610" s="73"/>
      <c r="Q610" s="73"/>
      <c r="R610" s="73"/>
      <c r="S610" s="73"/>
      <c r="T610" s="73"/>
      <c r="U610" s="73"/>
      <c r="V610" s="73"/>
      <c r="W610" s="251"/>
      <c r="X610" s="73"/>
      <c r="Y610" s="251"/>
      <c r="Z610" s="130"/>
      <c r="AA610" s="251"/>
      <c r="AB610" s="73"/>
      <c r="AC610" s="73"/>
    </row>
    <row r="611" spans="1:29" x14ac:dyDescent="0.2">
      <c r="A611" s="73"/>
      <c r="B611" s="73"/>
      <c r="C611" s="73"/>
      <c r="D611" s="73"/>
      <c r="E611" s="117"/>
      <c r="F611" s="120"/>
      <c r="G611" s="73"/>
      <c r="H611" s="73"/>
      <c r="I611" s="73"/>
      <c r="J611" s="131"/>
      <c r="K611" s="73"/>
      <c r="L611" s="120"/>
      <c r="M611" s="73"/>
      <c r="N611" s="73"/>
      <c r="O611" s="73"/>
      <c r="P611" s="73"/>
      <c r="Q611" s="73"/>
      <c r="R611" s="73"/>
      <c r="S611" s="73"/>
      <c r="T611" s="73"/>
      <c r="U611" s="73"/>
      <c r="V611" s="73"/>
      <c r="W611" s="251"/>
      <c r="X611" s="73"/>
      <c r="Y611" s="251"/>
      <c r="Z611" s="130"/>
      <c r="AA611" s="251"/>
      <c r="AB611" s="73"/>
      <c r="AC611" s="73"/>
    </row>
    <row r="612" spans="1:29" x14ac:dyDescent="0.2">
      <c r="A612" s="73"/>
      <c r="B612" s="73"/>
      <c r="C612" s="73"/>
      <c r="D612" s="73"/>
      <c r="E612" s="117"/>
      <c r="F612" s="120"/>
      <c r="G612" s="73"/>
      <c r="H612" s="73"/>
      <c r="I612" s="73"/>
      <c r="J612" s="131"/>
      <c r="K612" s="73"/>
      <c r="L612" s="120"/>
      <c r="M612" s="73"/>
      <c r="N612" s="73"/>
      <c r="O612" s="73"/>
      <c r="P612" s="73"/>
      <c r="Q612" s="73"/>
      <c r="R612" s="73"/>
      <c r="S612" s="73"/>
      <c r="T612" s="73"/>
      <c r="U612" s="73"/>
      <c r="V612" s="73"/>
      <c r="W612" s="251"/>
      <c r="X612" s="73"/>
      <c r="Y612" s="251"/>
      <c r="Z612" s="130"/>
      <c r="AA612" s="251"/>
      <c r="AB612" s="73"/>
      <c r="AC612" s="73"/>
    </row>
    <row r="613" spans="1:29" x14ac:dyDescent="0.2">
      <c r="A613" s="73"/>
      <c r="B613" s="73"/>
      <c r="C613" s="73"/>
      <c r="D613" s="73"/>
      <c r="E613" s="117"/>
      <c r="F613" s="120"/>
      <c r="G613" s="73"/>
      <c r="H613" s="73"/>
      <c r="I613" s="73"/>
      <c r="J613" s="131"/>
      <c r="K613" s="73"/>
      <c r="L613" s="120"/>
      <c r="M613" s="73"/>
      <c r="N613" s="73"/>
      <c r="O613" s="73"/>
      <c r="P613" s="73"/>
      <c r="Q613" s="73"/>
      <c r="R613" s="73"/>
      <c r="S613" s="73"/>
      <c r="T613" s="73"/>
      <c r="U613" s="73"/>
      <c r="V613" s="73"/>
      <c r="W613" s="251"/>
      <c r="X613" s="73"/>
      <c r="Y613" s="251"/>
      <c r="Z613" s="130"/>
      <c r="AA613" s="251"/>
      <c r="AB613" s="73"/>
      <c r="AC613" s="73"/>
    </row>
    <row r="614" spans="1:29" x14ac:dyDescent="0.2">
      <c r="A614" s="73"/>
      <c r="B614" s="73"/>
      <c r="C614" s="73"/>
      <c r="D614" s="73"/>
      <c r="E614" s="117"/>
      <c r="F614" s="120"/>
      <c r="G614" s="73"/>
      <c r="H614" s="73"/>
      <c r="I614" s="73"/>
      <c r="J614" s="131"/>
      <c r="K614" s="73"/>
      <c r="L614" s="120"/>
      <c r="M614" s="73"/>
      <c r="N614" s="73"/>
      <c r="O614" s="73"/>
      <c r="P614" s="73"/>
      <c r="Q614" s="73"/>
      <c r="R614" s="73"/>
      <c r="S614" s="73"/>
      <c r="T614" s="73"/>
      <c r="U614" s="73"/>
      <c r="V614" s="73"/>
      <c r="W614" s="251"/>
      <c r="X614" s="73"/>
      <c r="Y614" s="251"/>
      <c r="Z614" s="130"/>
      <c r="AA614" s="251"/>
      <c r="AB614" s="73"/>
      <c r="AC614" s="73"/>
    </row>
    <row r="615" spans="1:29" x14ac:dyDescent="0.2">
      <c r="A615" s="73"/>
      <c r="B615" s="73"/>
      <c r="C615" s="73"/>
      <c r="D615" s="73"/>
      <c r="E615" s="117"/>
      <c r="F615" s="120"/>
      <c r="G615" s="73"/>
      <c r="H615" s="73"/>
      <c r="I615" s="73"/>
      <c r="J615" s="131"/>
      <c r="K615" s="73"/>
      <c r="L615" s="120"/>
      <c r="M615" s="73"/>
      <c r="N615" s="73"/>
      <c r="O615" s="73"/>
      <c r="P615" s="73"/>
      <c r="Q615" s="73"/>
      <c r="R615" s="73"/>
      <c r="S615" s="73"/>
      <c r="T615" s="73"/>
      <c r="U615" s="73"/>
      <c r="V615" s="73"/>
      <c r="W615" s="251"/>
      <c r="X615" s="73"/>
      <c r="Y615" s="251"/>
      <c r="Z615" s="130"/>
      <c r="AA615" s="251"/>
      <c r="AB615" s="73"/>
      <c r="AC615" s="73"/>
    </row>
    <row r="616" spans="1:29" x14ac:dyDescent="0.2">
      <c r="A616" s="73"/>
      <c r="B616" s="73"/>
      <c r="C616" s="73"/>
      <c r="D616" s="73"/>
      <c r="E616" s="117"/>
      <c r="F616" s="120"/>
      <c r="G616" s="73"/>
      <c r="H616" s="73"/>
      <c r="I616" s="73"/>
      <c r="J616" s="131"/>
      <c r="K616" s="73"/>
      <c r="L616" s="120"/>
      <c r="M616" s="73"/>
      <c r="N616" s="73"/>
      <c r="O616" s="73"/>
      <c r="P616" s="73"/>
      <c r="Q616" s="73"/>
      <c r="R616" s="73"/>
      <c r="S616" s="73"/>
      <c r="T616" s="73"/>
      <c r="U616" s="73"/>
      <c r="V616" s="73"/>
      <c r="W616" s="251"/>
      <c r="X616" s="73"/>
      <c r="Y616" s="251"/>
      <c r="Z616" s="130"/>
      <c r="AA616" s="251"/>
      <c r="AB616" s="73"/>
      <c r="AC616" s="73"/>
    </row>
    <row r="617" spans="1:29" x14ac:dyDescent="0.2">
      <c r="A617" s="73"/>
      <c r="B617" s="73"/>
      <c r="C617" s="73"/>
      <c r="D617" s="73"/>
      <c r="E617" s="117"/>
      <c r="F617" s="120"/>
      <c r="G617" s="73"/>
      <c r="H617" s="73"/>
      <c r="I617" s="73"/>
      <c r="J617" s="131"/>
      <c r="K617" s="73"/>
      <c r="L617" s="120"/>
      <c r="M617" s="73"/>
      <c r="N617" s="73"/>
      <c r="O617" s="73"/>
      <c r="P617" s="73"/>
      <c r="Q617" s="73"/>
      <c r="R617" s="73"/>
      <c r="S617" s="73"/>
      <c r="T617" s="73"/>
      <c r="U617" s="73"/>
      <c r="V617" s="73"/>
      <c r="W617" s="251"/>
      <c r="X617" s="73"/>
      <c r="Y617" s="251"/>
      <c r="Z617" s="130"/>
      <c r="AA617" s="251"/>
      <c r="AB617" s="73"/>
      <c r="AC617" s="73"/>
    </row>
    <row r="618" spans="1:29" x14ac:dyDescent="0.2">
      <c r="A618" s="73"/>
      <c r="B618" s="73"/>
      <c r="C618" s="73"/>
      <c r="D618" s="73"/>
      <c r="E618" s="117"/>
      <c r="F618" s="120"/>
      <c r="G618" s="73"/>
      <c r="H618" s="73"/>
      <c r="I618" s="73"/>
      <c r="J618" s="131"/>
      <c r="K618" s="73"/>
      <c r="L618" s="120"/>
      <c r="M618" s="73"/>
      <c r="N618" s="73"/>
      <c r="O618" s="73"/>
      <c r="P618" s="73"/>
      <c r="Q618" s="73"/>
      <c r="R618" s="73"/>
      <c r="S618" s="73"/>
      <c r="T618" s="73"/>
      <c r="U618" s="73"/>
      <c r="V618" s="73"/>
      <c r="W618" s="251"/>
      <c r="X618" s="73"/>
      <c r="Y618" s="251"/>
      <c r="Z618" s="130"/>
      <c r="AA618" s="251"/>
      <c r="AB618" s="73"/>
      <c r="AC618" s="73"/>
    </row>
    <row r="619" spans="1:29" x14ac:dyDescent="0.2">
      <c r="A619" s="73"/>
      <c r="B619" s="73"/>
      <c r="C619" s="73"/>
      <c r="D619" s="73"/>
      <c r="E619" s="117"/>
      <c r="F619" s="120"/>
      <c r="G619" s="73"/>
      <c r="H619" s="73"/>
      <c r="I619" s="73"/>
      <c r="J619" s="131"/>
      <c r="K619" s="73"/>
      <c r="L619" s="120"/>
      <c r="M619" s="73"/>
      <c r="N619" s="73"/>
      <c r="O619" s="73"/>
      <c r="P619" s="73"/>
      <c r="Q619" s="73"/>
      <c r="R619" s="73"/>
      <c r="S619" s="73"/>
      <c r="T619" s="73"/>
      <c r="U619" s="73"/>
      <c r="V619" s="73"/>
      <c r="W619" s="251"/>
      <c r="X619" s="73"/>
      <c r="Y619" s="251"/>
      <c r="Z619" s="130"/>
      <c r="AA619" s="251"/>
      <c r="AB619" s="73"/>
      <c r="AC619" s="73"/>
    </row>
    <row r="620" spans="1:29" x14ac:dyDescent="0.2">
      <c r="A620" s="73"/>
      <c r="B620" s="73"/>
      <c r="C620" s="73"/>
      <c r="D620" s="73"/>
      <c r="E620" s="117"/>
      <c r="F620" s="120"/>
      <c r="G620" s="73"/>
      <c r="H620" s="73"/>
      <c r="I620" s="73"/>
      <c r="J620" s="131"/>
      <c r="K620" s="73"/>
      <c r="L620" s="120"/>
      <c r="M620" s="73"/>
      <c r="N620" s="73"/>
      <c r="O620" s="73"/>
      <c r="P620" s="73"/>
      <c r="Q620" s="73"/>
      <c r="R620" s="73"/>
      <c r="S620" s="73"/>
      <c r="T620" s="73"/>
      <c r="U620" s="73"/>
      <c r="V620" s="73"/>
      <c r="W620" s="251"/>
      <c r="X620" s="73"/>
      <c r="Y620" s="251"/>
      <c r="Z620" s="130"/>
      <c r="AA620" s="251"/>
      <c r="AB620" s="73"/>
      <c r="AC620" s="73"/>
    </row>
    <row r="621" spans="1:29" x14ac:dyDescent="0.2">
      <c r="A621" s="73"/>
      <c r="B621" s="73"/>
      <c r="C621" s="73"/>
      <c r="D621" s="73"/>
      <c r="E621" s="117"/>
      <c r="F621" s="120"/>
      <c r="G621" s="73"/>
      <c r="H621" s="73"/>
      <c r="I621" s="73"/>
      <c r="J621" s="131"/>
      <c r="K621" s="73"/>
      <c r="L621" s="120"/>
      <c r="M621" s="73"/>
      <c r="N621" s="73"/>
      <c r="O621" s="73"/>
      <c r="P621" s="73"/>
      <c r="Q621" s="73"/>
      <c r="R621" s="73"/>
      <c r="S621" s="73"/>
      <c r="T621" s="73"/>
      <c r="U621" s="73"/>
      <c r="V621" s="73"/>
      <c r="W621" s="251"/>
      <c r="X621" s="73"/>
      <c r="Y621" s="251"/>
      <c r="Z621" s="130"/>
      <c r="AA621" s="251"/>
      <c r="AB621" s="73"/>
      <c r="AC621" s="73"/>
    </row>
    <row r="622" spans="1:29" x14ac:dyDescent="0.2">
      <c r="A622" s="73"/>
      <c r="B622" s="73"/>
      <c r="C622" s="73"/>
      <c r="D622" s="73"/>
      <c r="E622" s="117"/>
      <c r="F622" s="120"/>
      <c r="G622" s="73"/>
      <c r="H622" s="73"/>
      <c r="I622" s="73"/>
      <c r="J622" s="131"/>
      <c r="K622" s="73"/>
      <c r="L622" s="120"/>
      <c r="M622" s="73"/>
      <c r="N622" s="73"/>
      <c r="O622" s="73"/>
      <c r="P622" s="73"/>
      <c r="Q622" s="73"/>
      <c r="R622" s="73"/>
      <c r="S622" s="73"/>
      <c r="T622" s="73"/>
      <c r="U622" s="73"/>
      <c r="V622" s="73"/>
      <c r="W622" s="251"/>
      <c r="X622" s="73"/>
      <c r="Y622" s="251"/>
      <c r="Z622" s="130"/>
      <c r="AA622" s="251"/>
      <c r="AB622" s="73"/>
      <c r="AC622" s="73"/>
    </row>
    <row r="623" spans="1:29" x14ac:dyDescent="0.2">
      <c r="A623" s="73"/>
      <c r="B623" s="73"/>
      <c r="C623" s="73"/>
      <c r="D623" s="73"/>
      <c r="E623" s="117"/>
      <c r="F623" s="120"/>
      <c r="G623" s="73"/>
      <c r="H623" s="73"/>
      <c r="I623" s="73"/>
      <c r="J623" s="131"/>
      <c r="K623" s="73"/>
      <c r="L623" s="120"/>
      <c r="M623" s="73"/>
      <c r="N623" s="73"/>
      <c r="O623" s="73"/>
      <c r="P623" s="73"/>
      <c r="Q623" s="73"/>
      <c r="R623" s="73"/>
      <c r="S623" s="73"/>
      <c r="T623" s="73"/>
      <c r="U623" s="73"/>
      <c r="V623" s="73"/>
      <c r="W623" s="251"/>
      <c r="X623" s="73"/>
      <c r="Y623" s="251"/>
      <c r="Z623" s="130"/>
      <c r="AA623" s="251"/>
      <c r="AB623" s="73"/>
      <c r="AC623" s="73"/>
    </row>
    <row r="624" spans="1:29" x14ac:dyDescent="0.2">
      <c r="A624" s="73"/>
      <c r="B624" s="73"/>
      <c r="C624" s="73"/>
      <c r="D624" s="73"/>
      <c r="E624" s="117"/>
      <c r="F624" s="120"/>
      <c r="G624" s="73"/>
      <c r="H624" s="73"/>
      <c r="I624" s="73"/>
      <c r="J624" s="131"/>
      <c r="K624" s="73"/>
      <c r="L624" s="120"/>
      <c r="M624" s="73"/>
      <c r="N624" s="73"/>
      <c r="O624" s="73"/>
      <c r="P624" s="73"/>
      <c r="Q624" s="73"/>
      <c r="R624" s="73"/>
      <c r="S624" s="73"/>
      <c r="T624" s="73"/>
      <c r="U624" s="73"/>
      <c r="V624" s="73"/>
      <c r="W624" s="251"/>
      <c r="X624" s="73"/>
      <c r="Y624" s="251"/>
      <c r="Z624" s="130"/>
      <c r="AA624" s="251"/>
      <c r="AB624" s="73"/>
      <c r="AC624" s="73"/>
    </row>
    <row r="625" spans="1:29" x14ac:dyDescent="0.2">
      <c r="A625" s="73"/>
      <c r="B625" s="73"/>
      <c r="C625" s="73"/>
      <c r="D625" s="73"/>
      <c r="E625" s="117"/>
      <c r="F625" s="120"/>
      <c r="G625" s="73"/>
      <c r="H625" s="73"/>
      <c r="I625" s="73"/>
      <c r="J625" s="131"/>
      <c r="K625" s="73"/>
      <c r="L625" s="120"/>
      <c r="M625" s="73"/>
      <c r="N625" s="73"/>
      <c r="O625" s="73"/>
      <c r="P625" s="73"/>
      <c r="Q625" s="73"/>
      <c r="R625" s="73"/>
      <c r="S625" s="73"/>
      <c r="T625" s="73"/>
      <c r="U625" s="73"/>
      <c r="V625" s="73"/>
      <c r="W625" s="251"/>
      <c r="X625" s="73"/>
      <c r="Y625" s="251"/>
      <c r="Z625" s="130"/>
      <c r="AA625" s="251"/>
      <c r="AB625" s="73"/>
      <c r="AC625" s="73"/>
    </row>
    <row r="626" spans="1:29" x14ac:dyDescent="0.2">
      <c r="A626" s="73"/>
      <c r="B626" s="73"/>
      <c r="C626" s="73"/>
      <c r="D626" s="73"/>
      <c r="E626" s="117"/>
      <c r="F626" s="120"/>
      <c r="G626" s="73"/>
      <c r="H626" s="73"/>
      <c r="I626" s="73"/>
      <c r="J626" s="131"/>
      <c r="K626" s="73"/>
      <c r="L626" s="120"/>
      <c r="M626" s="73"/>
      <c r="N626" s="73"/>
      <c r="O626" s="73"/>
      <c r="P626" s="73"/>
      <c r="Q626" s="73"/>
      <c r="R626" s="73"/>
      <c r="S626" s="73"/>
      <c r="T626" s="73"/>
      <c r="U626" s="73"/>
      <c r="V626" s="73"/>
      <c r="W626" s="251"/>
      <c r="X626" s="73"/>
      <c r="Y626" s="251"/>
      <c r="Z626" s="130"/>
      <c r="AA626" s="251"/>
      <c r="AB626" s="73"/>
      <c r="AC626" s="73"/>
    </row>
    <row r="627" spans="1:29" x14ac:dyDescent="0.2">
      <c r="A627" s="73"/>
      <c r="B627" s="73"/>
      <c r="C627" s="73"/>
      <c r="D627" s="73"/>
      <c r="E627" s="117"/>
      <c r="F627" s="120"/>
      <c r="G627" s="73"/>
      <c r="H627" s="73"/>
      <c r="I627" s="73"/>
      <c r="J627" s="131"/>
      <c r="K627" s="73"/>
      <c r="L627" s="120"/>
      <c r="M627" s="73"/>
      <c r="N627" s="73"/>
      <c r="O627" s="73"/>
      <c r="P627" s="73"/>
      <c r="Q627" s="73"/>
      <c r="R627" s="73"/>
      <c r="S627" s="73"/>
      <c r="T627" s="73"/>
      <c r="U627" s="73"/>
      <c r="V627" s="73"/>
      <c r="W627" s="251"/>
      <c r="X627" s="73"/>
      <c r="Y627" s="251"/>
      <c r="Z627" s="130"/>
      <c r="AA627" s="251"/>
      <c r="AB627" s="73"/>
      <c r="AC627" s="73"/>
    </row>
    <row r="628" spans="1:29" x14ac:dyDescent="0.2">
      <c r="A628" s="73"/>
      <c r="B628" s="73"/>
      <c r="C628" s="73"/>
      <c r="D628" s="73"/>
      <c r="E628" s="117"/>
      <c r="F628" s="120"/>
      <c r="G628" s="73"/>
      <c r="H628" s="73"/>
      <c r="I628" s="73"/>
      <c r="J628" s="131"/>
      <c r="K628" s="73"/>
      <c r="L628" s="120"/>
      <c r="M628" s="73"/>
      <c r="N628" s="73"/>
      <c r="O628" s="73"/>
      <c r="P628" s="73"/>
      <c r="Q628" s="73"/>
      <c r="R628" s="73"/>
      <c r="S628" s="73"/>
      <c r="T628" s="73"/>
      <c r="U628" s="73"/>
      <c r="V628" s="73"/>
      <c r="W628" s="251"/>
      <c r="X628" s="73"/>
      <c r="Y628" s="251"/>
      <c r="Z628" s="130"/>
      <c r="AA628" s="251"/>
      <c r="AB628" s="73"/>
      <c r="AC628" s="73"/>
    </row>
    <row r="629" spans="1:29" x14ac:dyDescent="0.2">
      <c r="A629" s="73"/>
      <c r="B629" s="73"/>
      <c r="C629" s="73"/>
      <c r="D629" s="73"/>
      <c r="E629" s="117"/>
      <c r="F629" s="120"/>
      <c r="G629" s="73"/>
      <c r="H629" s="73"/>
      <c r="I629" s="73"/>
      <c r="J629" s="131"/>
      <c r="K629" s="73"/>
      <c r="L629" s="120"/>
      <c r="M629" s="73"/>
      <c r="N629" s="73"/>
      <c r="O629" s="73"/>
      <c r="P629" s="73"/>
      <c r="Q629" s="73"/>
      <c r="R629" s="73"/>
      <c r="S629" s="73"/>
      <c r="T629" s="73"/>
      <c r="U629" s="73"/>
      <c r="V629" s="73"/>
      <c r="W629" s="251"/>
      <c r="X629" s="73"/>
      <c r="Y629" s="251"/>
      <c r="Z629" s="130"/>
      <c r="AA629" s="251"/>
      <c r="AB629" s="73"/>
      <c r="AC629" s="73"/>
    </row>
    <row r="630" spans="1:29" x14ac:dyDescent="0.2">
      <c r="A630" s="73"/>
      <c r="B630" s="73"/>
      <c r="C630" s="73"/>
      <c r="D630" s="73"/>
      <c r="E630" s="117"/>
      <c r="F630" s="120"/>
      <c r="G630" s="73"/>
      <c r="H630" s="73"/>
      <c r="I630" s="73"/>
      <c r="J630" s="131"/>
      <c r="K630" s="73"/>
      <c r="L630" s="120"/>
      <c r="M630" s="73"/>
      <c r="N630" s="73"/>
      <c r="O630" s="73"/>
      <c r="P630" s="73"/>
      <c r="Q630" s="73"/>
      <c r="R630" s="73"/>
      <c r="S630" s="73"/>
      <c r="T630" s="73"/>
      <c r="U630" s="73"/>
      <c r="V630" s="73"/>
      <c r="W630" s="251"/>
      <c r="X630" s="73"/>
      <c r="Y630" s="251"/>
      <c r="Z630" s="130"/>
      <c r="AA630" s="251"/>
      <c r="AB630" s="73"/>
      <c r="AC630" s="73"/>
    </row>
    <row r="631" spans="1:29" x14ac:dyDescent="0.2">
      <c r="A631" s="73"/>
      <c r="B631" s="73"/>
      <c r="C631" s="73"/>
      <c r="D631" s="73"/>
      <c r="E631" s="117"/>
      <c r="F631" s="120"/>
      <c r="G631" s="73"/>
      <c r="H631" s="73"/>
      <c r="I631" s="73"/>
      <c r="J631" s="131"/>
      <c r="K631" s="73"/>
      <c r="L631" s="120"/>
      <c r="M631" s="73"/>
      <c r="N631" s="73"/>
      <c r="O631" s="73"/>
      <c r="P631" s="73"/>
      <c r="Q631" s="73"/>
      <c r="R631" s="73"/>
      <c r="S631" s="73"/>
      <c r="T631" s="73"/>
      <c r="U631" s="73"/>
      <c r="V631" s="73"/>
      <c r="W631" s="251"/>
      <c r="X631" s="73"/>
      <c r="Y631" s="251"/>
      <c r="Z631" s="130"/>
      <c r="AA631" s="251"/>
      <c r="AB631" s="73"/>
      <c r="AC631" s="73"/>
    </row>
    <row r="632" spans="1:29" x14ac:dyDescent="0.2">
      <c r="A632" s="73"/>
      <c r="B632" s="73"/>
      <c r="C632" s="73"/>
      <c r="D632" s="73"/>
      <c r="E632" s="117"/>
      <c r="F632" s="120"/>
      <c r="G632" s="73"/>
      <c r="H632" s="73"/>
      <c r="I632" s="73"/>
      <c r="J632" s="131"/>
      <c r="K632" s="73"/>
      <c r="L632" s="120"/>
      <c r="M632" s="73"/>
      <c r="N632" s="73"/>
      <c r="O632" s="73"/>
      <c r="P632" s="73"/>
      <c r="Q632" s="73"/>
      <c r="R632" s="73"/>
      <c r="S632" s="73"/>
      <c r="T632" s="73"/>
      <c r="U632" s="73"/>
      <c r="V632" s="73"/>
      <c r="W632" s="251"/>
      <c r="X632" s="73"/>
      <c r="Y632" s="251"/>
      <c r="Z632" s="130"/>
      <c r="AA632" s="251"/>
      <c r="AB632" s="73"/>
      <c r="AC632" s="73"/>
    </row>
    <row r="633" spans="1:29" x14ac:dyDescent="0.2">
      <c r="A633" s="73"/>
      <c r="B633" s="73"/>
      <c r="C633" s="73"/>
      <c r="D633" s="73"/>
      <c r="E633" s="117"/>
      <c r="F633" s="120"/>
      <c r="G633" s="73"/>
      <c r="H633" s="73"/>
      <c r="I633" s="73"/>
      <c r="J633" s="131"/>
      <c r="K633" s="73"/>
      <c r="L633" s="120"/>
      <c r="M633" s="73"/>
      <c r="N633" s="73"/>
      <c r="O633" s="73"/>
      <c r="P633" s="73"/>
      <c r="Q633" s="73"/>
      <c r="R633" s="73"/>
      <c r="S633" s="73"/>
      <c r="T633" s="73"/>
      <c r="U633" s="73"/>
      <c r="V633" s="73"/>
      <c r="W633" s="251"/>
      <c r="X633" s="73"/>
      <c r="Y633" s="251"/>
      <c r="Z633" s="130"/>
      <c r="AA633" s="251"/>
      <c r="AB633" s="73"/>
      <c r="AC633" s="73"/>
    </row>
    <row r="634" spans="1:29" x14ac:dyDescent="0.2">
      <c r="A634" s="73"/>
      <c r="B634" s="73"/>
      <c r="C634" s="73"/>
      <c r="D634" s="73"/>
      <c r="E634" s="117"/>
      <c r="F634" s="120"/>
      <c r="G634" s="73"/>
      <c r="H634" s="73"/>
      <c r="I634" s="73"/>
      <c r="J634" s="131"/>
      <c r="K634" s="73"/>
      <c r="L634" s="120"/>
      <c r="M634" s="73"/>
      <c r="N634" s="73"/>
      <c r="O634" s="73"/>
      <c r="P634" s="73"/>
      <c r="Q634" s="73"/>
      <c r="R634" s="73"/>
      <c r="S634" s="73"/>
      <c r="T634" s="73"/>
      <c r="U634" s="73"/>
      <c r="V634" s="73"/>
      <c r="W634" s="251"/>
      <c r="X634" s="73"/>
      <c r="Y634" s="251"/>
      <c r="Z634" s="130"/>
      <c r="AA634" s="251"/>
      <c r="AB634" s="73"/>
      <c r="AC634" s="73"/>
    </row>
    <row r="635" spans="1:29" x14ac:dyDescent="0.2">
      <c r="A635" s="73"/>
      <c r="B635" s="73"/>
      <c r="C635" s="73"/>
      <c r="D635" s="73"/>
      <c r="E635" s="117"/>
      <c r="F635" s="120"/>
      <c r="G635" s="73"/>
      <c r="H635" s="73"/>
      <c r="I635" s="73"/>
      <c r="J635" s="131"/>
      <c r="K635" s="73"/>
      <c r="L635" s="120"/>
      <c r="M635" s="73"/>
      <c r="N635" s="73"/>
      <c r="O635" s="73"/>
      <c r="P635" s="73"/>
      <c r="Q635" s="73"/>
      <c r="R635" s="73"/>
      <c r="S635" s="73"/>
      <c r="T635" s="73"/>
      <c r="U635" s="73"/>
      <c r="V635" s="73"/>
      <c r="W635" s="251"/>
      <c r="X635" s="73"/>
      <c r="Y635" s="251"/>
      <c r="Z635" s="130"/>
      <c r="AA635" s="251"/>
      <c r="AB635" s="73"/>
      <c r="AC635" s="73"/>
    </row>
    <row r="636" spans="1:29" x14ac:dyDescent="0.2">
      <c r="G636" s="129"/>
    </row>
    <row r="637" spans="1:29" x14ac:dyDescent="0.2">
      <c r="G637" s="129"/>
    </row>
    <row r="638" spans="1:29" x14ac:dyDescent="0.2">
      <c r="G638" s="129"/>
    </row>
    <row r="639" spans="1:29" x14ac:dyDescent="0.2">
      <c r="G639" s="129"/>
    </row>
    <row r="640" spans="1:29" x14ac:dyDescent="0.2">
      <c r="G640" s="129"/>
    </row>
    <row r="641" spans="7:7" x14ac:dyDescent="0.2">
      <c r="G641" s="129"/>
    </row>
    <row r="642" spans="7:7" x14ac:dyDescent="0.2">
      <c r="G642" s="129"/>
    </row>
    <row r="643" spans="7:7" x14ac:dyDescent="0.2">
      <c r="G643" s="129"/>
    </row>
    <row r="644" spans="7:7" x14ac:dyDescent="0.2">
      <c r="G644" s="129"/>
    </row>
    <row r="645" spans="7:7" x14ac:dyDescent="0.2">
      <c r="G645" s="129"/>
    </row>
    <row r="646" spans="7:7" x14ac:dyDescent="0.2">
      <c r="G646" s="129"/>
    </row>
    <row r="647" spans="7:7" x14ac:dyDescent="0.2">
      <c r="G647" s="129"/>
    </row>
    <row r="648" spans="7:7" x14ac:dyDescent="0.2">
      <c r="G648" s="129"/>
    </row>
    <row r="649" spans="7:7" x14ac:dyDescent="0.2">
      <c r="G649" s="129"/>
    </row>
    <row r="650" spans="7:7" x14ac:dyDescent="0.2">
      <c r="G650" s="129"/>
    </row>
    <row r="651" spans="7:7" x14ac:dyDescent="0.2">
      <c r="G651" s="129"/>
    </row>
    <row r="652" spans="7:7" x14ac:dyDescent="0.2">
      <c r="G652" s="129"/>
    </row>
    <row r="653" spans="7:7" x14ac:dyDescent="0.2">
      <c r="G653" s="129"/>
    </row>
    <row r="654" spans="7:7" x14ac:dyDescent="0.2">
      <c r="G654" s="129"/>
    </row>
    <row r="655" spans="7:7" x14ac:dyDescent="0.2">
      <c r="G655" s="129"/>
    </row>
    <row r="656" spans="7:7" x14ac:dyDescent="0.2">
      <c r="G656" s="129"/>
    </row>
    <row r="657" spans="7:7" x14ac:dyDescent="0.2">
      <c r="G657" s="129"/>
    </row>
    <row r="658" spans="7:7" x14ac:dyDescent="0.2">
      <c r="G658" s="129"/>
    </row>
    <row r="659" spans="7:7" x14ac:dyDescent="0.2">
      <c r="G659" s="129"/>
    </row>
    <row r="660" spans="7:7" x14ac:dyDescent="0.2">
      <c r="G660" s="129"/>
    </row>
    <row r="661" spans="7:7" x14ac:dyDescent="0.2">
      <c r="G661" s="129"/>
    </row>
    <row r="662" spans="7:7" x14ac:dyDescent="0.2">
      <c r="G662" s="129"/>
    </row>
    <row r="663" spans="7:7" x14ac:dyDescent="0.2">
      <c r="G663" s="129"/>
    </row>
    <row r="664" spans="7:7" x14ac:dyDescent="0.2">
      <c r="G664" s="129"/>
    </row>
    <row r="665" spans="7:7" x14ac:dyDescent="0.2">
      <c r="G665" s="129"/>
    </row>
    <row r="666" spans="7:7" x14ac:dyDescent="0.2">
      <c r="G666" s="129"/>
    </row>
    <row r="667" spans="7:7" x14ac:dyDescent="0.2">
      <c r="G667" s="129"/>
    </row>
    <row r="668" spans="7:7" x14ac:dyDescent="0.2">
      <c r="G668" s="129"/>
    </row>
    <row r="669" spans="7:7" x14ac:dyDescent="0.2">
      <c r="G669" s="129"/>
    </row>
    <row r="670" spans="7:7" x14ac:dyDescent="0.2">
      <c r="G670" s="129"/>
    </row>
    <row r="671" spans="7:7" x14ac:dyDescent="0.2">
      <c r="G671" s="129"/>
    </row>
    <row r="672" spans="7:7" x14ac:dyDescent="0.2">
      <c r="G672" s="129"/>
    </row>
    <row r="673" spans="7:7" x14ac:dyDescent="0.2">
      <c r="G673" s="129"/>
    </row>
    <row r="674" spans="7:7" x14ac:dyDescent="0.2">
      <c r="G674" s="129"/>
    </row>
    <row r="675" spans="7:7" x14ac:dyDescent="0.2">
      <c r="G675" s="129"/>
    </row>
    <row r="676" spans="7:7" x14ac:dyDescent="0.2">
      <c r="G676" s="129"/>
    </row>
    <row r="677" spans="7:7" x14ac:dyDescent="0.2">
      <c r="G677" s="129"/>
    </row>
    <row r="678" spans="7:7" x14ac:dyDescent="0.2">
      <c r="G678" s="129"/>
    </row>
    <row r="679" spans="7:7" x14ac:dyDescent="0.2">
      <c r="G679" s="129"/>
    </row>
    <row r="680" spans="7:7" x14ac:dyDescent="0.2">
      <c r="G680" s="129"/>
    </row>
    <row r="681" spans="7:7" x14ac:dyDescent="0.2">
      <c r="G681" s="129"/>
    </row>
    <row r="682" spans="7:7" x14ac:dyDescent="0.2">
      <c r="G682" s="129"/>
    </row>
    <row r="683" spans="7:7" x14ac:dyDescent="0.2">
      <c r="G683" s="129"/>
    </row>
    <row r="684" spans="7:7" x14ac:dyDescent="0.2">
      <c r="G684" s="129"/>
    </row>
    <row r="685" spans="7:7" x14ac:dyDescent="0.2">
      <c r="G685" s="129"/>
    </row>
    <row r="686" spans="7:7" x14ac:dyDescent="0.2">
      <c r="G686" s="129"/>
    </row>
    <row r="687" spans="7:7" x14ac:dyDescent="0.2">
      <c r="G687" s="129"/>
    </row>
    <row r="688" spans="7:7" x14ac:dyDescent="0.2">
      <c r="G688" s="129"/>
    </row>
    <row r="689" spans="7:7" x14ac:dyDescent="0.2">
      <c r="G689" s="129"/>
    </row>
    <row r="690" spans="7:7" x14ac:dyDescent="0.2">
      <c r="G690" s="129"/>
    </row>
    <row r="691" spans="7:7" x14ac:dyDescent="0.2">
      <c r="G691" s="129"/>
    </row>
    <row r="692" spans="7:7" x14ac:dyDescent="0.2">
      <c r="G692" s="129"/>
    </row>
    <row r="693" spans="7:7" x14ac:dyDescent="0.2">
      <c r="G693" s="129"/>
    </row>
    <row r="694" spans="7:7" x14ac:dyDescent="0.2">
      <c r="G694" s="129"/>
    </row>
    <row r="695" spans="7:7" x14ac:dyDescent="0.2">
      <c r="G695" s="129"/>
    </row>
    <row r="696" spans="7:7" x14ac:dyDescent="0.2">
      <c r="G696" s="129"/>
    </row>
    <row r="697" spans="7:7" x14ac:dyDescent="0.2">
      <c r="G697" s="129"/>
    </row>
    <row r="698" spans="7:7" x14ac:dyDescent="0.2">
      <c r="G698" s="129"/>
    </row>
    <row r="699" spans="7:7" x14ac:dyDescent="0.2">
      <c r="G699" s="129"/>
    </row>
    <row r="700" spans="7:7" x14ac:dyDescent="0.2">
      <c r="G700" s="129"/>
    </row>
    <row r="701" spans="7:7" x14ac:dyDescent="0.2">
      <c r="G701" s="129"/>
    </row>
    <row r="702" spans="7:7" x14ac:dyDescent="0.2">
      <c r="G702" s="129"/>
    </row>
    <row r="703" spans="7:7" x14ac:dyDescent="0.2">
      <c r="G703" s="129"/>
    </row>
    <row r="704" spans="7:7" x14ac:dyDescent="0.2">
      <c r="G704" s="129"/>
    </row>
    <row r="705" spans="7:7" x14ac:dyDescent="0.2">
      <c r="G705" s="129"/>
    </row>
    <row r="706" spans="7:7" x14ac:dyDescent="0.2">
      <c r="G706" s="129"/>
    </row>
    <row r="707" spans="7:7" x14ac:dyDescent="0.2">
      <c r="G707" s="129"/>
    </row>
    <row r="708" spans="7:7" x14ac:dyDescent="0.2">
      <c r="G708" s="129"/>
    </row>
    <row r="709" spans="7:7" x14ac:dyDescent="0.2">
      <c r="G709" s="129"/>
    </row>
    <row r="710" spans="7:7" x14ac:dyDescent="0.2">
      <c r="G710" s="129"/>
    </row>
    <row r="711" spans="7:7" x14ac:dyDescent="0.2">
      <c r="G711" s="129"/>
    </row>
    <row r="712" spans="7:7" x14ac:dyDescent="0.2">
      <c r="G712" s="129"/>
    </row>
    <row r="713" spans="7:7" x14ac:dyDescent="0.2">
      <c r="G713" s="129"/>
    </row>
    <row r="714" spans="7:7" x14ac:dyDescent="0.2">
      <c r="G714" s="129"/>
    </row>
    <row r="715" spans="7:7" x14ac:dyDescent="0.2">
      <c r="G715" s="129"/>
    </row>
    <row r="716" spans="7:7" x14ac:dyDescent="0.2">
      <c r="G716" s="129"/>
    </row>
    <row r="717" spans="7:7" x14ac:dyDescent="0.2">
      <c r="G717" s="129"/>
    </row>
    <row r="718" spans="7:7" x14ac:dyDescent="0.2">
      <c r="G718" s="129"/>
    </row>
    <row r="719" spans="7:7" x14ac:dyDescent="0.2">
      <c r="G719" s="129"/>
    </row>
    <row r="720" spans="7:7" x14ac:dyDescent="0.2">
      <c r="G720" s="129"/>
    </row>
    <row r="721" spans="7:7" x14ac:dyDescent="0.2">
      <c r="G721" s="129"/>
    </row>
    <row r="722" spans="7:7" x14ac:dyDescent="0.2">
      <c r="G722" s="129"/>
    </row>
  </sheetData>
  <mergeCells count="980">
    <mergeCell ref="A596:C597"/>
    <mergeCell ref="V597:AB597"/>
    <mergeCell ref="X598:AB598"/>
    <mergeCell ref="AB334:AB335"/>
    <mergeCell ref="C336:C339"/>
    <mergeCell ref="A340:C341"/>
    <mergeCell ref="AD341:AI341"/>
    <mergeCell ref="A342:AB343"/>
    <mergeCell ref="N348:N354"/>
    <mergeCell ref="J334:J335"/>
    <mergeCell ref="K334:K335"/>
    <mergeCell ref="L334:L335"/>
    <mergeCell ref="M334:M335"/>
    <mergeCell ref="X334:X335"/>
    <mergeCell ref="Z334:Z335"/>
    <mergeCell ref="D334:D335"/>
    <mergeCell ref="E334:E335"/>
    <mergeCell ref="F334:F335"/>
    <mergeCell ref="G334:G335"/>
    <mergeCell ref="H334:H335"/>
    <mergeCell ref="I334:I335"/>
    <mergeCell ref="AB326:AB329"/>
    <mergeCell ref="AC326:AC329"/>
    <mergeCell ref="B330:B339"/>
    <mergeCell ref="C330:C335"/>
    <mergeCell ref="N330:N335"/>
    <mergeCell ref="O330:O335"/>
    <mergeCell ref="P330:P335"/>
    <mergeCell ref="Q330:Q335"/>
    <mergeCell ref="R330:R335"/>
    <mergeCell ref="V330:V335"/>
    <mergeCell ref="S326:S329"/>
    <mergeCell ref="T326:T329"/>
    <mergeCell ref="U326:U329"/>
    <mergeCell ref="V326:V329"/>
    <mergeCell ref="X326:X329"/>
    <mergeCell ref="Z326:Z329"/>
    <mergeCell ref="C326:C329"/>
    <mergeCell ref="N326:N329"/>
    <mergeCell ref="O326:O329"/>
    <mergeCell ref="P326:P329"/>
    <mergeCell ref="Q326:Q329"/>
    <mergeCell ref="R326:R329"/>
    <mergeCell ref="S319:S325"/>
    <mergeCell ref="T319:T325"/>
    <mergeCell ref="U319:U325"/>
    <mergeCell ref="AB319:AB325"/>
    <mergeCell ref="D323:D325"/>
    <mergeCell ref="E323:E325"/>
    <mergeCell ref="F323:F325"/>
    <mergeCell ref="G323:G325"/>
    <mergeCell ref="H323:H325"/>
    <mergeCell ref="I323:I325"/>
    <mergeCell ref="C319:C325"/>
    <mergeCell ref="N319:N325"/>
    <mergeCell ref="O319:O325"/>
    <mergeCell ref="P319:P325"/>
    <mergeCell ref="Q319:Q325"/>
    <mergeCell ref="R319:R325"/>
    <mergeCell ref="J323:J325"/>
    <mergeCell ref="K323:K325"/>
    <mergeCell ref="L323:L325"/>
    <mergeCell ref="M323:M325"/>
    <mergeCell ref="T312:T318"/>
    <mergeCell ref="U312:U318"/>
    <mergeCell ref="AB312:AB318"/>
    <mergeCell ref="N314:N318"/>
    <mergeCell ref="D316:D318"/>
    <mergeCell ref="E316:E318"/>
    <mergeCell ref="F316:F318"/>
    <mergeCell ref="G316:G318"/>
    <mergeCell ref="H316:H318"/>
    <mergeCell ref="I316:I318"/>
    <mergeCell ref="C312:C318"/>
    <mergeCell ref="O312:O318"/>
    <mergeCell ref="P312:P318"/>
    <mergeCell ref="Q312:Q318"/>
    <mergeCell ref="R312:R318"/>
    <mergeCell ref="S312:S318"/>
    <mergeCell ref="J316:J318"/>
    <mergeCell ref="K316:K318"/>
    <mergeCell ref="L316:L318"/>
    <mergeCell ref="M316:M318"/>
    <mergeCell ref="S305:S311"/>
    <mergeCell ref="T305:T311"/>
    <mergeCell ref="U305:U311"/>
    <mergeCell ref="AB305:AB311"/>
    <mergeCell ref="D309:D311"/>
    <mergeCell ref="E309:E311"/>
    <mergeCell ref="F309:F311"/>
    <mergeCell ref="G309:G311"/>
    <mergeCell ref="H309:H311"/>
    <mergeCell ref="I309:I311"/>
    <mergeCell ref="C305:C311"/>
    <mergeCell ref="N305:N311"/>
    <mergeCell ref="O305:O311"/>
    <mergeCell ref="P305:P311"/>
    <mergeCell ref="Q305:Q311"/>
    <mergeCell ref="R305:R311"/>
    <mergeCell ref="J309:J311"/>
    <mergeCell ref="K309:K311"/>
    <mergeCell ref="L309:L311"/>
    <mergeCell ref="M309:M311"/>
    <mergeCell ref="S298:S304"/>
    <mergeCell ref="T298:T304"/>
    <mergeCell ref="U298:U304"/>
    <mergeCell ref="AB298:AB304"/>
    <mergeCell ref="D302:D304"/>
    <mergeCell ref="E302:E304"/>
    <mergeCell ref="F302:F304"/>
    <mergeCell ref="G302:G304"/>
    <mergeCell ref="H302:H304"/>
    <mergeCell ref="I302:I304"/>
    <mergeCell ref="C298:C304"/>
    <mergeCell ref="N298:N304"/>
    <mergeCell ref="O298:O304"/>
    <mergeCell ref="P298:P304"/>
    <mergeCell ref="Q298:Q304"/>
    <mergeCell ref="R298:R304"/>
    <mergeCell ref="J302:J304"/>
    <mergeCell ref="K302:K304"/>
    <mergeCell ref="L302:L304"/>
    <mergeCell ref="M302:M304"/>
    <mergeCell ref="S291:S297"/>
    <mergeCell ref="T291:T297"/>
    <mergeCell ref="U291:U297"/>
    <mergeCell ref="AB291:AB297"/>
    <mergeCell ref="D295:D297"/>
    <mergeCell ref="E295:E297"/>
    <mergeCell ref="F295:F297"/>
    <mergeCell ref="G295:G297"/>
    <mergeCell ref="H295:H297"/>
    <mergeCell ref="I295:I297"/>
    <mergeCell ref="C291:C297"/>
    <mergeCell ref="N291:N297"/>
    <mergeCell ref="O291:O297"/>
    <mergeCell ref="P291:P297"/>
    <mergeCell ref="Q291:Q297"/>
    <mergeCell ref="R291:R297"/>
    <mergeCell ref="J295:J297"/>
    <mergeCell ref="K295:K297"/>
    <mergeCell ref="L295:L297"/>
    <mergeCell ref="M295:M297"/>
    <mergeCell ref="S284:S290"/>
    <mergeCell ref="T284:T290"/>
    <mergeCell ref="U284:U290"/>
    <mergeCell ref="AB284:AB290"/>
    <mergeCell ref="D288:D290"/>
    <mergeCell ref="E288:E290"/>
    <mergeCell ref="F288:F290"/>
    <mergeCell ref="G288:G290"/>
    <mergeCell ref="H288:H290"/>
    <mergeCell ref="I288:I290"/>
    <mergeCell ref="C284:C290"/>
    <mergeCell ref="N284:N290"/>
    <mergeCell ref="O284:O290"/>
    <mergeCell ref="P284:P290"/>
    <mergeCell ref="Q284:Q290"/>
    <mergeCell ref="R284:R290"/>
    <mergeCell ref="J288:J290"/>
    <mergeCell ref="K288:K290"/>
    <mergeCell ref="L288:L290"/>
    <mergeCell ref="M288:M290"/>
    <mergeCell ref="S277:S283"/>
    <mergeCell ref="T277:T283"/>
    <mergeCell ref="U277:U283"/>
    <mergeCell ref="AB277:AB283"/>
    <mergeCell ref="D281:D283"/>
    <mergeCell ref="E281:E283"/>
    <mergeCell ref="F281:F283"/>
    <mergeCell ref="G281:G283"/>
    <mergeCell ref="H281:H283"/>
    <mergeCell ref="I281:I283"/>
    <mergeCell ref="C277:C283"/>
    <mergeCell ref="N277:N283"/>
    <mergeCell ref="O277:O283"/>
    <mergeCell ref="P277:P283"/>
    <mergeCell ref="Q277:Q283"/>
    <mergeCell ref="R277:R283"/>
    <mergeCell ref="J281:J283"/>
    <mergeCell ref="K281:K283"/>
    <mergeCell ref="L281:L283"/>
    <mergeCell ref="M281:M283"/>
    <mergeCell ref="S270:S276"/>
    <mergeCell ref="T270:T276"/>
    <mergeCell ref="U270:U276"/>
    <mergeCell ref="AB270:AB276"/>
    <mergeCell ref="D274:D276"/>
    <mergeCell ref="E274:E276"/>
    <mergeCell ref="F274:F276"/>
    <mergeCell ref="G274:G276"/>
    <mergeCell ref="H274:H276"/>
    <mergeCell ref="I274:I276"/>
    <mergeCell ref="C270:C276"/>
    <mergeCell ref="N270:N276"/>
    <mergeCell ref="O270:O276"/>
    <mergeCell ref="P270:P276"/>
    <mergeCell ref="Q270:Q276"/>
    <mergeCell ref="R270:R276"/>
    <mergeCell ref="J274:J276"/>
    <mergeCell ref="K274:K276"/>
    <mergeCell ref="L274:L276"/>
    <mergeCell ref="M274:M276"/>
    <mergeCell ref="S263:S269"/>
    <mergeCell ref="T263:T269"/>
    <mergeCell ref="U263:U269"/>
    <mergeCell ref="AB263:AB269"/>
    <mergeCell ref="D267:D269"/>
    <mergeCell ref="E267:E269"/>
    <mergeCell ref="F267:F269"/>
    <mergeCell ref="G267:G269"/>
    <mergeCell ref="H267:H269"/>
    <mergeCell ref="I267:I269"/>
    <mergeCell ref="C263:C269"/>
    <mergeCell ref="N263:N269"/>
    <mergeCell ref="O263:O269"/>
    <mergeCell ref="P263:P269"/>
    <mergeCell ref="Q263:Q269"/>
    <mergeCell ref="R263:R269"/>
    <mergeCell ref="J267:J269"/>
    <mergeCell ref="K267:K269"/>
    <mergeCell ref="L267:L269"/>
    <mergeCell ref="M267:M269"/>
    <mergeCell ref="S256:S262"/>
    <mergeCell ref="T256:T262"/>
    <mergeCell ref="U256:U262"/>
    <mergeCell ref="AB256:AB262"/>
    <mergeCell ref="D260:D262"/>
    <mergeCell ref="E260:E262"/>
    <mergeCell ref="F260:F262"/>
    <mergeCell ref="G260:G262"/>
    <mergeCell ref="H260:H262"/>
    <mergeCell ref="I260:I262"/>
    <mergeCell ref="C256:C262"/>
    <mergeCell ref="N256:N262"/>
    <mergeCell ref="O256:O262"/>
    <mergeCell ref="P256:P262"/>
    <mergeCell ref="Q256:Q262"/>
    <mergeCell ref="R256:R262"/>
    <mergeCell ref="J260:J262"/>
    <mergeCell ref="K260:K262"/>
    <mergeCell ref="L260:L262"/>
    <mergeCell ref="M260:M262"/>
    <mergeCell ref="S249:S255"/>
    <mergeCell ref="T249:T255"/>
    <mergeCell ref="U249:U255"/>
    <mergeCell ref="AB249:AB255"/>
    <mergeCell ref="D253:D255"/>
    <mergeCell ref="E253:E255"/>
    <mergeCell ref="F253:F255"/>
    <mergeCell ref="G253:G255"/>
    <mergeCell ref="H253:H255"/>
    <mergeCell ref="I253:I255"/>
    <mergeCell ref="C249:C255"/>
    <mergeCell ref="N249:N255"/>
    <mergeCell ref="O249:O255"/>
    <mergeCell ref="P249:P255"/>
    <mergeCell ref="Q249:Q255"/>
    <mergeCell ref="R249:R255"/>
    <mergeCell ref="J253:J255"/>
    <mergeCell ref="K253:K255"/>
    <mergeCell ref="L253:L255"/>
    <mergeCell ref="M253:M255"/>
    <mergeCell ref="S242:S248"/>
    <mergeCell ref="T242:T248"/>
    <mergeCell ref="U242:U248"/>
    <mergeCell ref="AB242:AB248"/>
    <mergeCell ref="D246:D248"/>
    <mergeCell ref="E246:E248"/>
    <mergeCell ref="F246:F248"/>
    <mergeCell ref="G246:G248"/>
    <mergeCell ref="H246:H248"/>
    <mergeCell ref="I246:I248"/>
    <mergeCell ref="C242:C248"/>
    <mergeCell ref="N242:N248"/>
    <mergeCell ref="O242:O248"/>
    <mergeCell ref="P242:P248"/>
    <mergeCell ref="Q242:Q248"/>
    <mergeCell ref="R242:R248"/>
    <mergeCell ref="J246:J248"/>
    <mergeCell ref="K246:K248"/>
    <mergeCell ref="L246:L248"/>
    <mergeCell ref="M246:M248"/>
    <mergeCell ref="S235:S241"/>
    <mergeCell ref="T235:T241"/>
    <mergeCell ref="U235:U241"/>
    <mergeCell ref="AB235:AB241"/>
    <mergeCell ref="D239:D241"/>
    <mergeCell ref="E239:E241"/>
    <mergeCell ref="F239:F241"/>
    <mergeCell ref="G239:G241"/>
    <mergeCell ref="H239:H241"/>
    <mergeCell ref="I239:I241"/>
    <mergeCell ref="C235:C241"/>
    <mergeCell ref="N235:N241"/>
    <mergeCell ref="O235:O241"/>
    <mergeCell ref="P235:P241"/>
    <mergeCell ref="Q235:Q241"/>
    <mergeCell ref="R235:R241"/>
    <mergeCell ref="J239:J241"/>
    <mergeCell ref="K239:K241"/>
    <mergeCell ref="L239:L241"/>
    <mergeCell ref="M239:M241"/>
    <mergeCell ref="S228:S234"/>
    <mergeCell ref="T228:T234"/>
    <mergeCell ref="U228:U234"/>
    <mergeCell ref="AB228:AB234"/>
    <mergeCell ref="D232:D234"/>
    <mergeCell ref="E232:E234"/>
    <mergeCell ref="F232:F234"/>
    <mergeCell ref="G232:G234"/>
    <mergeCell ref="H232:H234"/>
    <mergeCell ref="I232:I234"/>
    <mergeCell ref="C228:C234"/>
    <mergeCell ref="N228:N234"/>
    <mergeCell ref="O228:O234"/>
    <mergeCell ref="P228:P234"/>
    <mergeCell ref="Q228:Q234"/>
    <mergeCell ref="R228:R234"/>
    <mergeCell ref="J232:J234"/>
    <mergeCell ref="K232:K234"/>
    <mergeCell ref="L232:L234"/>
    <mergeCell ref="M232:M234"/>
    <mergeCell ref="S221:S227"/>
    <mergeCell ref="T221:T227"/>
    <mergeCell ref="U221:U227"/>
    <mergeCell ref="AB221:AB227"/>
    <mergeCell ref="D225:D227"/>
    <mergeCell ref="E225:E227"/>
    <mergeCell ref="F225:F227"/>
    <mergeCell ref="G225:G227"/>
    <mergeCell ref="H225:H227"/>
    <mergeCell ref="I225:I227"/>
    <mergeCell ref="C221:C227"/>
    <mergeCell ref="N221:N227"/>
    <mergeCell ref="O221:O227"/>
    <mergeCell ref="P221:P227"/>
    <mergeCell ref="Q221:Q227"/>
    <mergeCell ref="R221:R227"/>
    <mergeCell ref="J225:J227"/>
    <mergeCell ref="K225:K227"/>
    <mergeCell ref="L225:L227"/>
    <mergeCell ref="M225:M227"/>
    <mergeCell ref="S214:S220"/>
    <mergeCell ref="T214:T220"/>
    <mergeCell ref="U214:U220"/>
    <mergeCell ref="AB214:AB220"/>
    <mergeCell ref="D218:D220"/>
    <mergeCell ref="E218:E220"/>
    <mergeCell ref="F218:F220"/>
    <mergeCell ref="G218:G220"/>
    <mergeCell ref="H218:H220"/>
    <mergeCell ref="I218:I220"/>
    <mergeCell ref="C214:C220"/>
    <mergeCell ref="N214:N220"/>
    <mergeCell ref="O214:O220"/>
    <mergeCell ref="P214:P220"/>
    <mergeCell ref="Q214:Q220"/>
    <mergeCell ref="R214:R220"/>
    <mergeCell ref="J218:J220"/>
    <mergeCell ref="K218:K220"/>
    <mergeCell ref="L218:L220"/>
    <mergeCell ref="M218:M220"/>
    <mergeCell ref="S207:S213"/>
    <mergeCell ref="T207:T213"/>
    <mergeCell ref="U207:U213"/>
    <mergeCell ref="AB207:AB213"/>
    <mergeCell ref="D211:D213"/>
    <mergeCell ref="E211:E213"/>
    <mergeCell ref="F211:F213"/>
    <mergeCell ref="G211:G213"/>
    <mergeCell ref="H211:H213"/>
    <mergeCell ref="I211:I213"/>
    <mergeCell ref="C207:C213"/>
    <mergeCell ref="N207:N213"/>
    <mergeCell ref="O207:O213"/>
    <mergeCell ref="P207:P213"/>
    <mergeCell ref="Q207:Q213"/>
    <mergeCell ref="R207:R213"/>
    <mergeCell ref="J211:J213"/>
    <mergeCell ref="K211:K213"/>
    <mergeCell ref="L211:L213"/>
    <mergeCell ref="M211:M213"/>
    <mergeCell ref="S200:S206"/>
    <mergeCell ref="T200:T206"/>
    <mergeCell ref="U200:U206"/>
    <mergeCell ref="AB200:AB206"/>
    <mergeCell ref="D204:D206"/>
    <mergeCell ref="E204:E206"/>
    <mergeCell ref="F204:F206"/>
    <mergeCell ref="G204:G206"/>
    <mergeCell ref="H204:H206"/>
    <mergeCell ref="I204:I206"/>
    <mergeCell ref="C200:C206"/>
    <mergeCell ref="N200:N206"/>
    <mergeCell ref="O200:O206"/>
    <mergeCell ref="P200:P206"/>
    <mergeCell ref="Q200:Q206"/>
    <mergeCell ref="R200:R206"/>
    <mergeCell ref="J204:J206"/>
    <mergeCell ref="K204:K206"/>
    <mergeCell ref="L204:L206"/>
    <mergeCell ref="M204:M206"/>
    <mergeCell ref="S193:S199"/>
    <mergeCell ref="T193:T199"/>
    <mergeCell ref="U193:U199"/>
    <mergeCell ref="AB193:AB199"/>
    <mergeCell ref="D197:D199"/>
    <mergeCell ref="E197:E199"/>
    <mergeCell ref="F197:F199"/>
    <mergeCell ref="G197:G199"/>
    <mergeCell ref="H197:H199"/>
    <mergeCell ref="I197:I199"/>
    <mergeCell ref="C193:C199"/>
    <mergeCell ref="N193:N199"/>
    <mergeCell ref="O193:O199"/>
    <mergeCell ref="P193:P199"/>
    <mergeCell ref="Q193:Q199"/>
    <mergeCell ref="R193:R199"/>
    <mergeCell ref="J197:J199"/>
    <mergeCell ref="K197:K199"/>
    <mergeCell ref="L197:L199"/>
    <mergeCell ref="M197:M199"/>
    <mergeCell ref="S186:S192"/>
    <mergeCell ref="T186:T192"/>
    <mergeCell ref="U186:U192"/>
    <mergeCell ref="AB186:AB192"/>
    <mergeCell ref="D190:D192"/>
    <mergeCell ref="E190:E192"/>
    <mergeCell ref="F190:F192"/>
    <mergeCell ref="G190:G192"/>
    <mergeCell ref="H190:H192"/>
    <mergeCell ref="I190:I192"/>
    <mergeCell ref="C186:C192"/>
    <mergeCell ref="N186:N192"/>
    <mergeCell ref="O186:O192"/>
    <mergeCell ref="P186:P192"/>
    <mergeCell ref="Q186:Q192"/>
    <mergeCell ref="R186:R192"/>
    <mergeCell ref="J190:J192"/>
    <mergeCell ref="K190:K192"/>
    <mergeCell ref="L190:L192"/>
    <mergeCell ref="M190:M192"/>
    <mergeCell ref="S179:S185"/>
    <mergeCell ref="T179:T185"/>
    <mergeCell ref="U179:U185"/>
    <mergeCell ref="AB179:AB185"/>
    <mergeCell ref="D183:D185"/>
    <mergeCell ref="E183:E185"/>
    <mergeCell ref="F183:F185"/>
    <mergeCell ref="G183:G185"/>
    <mergeCell ref="H183:H185"/>
    <mergeCell ref="I183:I185"/>
    <mergeCell ref="C179:C185"/>
    <mergeCell ref="N179:N185"/>
    <mergeCell ref="O179:O185"/>
    <mergeCell ref="P179:P185"/>
    <mergeCell ref="Q179:Q185"/>
    <mergeCell ref="R179:R185"/>
    <mergeCell ref="J183:J185"/>
    <mergeCell ref="K183:K185"/>
    <mergeCell ref="L183:L185"/>
    <mergeCell ref="M183:M185"/>
    <mergeCell ref="S172:S178"/>
    <mergeCell ref="T172:T178"/>
    <mergeCell ref="U172:U178"/>
    <mergeCell ref="AB172:AB178"/>
    <mergeCell ref="D176:D178"/>
    <mergeCell ref="E176:E178"/>
    <mergeCell ref="F176:F178"/>
    <mergeCell ref="G176:G178"/>
    <mergeCell ref="H176:H178"/>
    <mergeCell ref="I176:I178"/>
    <mergeCell ref="C172:C178"/>
    <mergeCell ref="N172:N178"/>
    <mergeCell ref="O172:O178"/>
    <mergeCell ref="P172:P178"/>
    <mergeCell ref="Q172:Q178"/>
    <mergeCell ref="R172:R178"/>
    <mergeCell ref="J176:J178"/>
    <mergeCell ref="K176:K178"/>
    <mergeCell ref="L176:L178"/>
    <mergeCell ref="M176:M178"/>
    <mergeCell ref="S165:S171"/>
    <mergeCell ref="T165:T171"/>
    <mergeCell ref="U165:U171"/>
    <mergeCell ref="AB165:AB171"/>
    <mergeCell ref="D169:D171"/>
    <mergeCell ref="E169:E171"/>
    <mergeCell ref="F169:F171"/>
    <mergeCell ref="G169:G171"/>
    <mergeCell ref="H169:H171"/>
    <mergeCell ref="I169:I171"/>
    <mergeCell ref="C165:C171"/>
    <mergeCell ref="N165:N171"/>
    <mergeCell ref="O165:O171"/>
    <mergeCell ref="P165:P171"/>
    <mergeCell ref="Q165:Q171"/>
    <mergeCell ref="R165:R171"/>
    <mergeCell ref="J169:J171"/>
    <mergeCell ref="K169:K171"/>
    <mergeCell ref="L169:L171"/>
    <mergeCell ref="M169:M171"/>
    <mergeCell ref="U158:U164"/>
    <mergeCell ref="AB158:AB164"/>
    <mergeCell ref="D162:D164"/>
    <mergeCell ref="E162:E164"/>
    <mergeCell ref="F162:F164"/>
    <mergeCell ref="G162:G164"/>
    <mergeCell ref="H162:H164"/>
    <mergeCell ref="I162:I164"/>
    <mergeCell ref="J162:J164"/>
    <mergeCell ref="K162:K164"/>
    <mergeCell ref="O158:O164"/>
    <mergeCell ref="P158:P164"/>
    <mergeCell ref="Q158:Q164"/>
    <mergeCell ref="R158:R164"/>
    <mergeCell ref="S158:S164"/>
    <mergeCell ref="T158:T164"/>
    <mergeCell ref="J155:J157"/>
    <mergeCell ref="K155:K157"/>
    <mergeCell ref="L155:L157"/>
    <mergeCell ref="M155:M157"/>
    <mergeCell ref="C158:C164"/>
    <mergeCell ref="N158:N164"/>
    <mergeCell ref="L162:L164"/>
    <mergeCell ref="M162:M164"/>
    <mergeCell ref="D155:D157"/>
    <mergeCell ref="E155:E157"/>
    <mergeCell ref="F155:F157"/>
    <mergeCell ref="G155:G157"/>
    <mergeCell ref="H155:H157"/>
    <mergeCell ref="I155:I157"/>
    <mergeCell ref="Q151:Q157"/>
    <mergeCell ref="R151:R157"/>
    <mergeCell ref="S151:S157"/>
    <mergeCell ref="T151:T157"/>
    <mergeCell ref="U151:U157"/>
    <mergeCell ref="AB151:AB157"/>
    <mergeCell ref="Y147:Y150"/>
    <mergeCell ref="Z147:Z150"/>
    <mergeCell ref="AA147:AA150"/>
    <mergeCell ref="AB147:AB150"/>
    <mergeCell ref="AC147:AC150"/>
    <mergeCell ref="B151:B329"/>
    <mergeCell ref="C151:C157"/>
    <mergeCell ref="N151:N157"/>
    <mergeCell ref="O151:O157"/>
    <mergeCell ref="P151:P157"/>
    <mergeCell ref="S147:S150"/>
    <mergeCell ref="T147:T150"/>
    <mergeCell ref="U147:U150"/>
    <mergeCell ref="V147:V150"/>
    <mergeCell ref="W147:W150"/>
    <mergeCell ref="X147:X150"/>
    <mergeCell ref="C147:C150"/>
    <mergeCell ref="N147:N150"/>
    <mergeCell ref="O147:O150"/>
    <mergeCell ref="P147:P150"/>
    <mergeCell ref="Q147:Q150"/>
    <mergeCell ref="R147:R150"/>
    <mergeCell ref="S140:S146"/>
    <mergeCell ref="T140:T146"/>
    <mergeCell ref="U140:U146"/>
    <mergeCell ref="AB140:AB146"/>
    <mergeCell ref="D144:D146"/>
    <mergeCell ref="E144:E146"/>
    <mergeCell ref="F144:F146"/>
    <mergeCell ref="G144:G146"/>
    <mergeCell ref="H144:H146"/>
    <mergeCell ref="I144:I146"/>
    <mergeCell ref="C140:C146"/>
    <mergeCell ref="N140:N146"/>
    <mergeCell ref="O140:O146"/>
    <mergeCell ref="P140:P146"/>
    <mergeCell ref="Q140:Q146"/>
    <mergeCell ref="R140:R146"/>
    <mergeCell ref="J144:J146"/>
    <mergeCell ref="K144:K146"/>
    <mergeCell ref="L144:L146"/>
    <mergeCell ref="M144:M146"/>
    <mergeCell ref="S133:S139"/>
    <mergeCell ref="T133:T139"/>
    <mergeCell ref="U133:U139"/>
    <mergeCell ref="AB133:AB139"/>
    <mergeCell ref="D137:D139"/>
    <mergeCell ref="E137:E139"/>
    <mergeCell ref="F137:F139"/>
    <mergeCell ref="G137:G139"/>
    <mergeCell ref="H137:H139"/>
    <mergeCell ref="I137:I139"/>
    <mergeCell ref="C133:C139"/>
    <mergeCell ref="N133:N139"/>
    <mergeCell ref="O133:O139"/>
    <mergeCell ref="P133:P139"/>
    <mergeCell ref="Q133:Q139"/>
    <mergeCell ref="R133:R139"/>
    <mergeCell ref="J137:J139"/>
    <mergeCell ref="K137:K139"/>
    <mergeCell ref="L137:L139"/>
    <mergeCell ref="M137:M139"/>
    <mergeCell ref="S126:S132"/>
    <mergeCell ref="T126:T132"/>
    <mergeCell ref="U126:U132"/>
    <mergeCell ref="AB126:AB132"/>
    <mergeCell ref="D130:D132"/>
    <mergeCell ref="E130:E132"/>
    <mergeCell ref="F130:F132"/>
    <mergeCell ref="G130:G132"/>
    <mergeCell ref="H130:H132"/>
    <mergeCell ref="I130:I132"/>
    <mergeCell ref="C126:C132"/>
    <mergeCell ref="N126:N132"/>
    <mergeCell ref="O126:O132"/>
    <mergeCell ref="P126:P132"/>
    <mergeCell ref="Q126:Q132"/>
    <mergeCell ref="R126:R132"/>
    <mergeCell ref="J130:J132"/>
    <mergeCell ref="K130:K132"/>
    <mergeCell ref="L130:L132"/>
    <mergeCell ref="M130:M132"/>
    <mergeCell ref="S119:S125"/>
    <mergeCell ref="T119:T125"/>
    <mergeCell ref="U119:U125"/>
    <mergeCell ref="AB119:AB125"/>
    <mergeCell ref="D123:D125"/>
    <mergeCell ref="E123:E125"/>
    <mergeCell ref="F123:F125"/>
    <mergeCell ref="G123:G125"/>
    <mergeCell ref="H123:H125"/>
    <mergeCell ref="I123:I125"/>
    <mergeCell ref="C119:C125"/>
    <mergeCell ref="N119:N125"/>
    <mergeCell ref="O119:O125"/>
    <mergeCell ref="P119:P125"/>
    <mergeCell ref="Q119:Q125"/>
    <mergeCell ref="R119:R125"/>
    <mergeCell ref="J123:J125"/>
    <mergeCell ref="K123:K125"/>
    <mergeCell ref="L123:L125"/>
    <mergeCell ref="M123:M125"/>
    <mergeCell ref="S112:S118"/>
    <mergeCell ref="T112:T118"/>
    <mergeCell ref="U112:U118"/>
    <mergeCell ref="AB112:AB118"/>
    <mergeCell ref="D116:D118"/>
    <mergeCell ref="E116:E118"/>
    <mergeCell ref="F116:F118"/>
    <mergeCell ref="G116:G118"/>
    <mergeCell ref="H116:H118"/>
    <mergeCell ref="I116:I118"/>
    <mergeCell ref="C112:C118"/>
    <mergeCell ref="N112:N118"/>
    <mergeCell ref="O112:O118"/>
    <mergeCell ref="P112:P118"/>
    <mergeCell ref="Q112:Q118"/>
    <mergeCell ref="R112:R118"/>
    <mergeCell ref="J116:J118"/>
    <mergeCell ref="K116:K118"/>
    <mergeCell ref="L116:L118"/>
    <mergeCell ref="M116:M118"/>
    <mergeCell ref="S105:S111"/>
    <mergeCell ref="T105:T111"/>
    <mergeCell ref="U105:U111"/>
    <mergeCell ref="AB105:AB111"/>
    <mergeCell ref="D109:D111"/>
    <mergeCell ref="E109:E111"/>
    <mergeCell ref="F109:F111"/>
    <mergeCell ref="G109:G111"/>
    <mergeCell ref="H109:H111"/>
    <mergeCell ref="I109:I111"/>
    <mergeCell ref="C105:C111"/>
    <mergeCell ref="N105:N111"/>
    <mergeCell ref="O105:O111"/>
    <mergeCell ref="P105:P111"/>
    <mergeCell ref="Q105:Q111"/>
    <mergeCell ref="R105:R111"/>
    <mergeCell ref="J109:J111"/>
    <mergeCell ref="K109:K111"/>
    <mergeCell ref="L109:L111"/>
    <mergeCell ref="M109:M111"/>
    <mergeCell ref="S98:S104"/>
    <mergeCell ref="T98:T104"/>
    <mergeCell ref="U98:U104"/>
    <mergeCell ref="AB98:AB104"/>
    <mergeCell ref="D102:D104"/>
    <mergeCell ref="E102:E104"/>
    <mergeCell ref="F102:F104"/>
    <mergeCell ref="G102:G104"/>
    <mergeCell ref="H102:H104"/>
    <mergeCell ref="I102:I104"/>
    <mergeCell ref="C98:C104"/>
    <mergeCell ref="N98:N104"/>
    <mergeCell ref="O98:O104"/>
    <mergeCell ref="P98:P104"/>
    <mergeCell ref="Q98:Q104"/>
    <mergeCell ref="R98:R104"/>
    <mergeCell ref="J102:J104"/>
    <mergeCell ref="K102:K104"/>
    <mergeCell ref="L102:L104"/>
    <mergeCell ref="M102:M104"/>
    <mergeCell ref="S91:S97"/>
    <mergeCell ref="T91:T97"/>
    <mergeCell ref="U91:U97"/>
    <mergeCell ref="AB91:AB97"/>
    <mergeCell ref="D95:D97"/>
    <mergeCell ref="E95:E97"/>
    <mergeCell ref="F95:F97"/>
    <mergeCell ref="G95:G97"/>
    <mergeCell ref="H95:H97"/>
    <mergeCell ref="I95:I97"/>
    <mergeCell ref="C91:C97"/>
    <mergeCell ref="N91:N97"/>
    <mergeCell ref="O91:O97"/>
    <mergeCell ref="P91:P97"/>
    <mergeCell ref="Q91:Q97"/>
    <mergeCell ref="R91:R97"/>
    <mergeCell ref="J95:J97"/>
    <mergeCell ref="K95:K97"/>
    <mergeCell ref="L95:L97"/>
    <mergeCell ref="M95:M97"/>
    <mergeCell ref="S84:S90"/>
    <mergeCell ref="T84:T90"/>
    <mergeCell ref="U84:U90"/>
    <mergeCell ref="AB84:AB90"/>
    <mergeCell ref="D88:D90"/>
    <mergeCell ref="E88:E90"/>
    <mergeCell ref="F88:F90"/>
    <mergeCell ref="G88:G90"/>
    <mergeCell ref="H88:H90"/>
    <mergeCell ref="I88:I90"/>
    <mergeCell ref="C84:C90"/>
    <mergeCell ref="N84:N90"/>
    <mergeCell ref="O84:O90"/>
    <mergeCell ref="P84:P90"/>
    <mergeCell ref="Q84:Q90"/>
    <mergeCell ref="R84:R90"/>
    <mergeCell ref="J88:J90"/>
    <mergeCell ref="K88:K90"/>
    <mergeCell ref="L88:L90"/>
    <mergeCell ref="M88:M90"/>
    <mergeCell ref="S77:S83"/>
    <mergeCell ref="T77:T83"/>
    <mergeCell ref="U77:U83"/>
    <mergeCell ref="AB77:AB83"/>
    <mergeCell ref="D81:D83"/>
    <mergeCell ref="E81:E83"/>
    <mergeCell ref="F81:F83"/>
    <mergeCell ref="G81:G83"/>
    <mergeCell ref="H81:H83"/>
    <mergeCell ref="I81:I83"/>
    <mergeCell ref="C77:C83"/>
    <mergeCell ref="N77:N83"/>
    <mergeCell ref="O77:O83"/>
    <mergeCell ref="P77:P83"/>
    <mergeCell ref="Q77:Q83"/>
    <mergeCell ref="R77:R83"/>
    <mergeCell ref="J81:J83"/>
    <mergeCell ref="K81:K83"/>
    <mergeCell ref="L81:L83"/>
    <mergeCell ref="M81:M83"/>
    <mergeCell ref="S70:S76"/>
    <mergeCell ref="T70:T76"/>
    <mergeCell ref="U70:U76"/>
    <mergeCell ref="AB70:AB76"/>
    <mergeCell ref="D74:D76"/>
    <mergeCell ref="E74:E76"/>
    <mergeCell ref="F74:F76"/>
    <mergeCell ref="G74:G76"/>
    <mergeCell ref="H74:H76"/>
    <mergeCell ref="I74:I76"/>
    <mergeCell ref="C70:C76"/>
    <mergeCell ref="N70:N76"/>
    <mergeCell ref="O70:O76"/>
    <mergeCell ref="P70:P76"/>
    <mergeCell ref="Q70:Q76"/>
    <mergeCell ref="R70:R76"/>
    <mergeCell ref="J74:J76"/>
    <mergeCell ref="K74:K76"/>
    <mergeCell ref="L74:L76"/>
    <mergeCell ref="M74:M76"/>
    <mergeCell ref="S63:S69"/>
    <mergeCell ref="T63:T69"/>
    <mergeCell ref="U63:U69"/>
    <mergeCell ref="AB63:AB69"/>
    <mergeCell ref="D67:D69"/>
    <mergeCell ref="E67:E69"/>
    <mergeCell ref="F67:F69"/>
    <mergeCell ref="G67:G69"/>
    <mergeCell ref="H67:H69"/>
    <mergeCell ref="I67:I69"/>
    <mergeCell ref="C63:C69"/>
    <mergeCell ref="N63:N69"/>
    <mergeCell ref="O63:O69"/>
    <mergeCell ref="P63:P69"/>
    <mergeCell ref="Q63:Q69"/>
    <mergeCell ref="R63:R69"/>
    <mergeCell ref="J67:J69"/>
    <mergeCell ref="K67:K69"/>
    <mergeCell ref="L67:L69"/>
    <mergeCell ref="M67:M69"/>
    <mergeCell ref="S56:S62"/>
    <mergeCell ref="T56:T62"/>
    <mergeCell ref="U56:U62"/>
    <mergeCell ref="AB56:AB62"/>
    <mergeCell ref="D60:D62"/>
    <mergeCell ref="E60:E62"/>
    <mergeCell ref="F60:F62"/>
    <mergeCell ref="G60:G62"/>
    <mergeCell ref="H60:H62"/>
    <mergeCell ref="I60:I62"/>
    <mergeCell ref="C56:C62"/>
    <mergeCell ref="N56:N62"/>
    <mergeCell ref="O56:O62"/>
    <mergeCell ref="P56:P62"/>
    <mergeCell ref="Q56:Q62"/>
    <mergeCell ref="R56:R62"/>
    <mergeCell ref="J60:J62"/>
    <mergeCell ref="K60:K62"/>
    <mergeCell ref="L60:L62"/>
    <mergeCell ref="M60:M62"/>
    <mergeCell ref="S49:S55"/>
    <mergeCell ref="T49:T55"/>
    <mergeCell ref="U49:U55"/>
    <mergeCell ref="AB49:AB55"/>
    <mergeCell ref="D53:D55"/>
    <mergeCell ref="E53:E55"/>
    <mergeCell ref="F53:F55"/>
    <mergeCell ref="G53:G55"/>
    <mergeCell ref="H53:H55"/>
    <mergeCell ref="I53:I55"/>
    <mergeCell ref="C49:C55"/>
    <mergeCell ref="N49:N55"/>
    <mergeCell ref="O49:O55"/>
    <mergeCell ref="P49:P55"/>
    <mergeCell ref="Q49:Q55"/>
    <mergeCell ref="R49:R55"/>
    <mergeCell ref="J53:J55"/>
    <mergeCell ref="K53:K55"/>
    <mergeCell ref="L53:L55"/>
    <mergeCell ref="M53:M55"/>
    <mergeCell ref="S42:S48"/>
    <mergeCell ref="T42:T48"/>
    <mergeCell ref="U42:U48"/>
    <mergeCell ref="AB42:AB48"/>
    <mergeCell ref="D46:D48"/>
    <mergeCell ref="E46:E48"/>
    <mergeCell ref="F46:F48"/>
    <mergeCell ref="G46:G48"/>
    <mergeCell ref="H46:H48"/>
    <mergeCell ref="I46:I48"/>
    <mergeCell ref="C42:C48"/>
    <mergeCell ref="N42:N48"/>
    <mergeCell ref="O42:O48"/>
    <mergeCell ref="P42:P48"/>
    <mergeCell ref="Q42:Q48"/>
    <mergeCell ref="R42:R48"/>
    <mergeCell ref="J46:J48"/>
    <mergeCell ref="K46:K48"/>
    <mergeCell ref="L46:L48"/>
    <mergeCell ref="M46:M48"/>
    <mergeCell ref="S35:S41"/>
    <mergeCell ref="T35:T41"/>
    <mergeCell ref="U35:U41"/>
    <mergeCell ref="AB35:AB41"/>
    <mergeCell ref="D39:D41"/>
    <mergeCell ref="E39:E41"/>
    <mergeCell ref="F39:F41"/>
    <mergeCell ref="G39:G41"/>
    <mergeCell ref="H39:H41"/>
    <mergeCell ref="I39:I41"/>
    <mergeCell ref="C35:C41"/>
    <mergeCell ref="N35:N41"/>
    <mergeCell ref="O35:O41"/>
    <mergeCell ref="P35:P41"/>
    <mergeCell ref="Q35:Q41"/>
    <mergeCell ref="R35:R41"/>
    <mergeCell ref="J39:J41"/>
    <mergeCell ref="K39:K41"/>
    <mergeCell ref="L39:L41"/>
    <mergeCell ref="M39:M41"/>
    <mergeCell ref="S28:S34"/>
    <mergeCell ref="T28:T34"/>
    <mergeCell ref="U28:U34"/>
    <mergeCell ref="AB28:AB34"/>
    <mergeCell ref="D32:D34"/>
    <mergeCell ref="E32:E34"/>
    <mergeCell ref="F32:F34"/>
    <mergeCell ref="G32:G34"/>
    <mergeCell ref="H32:H34"/>
    <mergeCell ref="I32:I34"/>
    <mergeCell ref="C28:C34"/>
    <mergeCell ref="N28:N34"/>
    <mergeCell ref="O28:O34"/>
    <mergeCell ref="P28:P34"/>
    <mergeCell ref="Q28:Q34"/>
    <mergeCell ref="R28:R34"/>
    <mergeCell ref="J32:J34"/>
    <mergeCell ref="K32:K34"/>
    <mergeCell ref="L32:L34"/>
    <mergeCell ref="M32:M34"/>
    <mergeCell ref="S21:S27"/>
    <mergeCell ref="T21:T27"/>
    <mergeCell ref="U21:U27"/>
    <mergeCell ref="AB21:AB27"/>
    <mergeCell ref="D25:D27"/>
    <mergeCell ref="E25:E27"/>
    <mergeCell ref="F25:F27"/>
    <mergeCell ref="G25:G27"/>
    <mergeCell ref="H25:H27"/>
    <mergeCell ref="I25:I27"/>
    <mergeCell ref="C21:C27"/>
    <mergeCell ref="N21:N27"/>
    <mergeCell ref="O21:O27"/>
    <mergeCell ref="P21:P27"/>
    <mergeCell ref="Q21:Q27"/>
    <mergeCell ref="R21:R27"/>
    <mergeCell ref="J25:J27"/>
    <mergeCell ref="K25:K27"/>
    <mergeCell ref="L25:L27"/>
    <mergeCell ref="M25:M27"/>
    <mergeCell ref="S14:S20"/>
    <mergeCell ref="T14:T20"/>
    <mergeCell ref="U14:U20"/>
    <mergeCell ref="AB14:AB20"/>
    <mergeCell ref="D17:D20"/>
    <mergeCell ref="E18:E20"/>
    <mergeCell ref="F18:F20"/>
    <mergeCell ref="G18:G20"/>
    <mergeCell ref="H18:H20"/>
    <mergeCell ref="I18:I20"/>
    <mergeCell ref="C14:C20"/>
    <mergeCell ref="N14:N20"/>
    <mergeCell ref="O14:O20"/>
    <mergeCell ref="P14:P20"/>
    <mergeCell ref="Q14:Q20"/>
    <mergeCell ref="R14:R20"/>
    <mergeCell ref="J18:J20"/>
    <mergeCell ref="K18:K20"/>
    <mergeCell ref="L18:L20"/>
    <mergeCell ref="M18:M20"/>
    <mergeCell ref="H11:H13"/>
    <mergeCell ref="I11:I13"/>
    <mergeCell ref="J11:J13"/>
    <mergeCell ref="K11:K13"/>
    <mergeCell ref="L11:L13"/>
    <mergeCell ref="M11:M13"/>
    <mergeCell ref="Q7:Q13"/>
    <mergeCell ref="R7:R13"/>
    <mergeCell ref="S7:S13"/>
    <mergeCell ref="T7:T13"/>
    <mergeCell ref="U7:U13"/>
    <mergeCell ref="AB7:AB13"/>
    <mergeCell ref="A7:A339"/>
    <mergeCell ref="B7:B150"/>
    <mergeCell ref="C7:C13"/>
    <mergeCell ref="N7:N13"/>
    <mergeCell ref="O7:O13"/>
    <mergeCell ref="P7:P13"/>
    <mergeCell ref="D11:D13"/>
    <mergeCell ref="E11:E13"/>
    <mergeCell ref="F11:F13"/>
    <mergeCell ref="G11:G13"/>
    <mergeCell ref="F5:I5"/>
    <mergeCell ref="J5:M5"/>
    <mergeCell ref="N5:R5"/>
    <mergeCell ref="S5:AB5"/>
    <mergeCell ref="V6:W6"/>
    <mergeCell ref="X6:Y6"/>
    <mergeCell ref="Z6:AA6"/>
    <mergeCell ref="A1:D4"/>
    <mergeCell ref="E1:AB1"/>
    <mergeCell ref="E2:AB2"/>
    <mergeCell ref="F3:AB3"/>
    <mergeCell ref="E4:AB4"/>
    <mergeCell ref="A5:A6"/>
    <mergeCell ref="B5:B6"/>
    <mergeCell ref="C5:C6"/>
    <mergeCell ref="D5:D6"/>
    <mergeCell ref="E5:E6"/>
  </mergeCells>
  <dataValidations count="1">
    <dataValidation type="list" allowBlank="1" showInputMessage="1" showErrorMessage="1" sqref="N298 N312:N314 N291">
      <formula1>#REF!</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GESTIÓN</vt:lpstr>
      <vt:lpstr>INVERSIÓN</vt:lpstr>
      <vt:lpstr>ACTIVIDADES</vt:lpstr>
      <vt:lpstr>TERRITORIALIZACIÓN</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2018-05-02T15:26:30Z</dcterms:modified>
</cp:coreProperties>
</file>