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Julio\II trimestre 2018\Para públicar\Plan de acción II_trim_2018\"/>
    </mc:Choice>
  </mc:AlternateContent>
  <xr:revisionPtr revIDLastSave="0" documentId="10_ncr:100000_{6A4E8A43-3C3D-4380-B2A9-23735D3C61D1}" xr6:coauthVersionLast="31" xr6:coauthVersionMax="31" xr10:uidLastSave="{00000000-0000-0000-0000-000000000000}"/>
  <bookViews>
    <workbookView xWindow="0" yWindow="0" windowWidth="20490" windowHeight="6930" tabRatio="509" activeTab="2"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TERRITORIALIZACIÓN!$A$6:$AK$17</definedName>
    <definedName name="_xlnm.Print_Area" localSheetId="2">ACTIVIDADES!$A$1:$V$14</definedName>
    <definedName name="_xlnm.Print_Area" localSheetId="0">GESTIÓN!$A$1:$AR$16</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workbook>
</file>

<file path=xl/calcChain.xml><?xml version="1.0" encoding="utf-8"?>
<calcChain xmlns="http://schemas.openxmlformats.org/spreadsheetml/2006/main">
  <c r="G13" i="9" l="1"/>
  <c r="G12" i="9"/>
  <c r="G11" i="9"/>
  <c r="G10" i="9"/>
  <c r="G8" i="9"/>
  <c r="G15" i="9" s="1"/>
  <c r="U20" i="6"/>
  <c r="T20" i="6"/>
  <c r="U19" i="6"/>
  <c r="T19" i="6"/>
  <c r="U14" i="6"/>
  <c r="T14" i="6"/>
  <c r="U13" i="6"/>
  <c r="T13" i="6"/>
  <c r="G7" i="9"/>
  <c r="G9" i="9"/>
  <c r="AG15" i="5" l="1"/>
  <c r="AA15" i="5"/>
  <c r="F8" i="9" l="1"/>
  <c r="F15" i="9" s="1"/>
  <c r="F7" i="9"/>
  <c r="AE15" i="6" l="1"/>
  <c r="Y15" i="6"/>
  <c r="H15" i="6" l="1"/>
  <c r="R20" i="6"/>
  <c r="R19" i="6"/>
  <c r="G16" i="9" l="1"/>
  <c r="G17" i="9" s="1"/>
  <c r="H16" i="9"/>
  <c r="H17" i="9" s="1"/>
  <c r="J16" i="9"/>
  <c r="K16" i="9"/>
  <c r="K17" i="9" s="1"/>
  <c r="L16" i="9"/>
  <c r="M16" i="9"/>
  <c r="M17" i="9" s="1"/>
  <c r="F16" i="9"/>
  <c r="F17" i="9" s="1"/>
  <c r="J17" i="9"/>
  <c r="L17" i="9"/>
  <c r="E9" i="9"/>
  <c r="F9" i="9"/>
  <c r="F10" i="9"/>
  <c r="F11" i="9"/>
  <c r="F12" i="9"/>
  <c r="E13" i="9"/>
  <c r="F13" i="9"/>
  <c r="E14" i="9"/>
  <c r="S11" i="7"/>
  <c r="S10" i="7"/>
  <c r="S9" i="7"/>
  <c r="S8" i="7"/>
  <c r="I21" i="6"/>
  <c r="I20" i="6"/>
  <c r="I19" i="6"/>
  <c r="AN20" i="6"/>
  <c r="AN19" i="6"/>
  <c r="AM20" i="6"/>
  <c r="AL20" i="6"/>
  <c r="AK20" i="6"/>
  <c r="AM19" i="6"/>
  <c r="AL19" i="6"/>
  <c r="AK19" i="6"/>
  <c r="H9" i="6"/>
  <c r="H19" i="6"/>
  <c r="H16" i="6"/>
  <c r="AP16" i="6" s="1"/>
  <c r="H10" i="6"/>
  <c r="Y20" i="6"/>
  <c r="Y19" i="6"/>
  <c r="Y14" i="6"/>
  <c r="Y13" i="6"/>
  <c r="S20" i="6"/>
  <c r="S19" i="6"/>
  <c r="S14" i="6"/>
  <c r="S13" i="6"/>
  <c r="Q20" i="6"/>
  <c r="AO20" i="6" s="1"/>
  <c r="Q19" i="6"/>
  <c r="Q14" i="6"/>
  <c r="Q13" i="6"/>
  <c r="M20" i="6"/>
  <c r="M19" i="6"/>
  <c r="M14" i="6"/>
  <c r="M13" i="6"/>
  <c r="P20" i="6"/>
  <c r="O20" i="6"/>
  <c r="N20" i="6"/>
  <c r="P19" i="6"/>
  <c r="O19" i="6"/>
  <c r="N19" i="6"/>
  <c r="P14" i="6"/>
  <c r="O14" i="6"/>
  <c r="N14" i="6"/>
  <c r="N13" i="6"/>
  <c r="P9" i="6"/>
  <c r="P13" i="6" s="1"/>
  <c r="O9" i="6"/>
  <c r="O13" i="6" s="1"/>
  <c r="L20" i="6"/>
  <c r="J20" i="6"/>
  <c r="L19" i="6"/>
  <c r="K19" i="6"/>
  <c r="J19" i="6"/>
  <c r="K16" i="6"/>
  <c r="K21" i="6"/>
  <c r="L14" i="6"/>
  <c r="K14" i="6"/>
  <c r="J14" i="6"/>
  <c r="L13" i="6"/>
  <c r="J13" i="6"/>
  <c r="K9" i="6"/>
  <c r="K13" i="6" s="1"/>
  <c r="J21" i="6"/>
  <c r="L21" i="6"/>
  <c r="L23" i="6" s="1"/>
  <c r="M21" i="6"/>
  <c r="N21" i="6"/>
  <c r="O21" i="6"/>
  <c r="P21" i="6"/>
  <c r="Q21" i="6"/>
  <c r="R21" i="6"/>
  <c r="S21" i="6"/>
  <c r="T21" i="6"/>
  <c r="U21" i="6"/>
  <c r="V21" i="6"/>
  <c r="W21" i="6"/>
  <c r="X21" i="6"/>
  <c r="X23" i="6" s="1"/>
  <c r="Y21" i="6"/>
  <c r="Z21" i="6"/>
  <c r="AA21" i="6"/>
  <c r="AB21" i="6"/>
  <c r="AC21" i="6"/>
  <c r="AD21" i="6"/>
  <c r="AE21" i="6"/>
  <c r="AF21" i="6"/>
  <c r="AF23" i="6" s="1"/>
  <c r="AG21" i="6"/>
  <c r="AH21" i="6"/>
  <c r="AI21" i="6"/>
  <c r="AJ21" i="6"/>
  <c r="AJ23" i="6" s="1"/>
  <c r="AK21" i="6"/>
  <c r="AL21" i="6"/>
  <c r="AM21" i="6"/>
  <c r="AN21" i="6"/>
  <c r="AN23" i="6" s="1"/>
  <c r="I22" i="6"/>
  <c r="J22" i="6"/>
  <c r="K22" i="6"/>
  <c r="L22" i="6"/>
  <c r="M22" i="6"/>
  <c r="N22" i="6"/>
  <c r="O22" i="6"/>
  <c r="P22" i="6"/>
  <c r="Q22" i="6"/>
  <c r="R22" i="6"/>
  <c r="R23" i="6" s="1"/>
  <c r="S22" i="6"/>
  <c r="T22" i="6"/>
  <c r="U22" i="6"/>
  <c r="V22" i="6"/>
  <c r="W22" i="6"/>
  <c r="X22" i="6"/>
  <c r="Y22" i="6"/>
  <c r="Z22" i="6"/>
  <c r="AA22" i="6"/>
  <c r="AA23" i="6" s="1"/>
  <c r="AB22" i="6"/>
  <c r="AC22" i="6"/>
  <c r="AD22" i="6"/>
  <c r="AE22" i="6"/>
  <c r="AF22" i="6"/>
  <c r="AG22" i="6"/>
  <c r="AH22" i="6"/>
  <c r="AI22" i="6"/>
  <c r="AJ22" i="6"/>
  <c r="AK22" i="6"/>
  <c r="AK23" i="6" s="1"/>
  <c r="AL22" i="6"/>
  <c r="AL23" i="6" s="1"/>
  <c r="AM22" i="6"/>
  <c r="AM23" i="6" s="1"/>
  <c r="AN22" i="6"/>
  <c r="H22" i="6"/>
  <c r="K20" i="6"/>
  <c r="K11" i="9"/>
  <c r="L11" i="9"/>
  <c r="M11" i="9"/>
  <c r="K12" i="9"/>
  <c r="L12" i="9"/>
  <c r="M12" i="9"/>
  <c r="K13" i="9"/>
  <c r="L13" i="9"/>
  <c r="M13" i="9"/>
  <c r="J13" i="9"/>
  <c r="J12" i="9"/>
  <c r="J11" i="9"/>
  <c r="K7" i="9"/>
  <c r="L7" i="9"/>
  <c r="M7" i="9"/>
  <c r="K8" i="9"/>
  <c r="L8" i="9"/>
  <c r="M8" i="9"/>
  <c r="K9" i="9"/>
  <c r="L9" i="9"/>
  <c r="M9" i="9"/>
  <c r="K10" i="9"/>
  <c r="L10" i="9"/>
  <c r="M10" i="9"/>
  <c r="J8" i="9"/>
  <c r="J9" i="9"/>
  <c r="J10" i="9"/>
  <c r="J7" i="9"/>
  <c r="I16" i="9"/>
  <c r="I17" i="9" s="1"/>
  <c r="I13" i="9"/>
  <c r="H13" i="9"/>
  <c r="I12" i="9"/>
  <c r="H12" i="9"/>
  <c r="I11" i="9"/>
  <c r="H11" i="9"/>
  <c r="I10" i="9"/>
  <c r="H10" i="9"/>
  <c r="I9" i="9"/>
  <c r="H9" i="9"/>
  <c r="I8" i="9"/>
  <c r="H8" i="9"/>
  <c r="I7" i="9"/>
  <c r="AO18" i="6"/>
  <c r="AP15" i="6"/>
  <c r="Q23" i="6"/>
  <c r="AE20" i="6"/>
  <c r="AE19" i="6"/>
  <c r="AE14" i="6"/>
  <c r="AE13" i="6"/>
  <c r="N23" i="6"/>
  <c r="AI23" i="6"/>
  <c r="U23" i="6"/>
  <c r="I23" i="6"/>
  <c r="I14" i="6"/>
  <c r="I13" i="6"/>
  <c r="J23" i="6"/>
  <c r="AH23" i="6"/>
  <c r="Z23" i="6"/>
  <c r="AG23" i="6"/>
  <c r="Y23" i="6"/>
  <c r="P23" i="6"/>
  <c r="S23" i="6"/>
  <c r="T12" i="7"/>
  <c r="U12" i="7"/>
  <c r="K23" i="6" l="1"/>
  <c r="AE23" i="6"/>
  <c r="W23" i="6"/>
  <c r="O23" i="6"/>
  <c r="AB23" i="6"/>
  <c r="AD23" i="6"/>
  <c r="V23" i="6"/>
  <c r="H7" i="9"/>
  <c r="AC23" i="6"/>
  <c r="M23" i="6"/>
  <c r="AP19" i="6"/>
  <c r="H13" i="6"/>
  <c r="AP13" i="6" s="1"/>
  <c r="E7" i="9"/>
  <c r="T23" i="6"/>
  <c r="H20" i="6"/>
  <c r="AP20" i="6" s="1"/>
  <c r="AP10" i="6"/>
  <c r="E8" i="9"/>
  <c r="E15" i="9" s="1"/>
  <c r="E17" i="9" s="1"/>
  <c r="AP9" i="6"/>
  <c r="H21" i="6"/>
  <c r="H23" i="6" s="1"/>
  <c r="H14" i="6"/>
  <c r="AP1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100000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<sst xmlns="http://schemas.openxmlformats.org/spreadsheetml/2006/main" count="283" uniqueCount="167">
  <si>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</si>
  <si>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</si>
  <si>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</si>
  <si>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</si>
  <si>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</si>
  <si>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</si>
  <si>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</si>
  <si>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</si>
  <si>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</si>
  <si>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</si>
  <si>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</si>
  <si>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</si>
  <si>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</si>
  <si>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</si>
  <si>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</si>
  <si>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</si>
  <si>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</si>
  <si>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</si>
  <si>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</si>
  <si>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</si>
  <si>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</si>
  <si>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</si>
  <si>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</si>
  <si>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</si>
  <si>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</si>
  <si>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</si>
  <si>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</si>
  <si>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</si>
  <si>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</si>
  <si>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</si>
  <si>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</si>
  <si>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</si>
  <si>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</si>
  <si>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</si>
  <si>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</si>
  <si>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</si>
  <si>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</si>
  <si>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</si>
  <si>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</si>
  <si>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</si>
  <si>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</si>
  <si>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</si>
  <si>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</si>
  <si>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</si>
  <si>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</si>
  <si>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</si>
  <si>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</si>
  <si>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</si>
  <si>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</si>
  <si>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</si>
  <si>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</si>
  <si>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</si>
  <si>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</si>
  <si>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</si>
  <si>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</si>
  <si>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</si>
  <si>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</si>
  <si>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</si>
  <si>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</si>
  <si>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</si>
  <si>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</si>
  <si>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</si>
  <si>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</si>
  <si>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</si>
  <si>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</si>
  <si>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</si>
  <si>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</si>
  <si>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</si>
  <si>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</si>
  <si>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</si>
  <si>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</si>
  <si>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</si>
  <si>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</si>
  <si>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</si>
  <si>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</si>
  <si>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</si>
  <si>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</si>
  <si>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</si>
  <si>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</si>
  <si>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</si>
  <si>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</si>
  <si>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</si>
  <si>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</si>
  <si>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</si>
  <si>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</si>
  <si>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</si>
  <si>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</si>
  <si>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</si>
  <si>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</si>
  <si>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</si>
  <si>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</si>
  <si>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</si>
  <si>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</si>
  <si>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</si>
  <si>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</si>
  <si>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</si>
  <si>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</si>
  <si>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</si>
  <si>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</si>
  <si>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</si>
  <si>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</si>
  <si>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</si>
  <si>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</si>
  <si>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</si>
  <si>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</si>
  <si>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</si>
  <si>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</si>
  <si>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</si>
  <si>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</si>
  <si>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</si>
  <si>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</si>
  <si>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</si>
  <si>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</si>
  <si>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</si>
  <si>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</si>
  <si>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</si>
  <si>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</si>
  <si>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</si>
  <si>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</si>
  <si>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</si>
  <si>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</si>
  <si>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</si>
  <si>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</si>
  <si>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</si>
  <si>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</si>
  <si>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</si>
  <si>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</si>
  <si>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</si>
  <si>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</si>
  <si>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</si>
  <si>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</si>
  <si>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</si>
  <si>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X</t>
  </si>
  <si>
    <t xml:space="preserve">DISTRITO CAPITAL </t>
  </si>
  <si>
    <t>N/A</t>
  </si>
  <si>
    <t>NO IDENTIFICA GRU´POS ETNICOS</t>
  </si>
  <si>
    <t>TODOS LOS GRUPOS</t>
  </si>
  <si>
    <t>980 - SENDERO PANORÁMICO Y CORTAFUEGOS DE LOS CERROS ORIENTALES DE BOGOTÁ</t>
  </si>
  <si>
    <t>02 - Democracia Urbana</t>
  </si>
  <si>
    <t>17 - Espacio público, derecho de todos</t>
  </si>
  <si>
    <t>ADECUACIÓN DE 15 KILÓMETROS DE SENDERO PANORÁMICO</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</si>
  <si>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</si>
  <si>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</si>
  <si>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</si>
  <si>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</si>
  <si>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</si>
  <si>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</si>
  <si>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SENDERO PANORÁMICO Y CORTAFUEGOS DE LOS CERROS ORIENTALES DE BOGOTÁ</t>
  </si>
  <si>
    <t>SENDERO PANORÁMICO Y CORTAFUEGOS</t>
  </si>
  <si>
    <t>ADECUAR 15 KILOMETROS LINEALES PARA IMPLANTAR EL SENDERO PANORAMICO</t>
  </si>
  <si>
    <t>APROPIACIÓN CIUDADANA DE LOS CERROS ORIENTALES</t>
  </si>
  <si>
    <t>INVOLUCRAR 250.000 CIUDADANOS EN PROCESOS DE APROPIACIÓN AMBIENTAL DE LA RFPBOB</t>
  </si>
  <si>
    <t>PROCESOS DE PARTICIPACIÓN CIUDADANA A TRAVES DE RECORRIDOS AMBIENTALES EN LOS CERROS ORIENTALES</t>
  </si>
  <si>
    <t>Especial</t>
  </si>
  <si>
    <t>PROCESOS DE PARTICIPACIÓN CIUDADANA Y RECORRIDOS AMBIENTALES EN LOS CERROS ORIENTALES</t>
  </si>
  <si>
    <t xml:space="preserve"> CONSTRUCCIÓN/ Y ADECUACIÓN DEL SENDERO PANORAMICO</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</si>
  <si>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</si>
  <si>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142 - Sendero panorámico de los cerros orientales</t>
  </si>
  <si>
    <t>5, PONDERACIÓN HORIZONTAL AÑO: 2018</t>
  </si>
  <si>
    <t>Seguimiento</t>
  </si>
  <si>
    <t>N/D</t>
  </si>
  <si>
    <t xml:space="preserve">11, DESCRIPCIÓN DE LOS AVANCES Y LOGROS ALCANZADOS </t>
  </si>
  <si>
    <t xml:space="preserve">En el marco del convenio 001 de 2016 suscrito entre EAB, IDIGER y SDA, se han realizado las siguientes actividades:
• Contrato No 2 – 02 – 25100 00604 2017 suscrito con la empresa Taller 301 con el objeto de Consultoría para el desarrollo del diseño arquitectónico conceptual del proyecto y de los diseños arquitectónicos necesarios para la construcción de la primera etapa del proyecto Sendero de las Mariposas, actualmente se encuentra en ejecución y se han obtenido los siguientes productos: 
Producto 1: Diagnóstico y necesidades funcionales y programáticas del proyecto
Producto 2: Trazado general del sendero
Producto 3: Diseño conceptual del proyecto
•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contrato actualmente está en ejecución con un avance del 28%.
• Contratación de las interventorías para los diseños arquitectónicos conceptuales y el estudio de impacto ambiental, a través de los contratos 1-15-25100-01213-2017 suscrito con COBA Colombia y cuyo objeto es Interventoría para elaborar el estudio de impacto ambiental, los diseños técnicos detallados y la factibilidad del sistema contra incendios y de las estructuras especiales del proyecto sendero de Las Mariposas, suscrito el 29 de diciembre de 2017 y el contrato Contrato 2-15-25100-01318-2017 con la firma MAB Ingeniería de valor S.A, con el objeto de  Interventoría para el desarrollo de los diseños arquitectónicos necesarios para la construcción de la segunda etapa del proyecto Sendero de las Mariposas.
Adicionalmente la EAB como ejecutora del convenio, se encuentra estructurando los procesos contractuales para realizar las actividades de:
1) Modelo de operación
2) Estudios para la ampliación de la cobertura de telecomunicaciones.
</t>
  </si>
  <si>
    <t>Informes de interventorías de los contratos en ejecución.</t>
  </si>
  <si>
    <t>Una vez estén los diseños definitivos  se podrán iniciar actividades y la contabilización de los ciudadanos que recorreran el sendero.</t>
  </si>
  <si>
    <t>6, DESCRIPCIÓN DE LOS AVANCES Y LOGROS ALCANZADOS 2o trimestre 2018</t>
  </si>
  <si>
    <t>7, OBSERVACIONES AVANCE TRIMESTRE 2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</si>
</sst>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_(* #,##0_);_(* \(#,##0\);_(* &quot;-&quot;??_);_(@_)"/>
    <numFmt numFmtId="174" formatCode="_-* #,##0\ &quot;€&quot;_-;\-* #,##0\ &quot;€&quot;_-;_-* &quot;-&quot;??\ &quot;€&quot;_-;_-@_-"/>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9"/>
      <color theme="1"/>
      <name val="Arial"/>
      <family val="2"/>
    </font>
    <font>
      <sz val="10"/>
      <color theme="1"/>
      <name val="Arial"/>
      <family val="2"/>
    </font>
    <font>
      <b/>
      <sz val="12"/>
      <color indexed="8"/>
      <name val="Arial"/>
      <family val="2"/>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CD35F"/>
        <bgColor indexed="64"/>
      </patternFill>
    </fill>
    <fill>
      <patternFill patternType="solid">
        <fgColor theme="4" tint="0.79998168889431442"/>
        <bgColor indexed="64"/>
      </patternFill>
    </fill>
    <fill>
      <patternFill patternType="solid">
        <fgColor theme="2" tint="-9.9978637043366805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s>
  <cellStyleXfs count="29">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4"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44" fontId="24" fillId="0" borderId="0" applyFont="0" applyFill="0" applyBorder="0" applyAlignment="0" applyProtection="0"/>
    <xf numFmtId="44" fontId="4" fillId="0" borderId="0" applyFont="0" applyFill="0" applyBorder="0" applyAlignment="0" applyProtection="0"/>
  </cellStyleXfs>
  <cellXfs count="399">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25"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6" fillId="4" borderId="0" xfId="0" applyFont="1" applyFill="1" applyBorder="1" applyAlignment="1">
      <alignment horizontal="center" vertical="center" wrapText="1"/>
    </xf>
    <xf numFmtId="0" fontId="27" fillId="4" borderId="0" xfId="0" applyFont="1" applyFill="1" applyBorder="1" applyAlignment="1">
      <alignment horizontal="center" vertical="center" wrapText="1"/>
    </xf>
    <xf numFmtId="10" fontId="27"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6"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2" fontId="0" fillId="0" borderId="0" xfId="0" applyNumberFormat="1" applyFill="1" applyAlignment="1">
      <alignment horizontal="center"/>
    </xf>
    <xf numFmtId="37" fontId="19" fillId="4"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19" fillId="4" borderId="1" xfId="0" applyFont="1" applyFill="1" applyBorder="1" applyAlignment="1">
      <alignment horizontal="right" vertical="center"/>
    </xf>
    <xf numFmtId="3" fontId="18" fillId="4" borderId="1" xfId="10" applyNumberFormat="1" applyFont="1" applyFill="1" applyBorder="1" applyAlignment="1">
      <alignment horizontal="center" vertical="center" wrapText="1"/>
    </xf>
    <xf numFmtId="3" fontId="18"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27" xfId="0" applyFill="1" applyBorder="1"/>
    <xf numFmtId="0" fontId="0" fillId="0" borderId="28" xfId="0" applyFill="1" applyBorder="1"/>
    <xf numFmtId="0" fontId="34" fillId="0" borderId="0" xfId="0" applyFont="1" applyFill="1" applyAlignment="1">
      <alignment horizontal="center" vertical="center"/>
    </xf>
    <xf numFmtId="0" fontId="5" fillId="4" borderId="0" xfId="0" applyFont="1" applyFill="1" applyBorder="1" applyAlignment="1">
      <alignment horizontal="center" vertical="center" wrapText="1"/>
    </xf>
    <xf numFmtId="0" fontId="35" fillId="4" borderId="0" xfId="0" applyFont="1" applyFill="1" applyBorder="1"/>
    <xf numFmtId="0" fontId="35" fillId="4" borderId="0" xfId="0" applyFont="1" applyFill="1" applyBorder="1" applyAlignment="1">
      <alignment horizontal="center"/>
    </xf>
    <xf numFmtId="0" fontId="16" fillId="6" borderId="1"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10" fontId="29" fillId="6" borderId="0" xfId="21" applyNumberFormat="1" applyFont="1" applyFill="1" applyBorder="1" applyAlignment="1"/>
    <xf numFmtId="0" fontId="29" fillId="6" borderId="0" xfId="0" applyFont="1" applyFill="1" applyBorder="1" applyAlignment="1"/>
    <xf numFmtId="0" fontId="30" fillId="6" borderId="0" xfId="0" applyFont="1" applyFill="1" applyBorder="1" applyAlignment="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0" fillId="6" borderId="26" xfId="0" applyFont="1" applyFill="1" applyBorder="1" applyAlignment="1"/>
    <xf numFmtId="3" fontId="20" fillId="3" borderId="4" xfId="0" applyNumberFormat="1" applyFont="1" applyFill="1" applyBorder="1" applyAlignment="1">
      <alignment horizontal="center" vertical="center" wrapText="1"/>
    </xf>
    <xf numFmtId="0" fontId="29" fillId="6" borderId="28" xfId="0" applyFont="1" applyFill="1" applyBorder="1" applyAlignment="1"/>
    <xf numFmtId="0" fontId="30" fillId="6" borderId="28" xfId="0" applyFont="1" applyFill="1" applyBorder="1" applyAlignment="1"/>
    <xf numFmtId="0" fontId="11" fillId="6" borderId="40"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44" xfId="16" applyFont="1" applyFill="1" applyBorder="1" applyAlignment="1">
      <alignment horizontal="center" vertical="center" wrapText="1"/>
    </xf>
    <xf numFmtId="10" fontId="11" fillId="4"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6" borderId="4" xfId="19"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7" borderId="0" xfId="0" applyFill="1"/>
    <xf numFmtId="0" fontId="0" fillId="8" borderId="0" xfId="0" applyFill="1"/>
    <xf numFmtId="0" fontId="36" fillId="4" borderId="0" xfId="16" applyFont="1" applyFill="1" applyBorder="1" applyProtection="1">
      <protection locked="0"/>
    </xf>
    <xf numFmtId="0" fontId="0" fillId="4" borderId="0" xfId="0" applyFill="1" applyBorder="1"/>
    <xf numFmtId="0" fontId="37" fillId="4" borderId="0" xfId="16" applyFont="1" applyFill="1" applyBorder="1" applyAlignment="1" applyProtection="1">
      <alignment horizontal="center"/>
      <protection locked="0"/>
    </xf>
    <xf numFmtId="0" fontId="38" fillId="4" borderId="0" xfId="16" applyFont="1" applyFill="1" applyBorder="1" applyProtection="1">
      <protection locked="0"/>
    </xf>
    <xf numFmtId="0" fontId="36" fillId="4" borderId="0" xfId="16" applyFont="1" applyFill="1" applyBorder="1" applyAlignment="1" applyProtection="1">
      <alignment horizontal="center"/>
      <protection locked="0"/>
    </xf>
    <xf numFmtId="0" fontId="21" fillId="6" borderId="4" xfId="19" applyFont="1" applyFill="1" applyBorder="1" applyAlignment="1">
      <alignment horizontal="left" vertical="center" wrapText="1"/>
    </xf>
    <xf numFmtId="0" fontId="21" fillId="6" borderId="1" xfId="19" applyFont="1" applyFill="1" applyBorder="1" applyAlignment="1">
      <alignment horizontal="left" vertical="center" wrapText="1"/>
    </xf>
    <xf numFmtId="0" fontId="21" fillId="6" borderId="5" xfId="19" applyFont="1" applyFill="1" applyBorder="1" applyAlignment="1">
      <alignment horizontal="left" vertical="center" wrapText="1"/>
    </xf>
    <xf numFmtId="168" fontId="19" fillId="6" borderId="1" xfId="19" applyNumberFormat="1" applyFont="1" applyFill="1" applyBorder="1" applyAlignment="1">
      <alignment vertical="center" wrapText="1"/>
    </xf>
    <xf numFmtId="168" fontId="19" fillId="6" borderId="1" xfId="19" applyNumberFormat="1" applyFont="1" applyFill="1" applyBorder="1" applyAlignment="1">
      <alignment horizontal="left" vertical="center" wrapText="1"/>
    </xf>
    <xf numFmtId="0" fontId="19" fillId="6" borderId="1" xfId="19" applyFont="1" applyFill="1" applyBorder="1" applyAlignment="1">
      <alignment horizontal="left" vertical="center" wrapText="1"/>
    </xf>
    <xf numFmtId="0" fontId="19" fillId="6" borderId="5" xfId="19" applyFont="1" applyFill="1" applyBorder="1" applyAlignment="1">
      <alignment horizontal="left" vertical="center" wrapText="1"/>
    </xf>
    <xf numFmtId="0" fontId="15" fillId="6" borderId="12" xfId="19" applyFont="1" applyFill="1" applyBorder="1" applyAlignment="1">
      <alignment horizontal="center" vertical="center" wrapText="1"/>
    </xf>
    <xf numFmtId="0" fontId="15" fillId="6" borderId="4" xfId="19"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5" fillId="6" borderId="4" xfId="19" applyFont="1" applyFill="1" applyBorder="1" applyAlignment="1">
      <alignment horizontal="center" vertical="center" wrapText="1"/>
    </xf>
    <xf numFmtId="1" fontId="7" fillId="4" borderId="1" xfId="0" applyNumberFormat="1" applyFont="1" applyFill="1" applyBorder="1" applyAlignment="1">
      <alignment horizontal="center" vertical="center"/>
    </xf>
    <xf numFmtId="1" fontId="7" fillId="4" borderId="1" xfId="0" applyNumberFormat="1" applyFont="1" applyFill="1" applyBorder="1" applyAlignment="1" applyProtection="1">
      <alignment horizontal="center" vertical="center"/>
      <protection locked="0"/>
    </xf>
    <xf numFmtId="37" fontId="18" fillId="4" borderId="1" xfId="10" applyNumberFormat="1" applyFont="1" applyFill="1" applyBorder="1" applyAlignment="1">
      <alignment horizontal="center" vertical="center"/>
    </xf>
    <xf numFmtId="37" fontId="19" fillId="4" borderId="8" xfId="9" applyNumberFormat="1" applyFont="1" applyFill="1" applyBorder="1" applyAlignment="1">
      <alignment horizontal="center" vertical="center"/>
    </xf>
    <xf numFmtId="0" fontId="19" fillId="4" borderId="8" xfId="0" applyFont="1" applyFill="1" applyBorder="1" applyAlignment="1">
      <alignment horizontal="right" vertical="center"/>
    </xf>
    <xf numFmtId="3" fontId="18" fillId="4" borderId="8" xfId="10" applyNumberFormat="1" applyFont="1" applyFill="1" applyBorder="1" applyAlignment="1">
      <alignment horizontal="center" vertical="center" wrapText="1"/>
    </xf>
    <xf numFmtId="4" fontId="18" fillId="4" borderId="1" xfId="0" applyNumberFormat="1" applyFont="1" applyFill="1" applyBorder="1" applyAlignment="1">
      <alignment horizontal="center" vertical="center" wrapText="1"/>
    </xf>
    <xf numFmtId="4" fontId="18" fillId="4" borderId="1" xfId="1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8" xfId="0" applyFont="1" applyFill="1" applyBorder="1" applyAlignment="1">
      <alignment horizontal="right" vertical="center"/>
    </xf>
    <xf numFmtId="0" fontId="40" fillId="0" borderId="1" xfId="0" applyFont="1" applyFill="1" applyBorder="1" applyAlignment="1">
      <alignment horizontal="center" vertical="center"/>
    </xf>
    <xf numFmtId="37" fontId="18" fillId="4" borderId="4" xfId="10" applyNumberFormat="1" applyFont="1" applyFill="1" applyBorder="1" applyAlignment="1">
      <alignment horizontal="center" vertical="center"/>
    </xf>
    <xf numFmtId="0" fontId="40" fillId="0" borderId="7" xfId="0" applyFont="1" applyFill="1" applyBorder="1" applyAlignment="1">
      <alignment horizontal="center" vertical="center"/>
    </xf>
    <xf numFmtId="4" fontId="18" fillId="4" borderId="15" xfId="10" applyNumberFormat="1" applyFont="1" applyFill="1" applyBorder="1" applyAlignment="1">
      <alignment horizontal="center" vertical="center" wrapText="1"/>
    </xf>
    <xf numFmtId="37" fontId="18" fillId="4" borderId="15" xfId="10" applyNumberFormat="1" applyFont="1" applyFill="1" applyBorder="1" applyAlignment="1">
      <alignment horizontal="center" vertical="center"/>
    </xf>
    <xf numFmtId="37" fontId="18" fillId="4" borderId="16" xfId="10" applyNumberFormat="1" applyFont="1" applyFill="1" applyBorder="1" applyAlignment="1">
      <alignment horizontal="center" vertical="center"/>
    </xf>
    <xf numFmtId="10" fontId="40" fillId="4" borderId="16" xfId="24" applyNumberFormat="1" applyFont="1" applyFill="1" applyBorder="1" applyAlignment="1">
      <alignment horizontal="center" vertical="center"/>
    </xf>
    <xf numFmtId="10" fontId="40" fillId="4" borderId="12" xfId="24" applyNumberFormat="1" applyFont="1" applyFill="1" applyBorder="1" applyAlignment="1">
      <alignment horizontal="center" vertical="center"/>
    </xf>
    <xf numFmtId="10" fontId="40" fillId="4" borderId="1" xfId="24" applyNumberFormat="1" applyFont="1" applyFill="1" applyBorder="1" applyAlignment="1">
      <alignment horizontal="center" vertical="center"/>
    </xf>
    <xf numFmtId="0" fontId="19" fillId="0" borderId="1" xfId="0" applyFont="1" applyFill="1" applyBorder="1" applyAlignment="1">
      <alignment horizontal="right" vertical="center"/>
    </xf>
    <xf numFmtId="0" fontId="40" fillId="0" borderId="15" xfId="0" applyFont="1" applyFill="1" applyBorder="1" applyAlignment="1">
      <alignment horizontal="center" vertical="center"/>
    </xf>
    <xf numFmtId="0" fontId="5" fillId="6" borderId="46" xfId="0" applyFont="1" applyFill="1" applyBorder="1" applyAlignment="1">
      <alignment horizontal="center" vertical="center" wrapText="1"/>
    </xf>
    <xf numFmtId="4" fontId="40" fillId="0" borderId="15" xfId="0" applyNumberFormat="1" applyFont="1" applyFill="1" applyBorder="1" applyAlignment="1">
      <alignment horizontal="center" vertical="center" wrapText="1"/>
    </xf>
    <xf numFmtId="172" fontId="40" fillId="0" borderId="15" xfId="5" applyNumberFormat="1" applyFont="1" applyFill="1" applyBorder="1" applyAlignment="1">
      <alignment horizontal="center" vertical="center"/>
    </xf>
    <xf numFmtId="3" fontId="18" fillId="4" borderId="1" xfId="0" applyNumberFormat="1" applyFont="1" applyFill="1" applyBorder="1" applyAlignment="1">
      <alignment horizontal="center" vertical="center" wrapText="1"/>
    </xf>
    <xf numFmtId="0" fontId="18" fillId="0" borderId="15" xfId="0" applyFont="1" applyFill="1" applyBorder="1" applyAlignment="1">
      <alignment horizontal="center" vertical="center"/>
    </xf>
    <xf numFmtId="3" fontId="18" fillId="4" borderId="8" xfId="0" applyNumberFormat="1" applyFont="1" applyFill="1" applyBorder="1" applyAlignment="1">
      <alignment horizontal="center" vertical="center" wrapText="1"/>
    </xf>
    <xf numFmtId="37" fontId="19" fillId="4" borderId="42" xfId="9" applyNumberFormat="1" applyFont="1" applyFill="1" applyBorder="1" applyAlignment="1">
      <alignment horizontal="center" vertical="center"/>
    </xf>
    <xf numFmtId="37" fontId="19" fillId="4" borderId="4" xfId="9" applyNumberFormat="1" applyFont="1" applyFill="1" applyBorder="1" applyAlignment="1">
      <alignment horizontal="center" vertical="center"/>
    </xf>
    <xf numFmtId="172" fontId="40" fillId="0" borderId="1" xfId="5" applyNumberFormat="1" applyFont="1" applyFill="1" applyBorder="1" applyAlignment="1" applyProtection="1">
      <alignment horizontal="center" vertical="center"/>
      <protection locked="0"/>
    </xf>
    <xf numFmtId="10" fontId="40" fillId="4" borderId="7" xfId="24" applyNumberFormat="1" applyFont="1" applyFill="1" applyBorder="1" applyAlignment="1">
      <alignment horizontal="center" vertical="center"/>
    </xf>
    <xf numFmtId="10" fontId="40" fillId="0" borderId="7" xfId="24" applyNumberFormat="1" applyFont="1" applyFill="1" applyBorder="1" applyAlignment="1">
      <alignment horizontal="center" vertical="center"/>
    </xf>
    <xf numFmtId="10" fontId="40" fillId="4" borderId="51" xfId="24" applyNumberFormat="1" applyFont="1" applyFill="1" applyBorder="1" applyAlignment="1">
      <alignment horizontal="center" vertical="center"/>
    </xf>
    <xf numFmtId="10" fontId="40" fillId="4" borderId="5" xfId="24" applyNumberFormat="1" applyFont="1" applyFill="1" applyBorder="1" applyAlignment="1">
      <alignment horizontal="center" vertical="center"/>
    </xf>
    <xf numFmtId="169"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9" fontId="4" fillId="10" borderId="3" xfId="0" applyNumberFormat="1" applyFont="1" applyFill="1" applyBorder="1" applyAlignment="1">
      <alignment horizontal="center" vertical="center"/>
    </xf>
    <xf numFmtId="9" fontId="2" fillId="5" borderId="43" xfId="21" applyFont="1" applyFill="1" applyBorder="1" applyAlignment="1">
      <alignment horizontal="center" vertical="center" wrapText="1"/>
    </xf>
    <xf numFmtId="3" fontId="7" fillId="0" borderId="50" xfId="0" applyNumberFormat="1" applyFont="1" applyFill="1" applyBorder="1" applyAlignment="1">
      <alignment horizontal="center" vertical="center" wrapText="1"/>
    </xf>
    <xf numFmtId="4" fontId="7" fillId="0" borderId="50" xfId="0" applyNumberFormat="1" applyFont="1" applyFill="1" applyBorder="1" applyAlignment="1">
      <alignment horizontal="center" vertical="center" wrapText="1"/>
    </xf>
    <xf numFmtId="3" fontId="7" fillId="12" borderId="1" xfId="0" applyNumberFormat="1" applyFont="1" applyFill="1" applyBorder="1" applyAlignment="1">
      <alignment horizontal="center" vertical="center" wrapText="1"/>
    </xf>
    <xf numFmtId="168" fontId="7" fillId="12" borderId="4"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3" fontId="42" fillId="6" borderId="1" xfId="19" applyNumberFormat="1" applyFont="1" applyFill="1" applyBorder="1" applyAlignment="1">
      <alignment horizontal="center" vertical="center" wrapText="1"/>
    </xf>
    <xf numFmtId="4" fontId="7" fillId="12" borderId="50"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15" fillId="6" borderId="2" xfId="19" applyFont="1" applyFill="1" applyBorder="1" applyAlignment="1">
      <alignment horizontal="center" vertical="center" wrapText="1"/>
    </xf>
    <xf numFmtId="37" fontId="4" fillId="0" borderId="1" xfId="10" applyNumberFormat="1" applyFont="1" applyFill="1" applyBorder="1" applyAlignment="1">
      <alignment horizontal="center" vertical="center"/>
    </xf>
    <xf numFmtId="0" fontId="4" fillId="9" borderId="1" xfId="0" applyFont="1" applyFill="1" applyBorder="1" applyAlignment="1">
      <alignment horizontal="center" vertical="center"/>
    </xf>
    <xf numFmtId="3" fontId="4" fillId="9" borderId="1" xfId="0" applyNumberFormat="1" applyFont="1" applyFill="1" applyBorder="1" applyAlignment="1">
      <alignment horizontal="center" vertical="center"/>
    </xf>
    <xf numFmtId="37" fontId="4" fillId="0" borderId="4" xfId="10" applyNumberFormat="1" applyFont="1" applyFill="1" applyBorder="1" applyAlignment="1">
      <alignment horizontal="center" vertical="center"/>
    </xf>
    <xf numFmtId="37" fontId="4" fillId="0" borderId="5" xfId="10" applyNumberFormat="1" applyFont="1" applyFill="1" applyBorder="1" applyAlignment="1">
      <alignment horizontal="center" vertical="center"/>
    </xf>
    <xf numFmtId="39" fontId="4" fillId="0" borderId="1" xfId="10" applyNumberFormat="1" applyFont="1" applyFill="1" applyBorder="1" applyAlignment="1">
      <alignment horizontal="center" vertical="center"/>
    </xf>
    <xf numFmtId="9" fontId="4" fillId="0" borderId="5" xfId="24" applyFont="1" applyFill="1" applyBorder="1" applyAlignment="1">
      <alignment horizontal="center" vertical="center" wrapText="1"/>
    </xf>
    <xf numFmtId="37" fontId="41" fillId="0" borderId="1" xfId="0" applyNumberFormat="1" applyFont="1" applyFill="1" applyBorder="1" applyAlignment="1">
      <alignment horizontal="center" vertical="center"/>
    </xf>
    <xf numFmtId="4" fontId="4" fillId="9" borderId="1" xfId="0" applyNumberFormat="1" applyFont="1" applyFill="1" applyBorder="1" applyAlignment="1">
      <alignment horizontal="center" vertical="center"/>
    </xf>
    <xf numFmtId="0" fontId="41" fillId="9" borderId="1" xfId="0" applyFont="1" applyFill="1" applyBorder="1" applyAlignment="1">
      <alignment horizontal="center" vertical="center"/>
    </xf>
    <xf numFmtId="172" fontId="41" fillId="9" borderId="1" xfId="5" applyNumberFormat="1" applyFont="1" applyFill="1" applyBorder="1" applyAlignment="1">
      <alignment horizontal="center" vertical="center"/>
    </xf>
    <xf numFmtId="3" fontId="41" fillId="0" borderId="5" xfId="0" applyNumberFormat="1" applyFont="1" applyFill="1" applyBorder="1" applyAlignment="1">
      <alignment horizontal="center" vertical="center" wrapText="1"/>
    </xf>
    <xf numFmtId="172" fontId="41" fillId="0" borderId="1" xfId="5" applyNumberFormat="1" applyFont="1" applyFill="1" applyBorder="1" applyAlignment="1">
      <alignment horizontal="center" vertical="center"/>
    </xf>
    <xf numFmtId="37" fontId="4" fillId="9" borderId="1" xfId="0" applyNumberFormat="1" applyFont="1" applyFill="1" applyBorder="1" applyAlignment="1">
      <alignment horizontal="center" vertical="center"/>
    </xf>
    <xf numFmtId="37" fontId="4" fillId="0" borderId="7" xfId="10" applyNumberFormat="1" applyFont="1" applyFill="1" applyBorder="1" applyAlignment="1">
      <alignment horizontal="center" vertical="center"/>
    </xf>
    <xf numFmtId="3" fontId="4" fillId="0" borderId="1" xfId="10" applyNumberFormat="1" applyFont="1" applyFill="1" applyBorder="1" applyAlignment="1">
      <alignment horizontal="center" vertical="center"/>
    </xf>
    <xf numFmtId="165" fontId="4" fillId="9" borderId="1" xfId="5" applyFont="1" applyFill="1" applyBorder="1" applyAlignment="1">
      <alignment horizontal="center" vertical="center"/>
    </xf>
    <xf numFmtId="165" fontId="4" fillId="0" borderId="1" xfId="5" applyFont="1" applyFill="1" applyBorder="1" applyAlignment="1">
      <alignment horizontal="center" vertical="center"/>
    </xf>
    <xf numFmtId="174" fontId="4" fillId="9" borderId="1" xfId="10" applyNumberFormat="1" applyFont="1" applyFill="1" applyBorder="1" applyAlignment="1">
      <alignment horizontal="center" vertical="center"/>
    </xf>
    <xf numFmtId="37" fontId="4" fillId="9" borderId="1" xfId="10" applyNumberFormat="1" applyFont="1" applyFill="1" applyBorder="1" applyAlignment="1">
      <alignment horizontal="center" vertical="center"/>
    </xf>
    <xf numFmtId="39" fontId="4" fillId="0" borderId="1" xfId="5" applyNumberFormat="1" applyFont="1" applyFill="1" applyBorder="1" applyAlignment="1" applyProtection="1">
      <alignment horizontal="center" vertical="center"/>
      <protection locked="0"/>
    </xf>
    <xf numFmtId="172" fontId="41" fillId="9" borderId="1" xfId="5" applyNumberFormat="1" applyFont="1" applyFill="1" applyBorder="1" applyAlignment="1" applyProtection="1">
      <alignment horizontal="center" vertical="center"/>
      <protection locked="0"/>
    </xf>
    <xf numFmtId="37" fontId="41" fillId="0" borderId="1" xfId="5" applyNumberFormat="1" applyFont="1" applyFill="1" applyBorder="1" applyAlignment="1" applyProtection="1">
      <alignment horizontal="center" vertical="center"/>
      <protection locked="0"/>
    </xf>
    <xf numFmtId="9" fontId="4" fillId="9" borderId="5" xfId="24" applyFont="1" applyFill="1" applyBorder="1" applyAlignment="1">
      <alignment horizontal="center" vertical="center" wrapText="1"/>
    </xf>
    <xf numFmtId="37" fontId="41" fillId="9" borderId="1" xfId="10" applyNumberFormat="1" applyFont="1" applyFill="1" applyBorder="1" applyAlignment="1">
      <alignment horizontal="center" vertical="center" wrapText="1"/>
    </xf>
    <xf numFmtId="3" fontId="41" fillId="9" borderId="1" xfId="10" applyNumberFormat="1" applyFont="1" applyFill="1" applyBorder="1" applyAlignment="1">
      <alignment horizontal="center" vertical="center" wrapText="1"/>
    </xf>
    <xf numFmtId="9" fontId="4" fillId="9" borderId="1" xfId="24" applyFont="1" applyFill="1" applyBorder="1" applyAlignment="1">
      <alignment horizontal="center" vertical="center" wrapText="1"/>
    </xf>
    <xf numFmtId="3" fontId="41" fillId="9" borderId="4" xfId="0" applyNumberFormat="1" applyFont="1" applyFill="1" applyBorder="1" applyAlignment="1">
      <alignment horizontal="center" vertical="center" wrapText="1"/>
    </xf>
    <xf numFmtId="3" fontId="41" fillId="9" borderId="3" xfId="0" applyNumberFormat="1" applyFont="1" applyFill="1" applyBorder="1" applyAlignment="1">
      <alignment horizontal="center" vertical="center" wrapText="1"/>
    </xf>
    <xf numFmtId="3" fontId="41" fillId="9" borderId="1"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wrapText="1"/>
    </xf>
    <xf numFmtId="169" fontId="4" fillId="5" borderId="3" xfId="0" applyNumberFormat="1" applyFont="1" applyFill="1" applyBorder="1" applyAlignment="1">
      <alignment vertical="center"/>
    </xf>
    <xf numFmtId="10" fontId="4" fillId="11" borderId="1" xfId="0" applyNumberFormat="1" applyFont="1" applyFill="1" applyBorder="1" applyAlignment="1" applyProtection="1">
      <alignment vertical="center"/>
      <protection locked="0"/>
    </xf>
    <xf numFmtId="37" fontId="41" fillId="0" borderId="1" xfId="10" applyNumberFormat="1" applyFont="1" applyFill="1" applyBorder="1" applyAlignment="1">
      <alignment horizontal="center" vertical="center" wrapText="1"/>
    </xf>
    <xf numFmtId="9" fontId="4" fillId="0" borderId="1" xfId="24" applyFont="1" applyFill="1" applyBorder="1" applyAlignment="1">
      <alignment horizontal="center" vertical="center" wrapText="1"/>
    </xf>
    <xf numFmtId="3" fontId="41" fillId="0" borderId="4" xfId="0" applyNumberFormat="1" applyFont="1" applyFill="1" applyBorder="1" applyAlignment="1">
      <alignment horizontal="center" vertical="center" wrapText="1"/>
    </xf>
    <xf numFmtId="3" fontId="41" fillId="0" borderId="3" xfId="0" applyNumberFormat="1" applyFont="1" applyFill="1" applyBorder="1" applyAlignment="1">
      <alignment horizontal="center" vertical="center" wrapText="1"/>
    </xf>
    <xf numFmtId="3" fontId="18" fillId="7" borderId="1" xfId="0" applyNumberFormat="1" applyFont="1" applyFill="1" applyBorder="1" applyAlignment="1">
      <alignment horizontal="center" vertical="center" wrapText="1"/>
    </xf>
    <xf numFmtId="3" fontId="18" fillId="7"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1" xfId="0" applyFont="1" applyFill="1" applyBorder="1" applyAlignment="1">
      <alignment horizontal="justify" vertical="center" wrapText="1"/>
    </xf>
    <xf numFmtId="0" fontId="18" fillId="6" borderId="15" xfId="0" applyFont="1" applyFill="1" applyBorder="1" applyAlignment="1">
      <alignment horizontal="center" vertical="center" wrapText="1"/>
    </xf>
    <xf numFmtId="0" fontId="18" fillId="6" borderId="1" xfId="0"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0" fontId="4" fillId="6" borderId="4" xfId="0" applyFont="1" applyFill="1" applyBorder="1" applyAlignment="1">
      <alignment horizontal="center" vertical="center" wrapText="1"/>
    </xf>
    <xf numFmtId="0" fontId="17" fillId="10" borderId="15" xfId="0" applyFont="1" applyFill="1" applyBorder="1" applyAlignment="1">
      <alignment horizontal="justify" vertical="center" wrapText="1"/>
    </xf>
    <xf numFmtId="0" fontId="39" fillId="4" borderId="1" xfId="0" applyFont="1" applyFill="1" applyBorder="1" applyAlignment="1">
      <alignment horizontal="center" vertical="center" wrapText="1"/>
    </xf>
    <xf numFmtId="0" fontId="39" fillId="4" borderId="1" xfId="0" applyFont="1" applyFill="1" applyBorder="1" applyAlignment="1">
      <alignment horizontal="center" vertical="center"/>
    </xf>
    <xf numFmtId="37" fontId="4" fillId="4" borderId="1" xfId="10" applyNumberFormat="1" applyFont="1" applyFill="1" applyBorder="1" applyAlignment="1">
      <alignment horizontal="center" vertical="center"/>
    </xf>
    <xf numFmtId="1" fontId="7" fillId="4" borderId="1" xfId="5" applyNumberFormat="1" applyFont="1" applyFill="1" applyBorder="1" applyAlignment="1">
      <alignment horizontal="center" vertical="center"/>
    </xf>
    <xf numFmtId="1" fontId="7" fillId="4" borderId="1" xfId="5" applyNumberFormat="1" applyFont="1" applyFill="1" applyBorder="1" applyAlignment="1" applyProtection="1">
      <alignment horizontal="center" vertical="center"/>
      <protection locked="0"/>
    </xf>
    <xf numFmtId="0" fontId="7" fillId="4" borderId="0" xfId="0" applyFont="1" applyFill="1"/>
    <xf numFmtId="172" fontId="7" fillId="4" borderId="1" xfId="5" applyNumberFormat="1" applyFont="1" applyFill="1" applyBorder="1" applyAlignment="1">
      <alignment horizontal="left" vertical="center"/>
    </xf>
    <xf numFmtId="172" fontId="7" fillId="4" borderId="1" xfId="5" applyNumberFormat="1" applyFont="1" applyFill="1" applyBorder="1" applyAlignment="1">
      <alignment vertical="center"/>
    </xf>
    <xf numFmtId="172" fontId="7" fillId="4" borderId="21" xfId="3" applyNumberFormat="1" applyFont="1" applyFill="1" applyBorder="1" applyAlignment="1">
      <alignment horizontal="left" vertical="center"/>
    </xf>
    <xf numFmtId="172" fontId="7" fillId="4" borderId="21" xfId="3" applyNumberFormat="1" applyFont="1" applyFill="1" applyBorder="1" applyAlignment="1">
      <alignment vertical="center"/>
    </xf>
    <xf numFmtId="10" fontId="7" fillId="4" borderId="1" xfId="21" applyNumberFormat="1" applyFont="1" applyFill="1" applyBorder="1" applyAlignment="1">
      <alignment vertical="center"/>
    </xf>
    <xf numFmtId="0" fontId="4" fillId="4" borderId="1" xfId="0" applyFont="1" applyFill="1" applyBorder="1" applyAlignment="1">
      <alignment horizontal="center" vertical="center" wrapText="1"/>
    </xf>
    <xf numFmtId="172" fontId="7" fillId="4" borderId="1" xfId="3" applyNumberFormat="1" applyFont="1" applyFill="1" applyBorder="1" applyAlignment="1">
      <alignment horizontal="center" vertical="center"/>
    </xf>
    <xf numFmtId="10" fontId="7" fillId="4" borderId="21" xfId="21" applyNumberFormat="1" applyFont="1" applyFill="1" applyBorder="1" applyAlignment="1">
      <alignment vertical="center"/>
    </xf>
    <xf numFmtId="0" fontId="0" fillId="0" borderId="22" xfId="0" applyFill="1" applyBorder="1" applyAlignment="1">
      <alignment horizontal="center" wrapText="1"/>
    </xf>
    <xf numFmtId="0" fontId="0" fillId="0" borderId="23" xfId="0" applyFill="1" applyBorder="1" applyAlignment="1">
      <alignment horizontal="center" wrapText="1"/>
    </xf>
    <xf numFmtId="0" fontId="0" fillId="0" borderId="39" xfId="0" applyFill="1" applyBorder="1" applyAlignment="1">
      <alignment horizontal="center" wrapText="1"/>
    </xf>
    <xf numFmtId="0" fontId="0" fillId="0" borderId="25" xfId="0" applyFill="1" applyBorder="1" applyAlignment="1">
      <alignment horizontal="center" wrapText="1"/>
    </xf>
    <xf numFmtId="0" fontId="0" fillId="0" borderId="0" xfId="0" applyFill="1" applyBorder="1" applyAlignment="1">
      <alignment horizontal="center" wrapText="1"/>
    </xf>
    <xf numFmtId="0" fontId="0" fillId="0" borderId="26" xfId="0" applyFill="1" applyBorder="1" applyAlignment="1">
      <alignment horizontal="center" wrapText="1"/>
    </xf>
    <xf numFmtId="0" fontId="0" fillId="0" borderId="27" xfId="0" applyFill="1" applyBorder="1" applyAlignment="1">
      <alignment horizontal="center" wrapText="1"/>
    </xf>
    <xf numFmtId="0" fontId="0" fillId="0" borderId="28" xfId="0" applyFill="1" applyBorder="1" applyAlignment="1">
      <alignment horizontal="center" wrapText="1"/>
    </xf>
    <xf numFmtId="0" fontId="0" fillId="0" borderId="40" xfId="0" applyFill="1" applyBorder="1" applyAlignment="1">
      <alignment horizontal="center" wrapText="1"/>
    </xf>
    <xf numFmtId="0" fontId="0" fillId="0" borderId="23" xfId="0" applyFill="1" applyBorder="1" applyAlignment="1">
      <alignment horizont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5" fillId="6" borderId="1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0" fillId="0" borderId="0" xfId="0" applyFill="1" applyAlignment="1">
      <alignment horizontal="center"/>
    </xf>
    <xf numFmtId="0" fontId="10" fillId="6" borderId="1" xfId="0" applyFont="1" applyFill="1" applyBorder="1" applyAlignment="1">
      <alignment horizontal="left" vertical="center" wrapText="1"/>
    </xf>
    <xf numFmtId="0" fontId="10" fillId="6" borderId="3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0" fillId="0" borderId="14"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 xfId="0" applyFill="1" applyBorder="1" applyAlignment="1">
      <alignment horizontal="center"/>
    </xf>
    <xf numFmtId="0" fontId="0" fillId="0" borderId="16" xfId="0" applyFill="1" applyBorder="1" applyAlignment="1">
      <alignment horizontal="center"/>
    </xf>
    <xf numFmtId="0" fontId="0" fillId="0" borderId="4" xfId="0" applyFill="1" applyBorder="1" applyAlignment="1">
      <alignment horizontal="center"/>
    </xf>
    <xf numFmtId="0" fontId="5" fillId="6" borderId="14" xfId="0" applyFont="1" applyFill="1" applyBorder="1" applyAlignment="1">
      <alignment horizontal="center" vertical="top" wrapText="1"/>
    </xf>
    <xf numFmtId="0" fontId="5" fillId="6" borderId="3" xfId="0" applyFont="1" applyFill="1" applyBorder="1" applyAlignment="1">
      <alignment horizontal="center" vertical="top" wrapText="1"/>
    </xf>
    <xf numFmtId="0" fontId="5" fillId="6" borderId="13" xfId="0" applyFont="1" applyFill="1" applyBorder="1" applyAlignment="1">
      <alignment horizontal="center" vertical="top" wrapText="1"/>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42" xfId="0" applyFont="1" applyFill="1" applyBorder="1" applyAlignment="1">
      <alignment horizontal="center"/>
    </xf>
    <xf numFmtId="0" fontId="5" fillId="6" borderId="46"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3" xfId="0" applyFont="1" applyFill="1" applyBorder="1" applyAlignment="1">
      <alignment horizontal="center" vertical="center"/>
    </xf>
    <xf numFmtId="0" fontId="25" fillId="13" borderId="51" xfId="0" applyFont="1" applyFill="1" applyBorder="1" applyAlignment="1">
      <alignment horizontal="justify" vertical="center" wrapText="1"/>
    </xf>
    <xf numFmtId="0" fontId="25" fillId="13" borderId="7" xfId="0" applyFont="1" applyFill="1" applyBorder="1" applyAlignment="1">
      <alignment horizontal="justify" vertical="center"/>
    </xf>
    <xf numFmtId="0" fontId="25" fillId="13" borderId="2" xfId="0" applyFont="1" applyFill="1" applyBorder="1" applyAlignment="1">
      <alignment horizontal="justify" vertical="center"/>
    </xf>
    <xf numFmtId="0" fontId="30" fillId="13" borderId="3" xfId="0" applyFont="1" applyFill="1" applyBorder="1" applyAlignment="1">
      <alignment horizontal="justify" vertical="center" wrapText="1"/>
    </xf>
    <xf numFmtId="0" fontId="30" fillId="13" borderId="1" xfId="0" applyFont="1" applyFill="1" applyBorder="1" applyAlignment="1">
      <alignment horizontal="justify" vertical="center"/>
    </xf>
    <xf numFmtId="0" fontId="30" fillId="13" borderId="2" xfId="0" applyFont="1" applyFill="1" applyBorder="1" applyAlignment="1">
      <alignment horizontal="justify" vertical="center"/>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25" fillId="13" borderId="19" xfId="0" applyFont="1" applyFill="1" applyBorder="1" applyAlignment="1">
      <alignment horizontal="justify" vertical="center" wrapText="1"/>
    </xf>
    <xf numFmtId="0" fontId="25" fillId="13" borderId="11" xfId="0" applyFont="1" applyFill="1" applyBorder="1" applyAlignment="1">
      <alignment horizontal="justify" vertical="center" wrapText="1"/>
    </xf>
    <xf numFmtId="0" fontId="25" fillId="13" borderId="17" xfId="0" applyFont="1" applyFill="1" applyBorder="1" applyAlignment="1">
      <alignment horizontal="justify" vertical="center" wrapText="1"/>
    </xf>
    <xf numFmtId="0" fontId="25" fillId="13" borderId="5"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2" fillId="0" borderId="0" xfId="0" applyFont="1" applyFill="1" applyAlignment="1">
      <alignment horizontal="right" vertical="center"/>
    </xf>
    <xf numFmtId="0" fontId="30" fillId="13" borderId="10" xfId="0" applyFont="1" applyFill="1" applyBorder="1" applyAlignment="1">
      <alignment horizontal="justify" vertical="center" wrapText="1"/>
    </xf>
    <xf numFmtId="0" fontId="30" fillId="13" borderId="11" xfId="0" applyFont="1" applyFill="1" applyBorder="1" applyAlignment="1">
      <alignment horizontal="justify" vertical="center" wrapText="1"/>
    </xf>
    <xf numFmtId="0" fontId="30" fillId="13" borderId="17" xfId="0" applyFont="1" applyFill="1" applyBorder="1" applyAlignment="1">
      <alignment horizontal="justify" vertical="center" wrapText="1"/>
    </xf>
    <xf numFmtId="0" fontId="25" fillId="13" borderId="5" xfId="0" applyFont="1" applyFill="1" applyBorder="1" applyAlignment="1">
      <alignment horizontal="justify" vertical="center" wrapText="1"/>
    </xf>
    <xf numFmtId="0" fontId="25" fillId="13" borderId="1" xfId="0" applyFont="1" applyFill="1" applyBorder="1" applyAlignment="1">
      <alignment horizontal="justify" vertical="center"/>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4" fillId="0" borderId="14" xfId="16" applyBorder="1"/>
    <xf numFmtId="0" fontId="4" fillId="0" borderId="3" xfId="16" applyBorder="1"/>
    <xf numFmtId="0" fontId="4" fillId="0" borderId="15" xfId="16" applyBorder="1"/>
    <xf numFmtId="0" fontId="4" fillId="0" borderId="1" xfId="16" applyBorder="1"/>
    <xf numFmtId="0" fontId="4" fillId="0" borderId="16" xfId="16" applyBorder="1"/>
    <xf numFmtId="0" fontId="4" fillId="0" borderId="4" xfId="16" applyBorder="1"/>
    <xf numFmtId="0" fontId="23"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5"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15" fillId="5" borderId="13" xfId="16" applyFont="1" applyFill="1" applyBorder="1" applyAlignment="1">
      <alignment horizontal="center" vertical="center" wrapText="1"/>
    </xf>
    <xf numFmtId="0" fontId="15" fillId="5" borderId="38" xfId="16" applyFont="1" applyFill="1" applyBorder="1" applyAlignment="1">
      <alignment horizontal="center" vertical="center" wrapText="1"/>
    </xf>
    <xf numFmtId="0" fontId="2" fillId="5" borderId="22"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16" xfId="16" applyFont="1" applyFill="1" applyBorder="1" applyAlignment="1">
      <alignment horizontal="center" vertical="center" wrapText="1"/>
    </xf>
    <xf numFmtId="0" fontId="12" fillId="10" borderId="20" xfId="16" applyFont="1" applyFill="1" applyBorder="1" applyAlignment="1">
      <alignment horizontal="justify" vertical="top" wrapText="1"/>
    </xf>
    <xf numFmtId="0" fontId="12" fillId="10" borderId="19" xfId="16" applyFont="1" applyFill="1" applyBorder="1" applyAlignment="1">
      <alignment horizontal="justify" vertical="top" wrapText="1"/>
    </xf>
    <xf numFmtId="0" fontId="2" fillId="0" borderId="3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2" fillId="0" borderId="1" xfId="23" applyNumberFormat="1" applyFont="1" applyFill="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8" fillId="10" borderId="17" xfId="16" applyFont="1" applyFill="1" applyBorder="1" applyAlignment="1">
      <alignment horizontal="justify" vertical="top" wrapText="1"/>
    </xf>
    <xf numFmtId="0" fontId="28" fillId="10" borderId="19" xfId="16" applyFont="1" applyFill="1" applyBorder="1" applyAlignment="1">
      <alignment horizontal="justify" vertical="top" wrapText="1"/>
    </xf>
    <xf numFmtId="0" fontId="4" fillId="0" borderId="1" xfId="0" applyFont="1" applyBorder="1" applyAlignment="1">
      <alignment horizontal="center" vertical="center" wrapText="1"/>
    </xf>
    <xf numFmtId="9" fontId="2" fillId="0" borderId="1" xfId="0" applyNumberFormat="1" applyFont="1" applyFill="1" applyBorder="1" applyAlignment="1" applyProtection="1">
      <alignment horizontal="center" vertical="center" wrapText="1"/>
      <protection locked="0"/>
    </xf>
    <xf numFmtId="0" fontId="4" fillId="0" borderId="14" xfId="19" applyBorder="1" applyAlignment="1">
      <alignment horizontal="center"/>
    </xf>
    <xf numFmtId="0" fontId="4" fillId="0" borderId="3" xfId="19" applyBorder="1" applyAlignment="1">
      <alignment horizontal="center"/>
    </xf>
    <xf numFmtId="0" fontId="4" fillId="0" borderId="15" xfId="19" applyBorder="1" applyAlignment="1">
      <alignment horizontal="center"/>
    </xf>
    <xf numFmtId="0" fontId="4" fillId="0" borderId="1" xfId="19" applyBorder="1" applyAlignment="1">
      <alignment horizontal="center"/>
    </xf>
    <xf numFmtId="0" fontId="4" fillId="0" borderId="16" xfId="19" applyBorder="1" applyAlignment="1">
      <alignment horizontal="center"/>
    </xf>
    <xf numFmtId="0" fontId="4" fillId="0" borderId="4" xfId="19" applyBorder="1" applyAlignment="1">
      <alignment horizontal="center"/>
    </xf>
    <xf numFmtId="0" fontId="32" fillId="6" borderId="3" xfId="19" applyFont="1" applyFill="1" applyBorder="1" applyAlignment="1">
      <alignment horizontal="center" vertical="center" wrapText="1"/>
    </xf>
    <xf numFmtId="0" fontId="32" fillId="6" borderId="10" xfId="19" applyFont="1" applyFill="1" applyBorder="1" applyAlignment="1">
      <alignment horizontal="center" vertical="center" wrapText="1"/>
    </xf>
    <xf numFmtId="0" fontId="32" fillId="6" borderId="1" xfId="19" applyFont="1" applyFill="1" applyBorder="1" applyAlignment="1">
      <alignment horizontal="center" vertical="center" wrapText="1"/>
    </xf>
    <xf numFmtId="0" fontId="32" fillId="6" borderId="11"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3" fillId="6" borderId="4" xfId="19" applyFont="1" applyFill="1" applyBorder="1" applyAlignment="1">
      <alignment horizontal="center" vertical="center" wrapText="1"/>
    </xf>
    <xf numFmtId="0" fontId="32" fillId="6" borderId="4" xfId="19" applyFont="1" applyFill="1" applyBorder="1" applyAlignment="1">
      <alignment horizontal="center" vertical="center" wrapText="1"/>
    </xf>
    <xf numFmtId="0" fontId="33" fillId="6" borderId="12" xfId="19" applyFont="1" applyFill="1" applyBorder="1" applyAlignment="1">
      <alignment horizontal="center" vertical="center" wrapText="1"/>
    </xf>
    <xf numFmtId="0" fontId="15" fillId="6" borderId="5" xfId="19" applyFont="1" applyFill="1" applyBorder="1" applyAlignment="1">
      <alignment horizontal="center" vertical="center" wrapText="1"/>
    </xf>
    <xf numFmtId="0" fontId="15" fillId="6" borderId="19" xfId="19"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3" fontId="0" fillId="0" borderId="19"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4" fillId="0" borderId="35"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1" fillId="0" borderId="53" xfId="0" applyFont="1" applyBorder="1" applyAlignment="1">
      <alignment horizontal="center" vertical="center"/>
    </xf>
    <xf numFmtId="0" fontId="41" fillId="0" borderId="54" xfId="0" applyFont="1" applyBorder="1" applyAlignment="1">
      <alignment horizontal="center" vertical="center"/>
    </xf>
    <xf numFmtId="0" fontId="39" fillId="0" borderId="38"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52" xfId="0" applyFont="1" applyFill="1" applyBorder="1" applyAlignment="1">
      <alignment horizontal="center" vertical="center" wrapText="1"/>
    </xf>
    <xf numFmtId="3" fontId="39" fillId="0" borderId="35" xfId="0" applyNumberFormat="1" applyFont="1" applyFill="1" applyBorder="1" applyAlignment="1">
      <alignment horizontal="center" vertical="center" wrapText="1"/>
    </xf>
    <xf numFmtId="3" fontId="39" fillId="0" borderId="21" xfId="0" applyNumberFormat="1" applyFont="1" applyFill="1" applyBorder="1" applyAlignment="1">
      <alignment horizontal="center" vertical="center" wrapText="1"/>
    </xf>
    <xf numFmtId="3" fontId="39" fillId="0" borderId="36" xfId="0" applyNumberFormat="1" applyFont="1" applyFill="1" applyBorder="1" applyAlignment="1">
      <alignment horizontal="center" vertical="center" wrapText="1"/>
    </xf>
    <xf numFmtId="0" fontId="15" fillId="6" borderId="13" xfId="19" applyFont="1" applyFill="1" applyBorder="1" applyAlignment="1">
      <alignment horizontal="center" vertical="center" wrapText="1"/>
    </xf>
    <xf numFmtId="0" fontId="15" fillId="6" borderId="31" xfId="19" applyFont="1" applyFill="1" applyBorder="1" applyAlignment="1">
      <alignment horizontal="center" vertical="center" wrapText="1"/>
    </xf>
    <xf numFmtId="0" fontId="15" fillId="6" borderId="41" xfId="19" applyFont="1" applyFill="1" applyBorder="1" applyAlignment="1">
      <alignment horizontal="center" vertical="center" wrapText="1"/>
    </xf>
    <xf numFmtId="0" fontId="15" fillId="6" borderId="16" xfId="19" applyFont="1" applyFill="1" applyBorder="1" applyAlignment="1">
      <alignment horizontal="center" vertical="center" wrapText="1"/>
    </xf>
    <xf numFmtId="0" fontId="15" fillId="6" borderId="4" xfId="19" applyFont="1" applyFill="1" applyBorder="1" applyAlignment="1">
      <alignment horizontal="center" vertical="center" wrapText="1"/>
    </xf>
    <xf numFmtId="0" fontId="11" fillId="0" borderId="0" xfId="19" applyFont="1" applyAlignment="1">
      <alignment horizontal="right"/>
    </xf>
    <xf numFmtId="0" fontId="15" fillId="6" borderId="15" xfId="19" applyFont="1" applyFill="1" applyBorder="1" applyAlignment="1">
      <alignment horizontal="center" vertical="center" wrapText="1"/>
    </xf>
    <xf numFmtId="0" fontId="15" fillId="6" borderId="1" xfId="19"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41" fillId="0" borderId="47" xfId="0" applyFont="1" applyBorder="1" applyAlignment="1">
      <alignment horizontal="center" vertical="center"/>
    </xf>
    <xf numFmtId="0" fontId="41" fillId="0" borderId="48" xfId="0" applyFont="1" applyBorder="1" applyAlignment="1">
      <alignment horizontal="center" vertical="center"/>
    </xf>
    <xf numFmtId="0" fontId="41" fillId="0" borderId="49" xfId="0" applyFont="1" applyBorder="1" applyAlignment="1">
      <alignment horizontal="center" vertical="center"/>
    </xf>
    <xf numFmtId="0" fontId="10" fillId="0" borderId="55" xfId="0" applyFont="1" applyFill="1" applyBorder="1" applyAlignment="1">
      <alignment horizontal="right" vertical="center"/>
    </xf>
  </cellXfs>
  <cellStyles count="29">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7" xr:uid="{00000000-0005-0000-0000-00000D000000}"/>
    <cellStyle name="Moneda 3" xfId="14" xr:uid="{00000000-0005-0000-0000-00000E000000}"/>
    <cellStyle name="Moneda 3 2" xfId="28" xr:uid="{00000000-0005-0000-0000-00000F000000}"/>
    <cellStyle name="Moneda 4" xfId="15" xr:uid="{00000000-0005-0000-0000-000010000000}"/>
    <cellStyle name="Normal" xfId="0" builtinId="0"/>
    <cellStyle name="Normal 2" xfId="16" xr:uid="{00000000-0005-0000-0000-000012000000}"/>
    <cellStyle name="Normal 2 10" xfId="17" xr:uid="{00000000-0005-0000-0000-000013000000}"/>
    <cellStyle name="Normal 3" xfId="18" xr:uid="{00000000-0005-0000-0000-000014000000}"/>
    <cellStyle name="Normal 3 2" xfId="19" xr:uid="{00000000-0005-0000-0000-000015000000}"/>
    <cellStyle name="Normal 4 2" xfId="20" xr:uid="{00000000-0005-0000-0000-000016000000}"/>
    <cellStyle name="Porcentaje" xfId="21" builtinId="5"/>
    <cellStyle name="Porcentaje 2" xfId="24" xr:uid="{00000000-0005-0000-0000-000018000000}"/>
    <cellStyle name="Porcentaje 3" xfId="25" xr:uid="{00000000-0005-0000-0000-000019000000}"/>
    <cellStyle name="Porcentaje 4" xfId="26" xr:uid="{00000000-0005-0000-0000-00001A000000}"/>
    <cellStyle name="Porcentual 2" xfId="22" xr:uid="{00000000-0005-0000-0000-00001B000000}"/>
    <cellStyle name="Porcentual 2 2" xfId="23" xr:uid="{00000000-0005-0000-0000-00001C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434340</xdr:colOff>
      <xdr:row>1</xdr:row>
      <xdr:rowOff>77470</xdr:rowOff>
    </xdr:from>
    <xdr:to>
      <xdr:col>4</xdr:col>
      <xdr:colOff>889000</xdr:colOff>
      <xdr:row>4</xdr:row>
      <xdr:rowOff>161290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83715" y="347345"/>
          <a:ext cx="2820035" cy="129032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169067</xdr:colOff>
      <xdr:row>0</xdr:row>
      <xdr:rowOff>390525</xdr:rowOff>
    </xdr:from>
    <xdr:to>
      <xdr:col>1</xdr:col>
      <xdr:colOff>733838</xdr:colOff>
      <xdr:row>3</xdr:row>
      <xdr:rowOff>59531</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067" y="390525"/>
          <a:ext cx="1588709" cy="823912"/>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638735</xdr:colOff>
      <xdr:row>0</xdr:row>
      <xdr:rowOff>36420</xdr:rowOff>
    </xdr:from>
    <xdr:to>
      <xdr:col>2</xdr:col>
      <xdr:colOff>606798</xdr:colOff>
      <xdr:row>3</xdr:row>
      <xdr:rowOff>235325</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735" y="36420"/>
          <a:ext cx="1335181" cy="9496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OS/Myriam.Leon/Mis%20documentos/Myriam%202017/SEGUIMIENTOS%20SEGPLAN/1029/3er%20trimestre%201029/PLAN%20DE%20ACCI&#211;N%201029-2017-3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sheetData sheetId="1">
        <row r="11">
          <cell r="H11">
            <v>0</v>
          </cell>
          <cell r="L11">
            <v>0</v>
          </cell>
          <cell r="M11">
            <v>0</v>
          </cell>
          <cell r="N11">
            <v>0</v>
          </cell>
          <cell r="O11">
            <v>0</v>
          </cell>
        </row>
        <row r="17">
          <cell r="H17">
            <v>0</v>
          </cell>
        </row>
        <row r="18">
          <cell r="H18">
            <v>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6"/>
  <sheetViews>
    <sheetView zoomScale="30" zoomScaleNormal="30" zoomScaleSheetLayoutView="55" workbookViewId="0">
      <selection activeCell="AS14" sqref="AS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4.28515625" style="22" customWidth="1"/>
    <col min="11" max="11" width="18.28515625" style="31" customWidth="1"/>
    <col min="12" max="12" width="15.28515625" style="30" hidden="1" customWidth="1"/>
    <col min="13" max="13" width="15.28515625" style="22" hidden="1" customWidth="1"/>
    <col min="14" max="14" width="12.28515625" style="31" customWidth="1"/>
    <col min="15" max="15" width="12.28515625" style="31" hidden="1" customWidth="1"/>
    <col min="16" max="19" width="12.28515625" style="30" hidden="1" customWidth="1"/>
    <col min="20" max="20" width="12.28515625" style="31" customWidth="1"/>
    <col min="21" max="21" width="12.7109375" style="31" customWidth="1"/>
    <col min="22" max="22" width="13.7109375" style="30" customWidth="1"/>
    <col min="23" max="23" width="12.7109375" style="30" customWidth="1"/>
    <col min="24" max="25" width="12.7109375" style="30" hidden="1" customWidth="1"/>
    <col min="26" max="26" width="12.7109375" style="31" hidden="1" customWidth="1"/>
    <col min="27" max="27" width="16" style="31" customWidth="1"/>
    <col min="28" max="31" width="12.7109375" style="30" hidden="1" customWidth="1"/>
    <col min="32" max="32" width="12.7109375" style="31" hidden="1" customWidth="1"/>
    <col min="33" max="33" width="12.7109375" style="31" customWidth="1"/>
    <col min="34" max="38" width="12.7109375" style="31" hidden="1" customWidth="1"/>
    <col min="39" max="40" width="13.140625" style="1" customWidth="1"/>
    <col min="41" max="42" width="13.140625" style="1" hidden="1" customWidth="1"/>
    <col min="43" max="43" width="13.140625" style="1" customWidth="1"/>
    <col min="44" max="44" width="12.28515625" style="1" customWidth="1"/>
    <col min="45" max="45" width="96.7109375" style="1" customWidth="1"/>
    <col min="46" max="46" width="29.5703125" style="1" customWidth="1"/>
    <col min="47" max="47" width="27.7109375" style="1" customWidth="1"/>
    <col min="48" max="48" width="33.7109375" style="1" customWidth="1"/>
    <col min="49" max="49" width="28.28515625" style="1" customWidth="1"/>
    <col min="50"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row>
    <row r="2" spans="1:49" ht="38.25" customHeight="1" x14ac:dyDescent="0.25">
      <c r="A2" s="200"/>
      <c r="B2" s="201"/>
      <c r="C2" s="201"/>
      <c r="D2" s="201"/>
      <c r="E2" s="201"/>
      <c r="F2" s="201"/>
      <c r="G2" s="202"/>
      <c r="H2" s="228" t="s">
        <v>0</v>
      </c>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row>
    <row r="3" spans="1:49" ht="28.5" customHeight="1" x14ac:dyDescent="0.25">
      <c r="A3" s="203"/>
      <c r="B3" s="204"/>
      <c r="C3" s="204"/>
      <c r="D3" s="204"/>
      <c r="E3" s="204"/>
      <c r="F3" s="204"/>
      <c r="G3" s="205"/>
      <c r="H3" s="225" t="s">
        <v>103</v>
      </c>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row>
    <row r="4" spans="1:49" ht="27.75" customHeight="1" x14ac:dyDescent="0.25">
      <c r="A4" s="203"/>
      <c r="B4" s="204"/>
      <c r="C4" s="204"/>
      <c r="D4" s="204"/>
      <c r="E4" s="204"/>
      <c r="F4" s="204"/>
      <c r="G4" s="205"/>
      <c r="H4" s="225" t="s">
        <v>130</v>
      </c>
      <c r="I4" s="225"/>
      <c r="J4" s="225"/>
      <c r="K4" s="225"/>
      <c r="L4" s="225"/>
      <c r="M4" s="225"/>
      <c r="N4" s="225"/>
      <c r="O4" s="225"/>
      <c r="P4" s="225"/>
      <c r="Q4" s="225"/>
      <c r="R4" s="229"/>
      <c r="S4" s="230" t="s">
        <v>131</v>
      </c>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row>
    <row r="5" spans="1:49" ht="26.25" customHeight="1" thickBot="1" x14ac:dyDescent="0.3">
      <c r="A5" s="206"/>
      <c r="B5" s="207"/>
      <c r="C5" s="207"/>
      <c r="D5" s="207"/>
      <c r="E5" s="207"/>
      <c r="F5" s="207"/>
      <c r="G5" s="208"/>
      <c r="H5" s="225" t="s">
        <v>3</v>
      </c>
      <c r="I5" s="225"/>
      <c r="J5" s="225"/>
      <c r="K5" s="225"/>
      <c r="L5" s="225"/>
      <c r="M5" s="225"/>
      <c r="N5" s="225"/>
      <c r="O5" s="225"/>
      <c r="P5" s="225"/>
      <c r="Q5" s="225"/>
      <c r="R5" s="229"/>
      <c r="S5" s="230" t="s">
        <v>137</v>
      </c>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row>
    <row r="6" spans="1:49" ht="15" customHeight="1" x14ac:dyDescent="0.25">
      <c r="A6" s="209"/>
      <c r="B6" s="209"/>
      <c r="C6" s="209"/>
      <c r="D6" s="40"/>
      <c r="E6" s="40"/>
      <c r="F6" s="40"/>
      <c r="G6" s="40"/>
      <c r="H6" s="40"/>
      <c r="I6" s="40"/>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0"/>
      <c r="AN6" s="40"/>
      <c r="AO6" s="40"/>
      <c r="AP6" s="40"/>
      <c r="AQ6" s="40"/>
      <c r="AR6" s="40"/>
    </row>
    <row r="7" spans="1:49" ht="30" customHeight="1" x14ac:dyDescent="0.25">
      <c r="A7" s="227" t="s">
        <v>4</v>
      </c>
      <c r="B7" s="227"/>
      <c r="C7" s="227"/>
      <c r="D7" s="227"/>
      <c r="E7" s="227"/>
      <c r="F7" s="227"/>
      <c r="G7" s="227"/>
      <c r="H7" s="227"/>
      <c r="I7" s="227"/>
      <c r="J7" s="227"/>
      <c r="K7" s="227"/>
      <c r="L7" s="227"/>
      <c r="M7" s="227"/>
      <c r="N7" s="227"/>
      <c r="O7" s="227"/>
      <c r="P7" s="227"/>
      <c r="Q7" s="227"/>
      <c r="R7" s="227"/>
      <c r="S7" s="231" t="s">
        <v>138</v>
      </c>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row>
    <row r="8" spans="1:49" ht="30" customHeight="1" thickBot="1" x14ac:dyDescent="0.3">
      <c r="A8" s="227" t="s">
        <v>2</v>
      </c>
      <c r="B8" s="227"/>
      <c r="C8" s="227"/>
      <c r="D8" s="227"/>
      <c r="E8" s="227"/>
      <c r="F8" s="227"/>
      <c r="G8" s="227"/>
      <c r="H8" s="227"/>
      <c r="I8" s="227"/>
      <c r="J8" s="227"/>
      <c r="K8" s="227"/>
      <c r="L8" s="227"/>
      <c r="M8" s="227"/>
      <c r="N8" s="227"/>
      <c r="O8" s="227"/>
      <c r="P8" s="227"/>
      <c r="Q8" s="227"/>
      <c r="R8" s="227"/>
      <c r="S8" s="232" t="s">
        <v>139</v>
      </c>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row>
    <row r="9" spans="1:49" ht="36" customHeight="1" thickBot="1" x14ac:dyDescent="0.3">
      <c r="A9" s="226"/>
      <c r="B9" s="226"/>
      <c r="C9" s="226"/>
      <c r="D9" s="226"/>
      <c r="E9" s="226"/>
      <c r="F9" s="226"/>
      <c r="G9" s="226"/>
      <c r="H9" s="226"/>
      <c r="I9" s="226"/>
      <c r="J9" s="226"/>
      <c r="K9" s="226"/>
      <c r="L9" s="226"/>
      <c r="M9" s="226"/>
      <c r="N9" s="226"/>
      <c r="O9" s="226"/>
      <c r="P9" s="226"/>
      <c r="Q9" s="226"/>
      <c r="R9" s="39"/>
      <c r="S9" s="39"/>
      <c r="T9" s="39"/>
      <c r="U9" s="39"/>
      <c r="V9" s="39"/>
      <c r="W9" s="39"/>
      <c r="X9" s="39"/>
      <c r="Y9" s="39"/>
      <c r="Z9" s="39"/>
      <c r="AA9" s="39"/>
      <c r="AB9" s="39"/>
      <c r="AC9" s="39"/>
      <c r="AD9" s="39"/>
      <c r="AE9" s="39"/>
      <c r="AF9" s="39"/>
      <c r="AG9" s="39"/>
      <c r="AH9" s="39"/>
      <c r="AI9" s="39"/>
      <c r="AJ9" s="39"/>
      <c r="AK9" s="39"/>
      <c r="AL9" s="39"/>
      <c r="AM9" s="40"/>
      <c r="AN9" s="40"/>
      <c r="AO9" s="40"/>
      <c r="AP9" s="40"/>
      <c r="AQ9" s="40"/>
      <c r="AR9" s="40"/>
    </row>
    <row r="10" spans="1:49" s="2" customFormat="1" ht="29.45" customHeight="1" x14ac:dyDescent="0.25">
      <c r="A10" s="216" t="s">
        <v>118</v>
      </c>
      <c r="B10" s="216"/>
      <c r="C10" s="216"/>
      <c r="D10" s="218" t="s">
        <v>85</v>
      </c>
      <c r="E10" s="218"/>
      <c r="F10" s="218" t="s">
        <v>87</v>
      </c>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t="s">
        <v>95</v>
      </c>
      <c r="AR10" s="218" t="s">
        <v>96</v>
      </c>
      <c r="AS10" s="233" t="s">
        <v>165</v>
      </c>
      <c r="AT10" s="233" t="s">
        <v>97</v>
      </c>
      <c r="AU10" s="233" t="s">
        <v>98</v>
      </c>
      <c r="AV10" s="233" t="s">
        <v>99</v>
      </c>
      <c r="AW10" s="236" t="s">
        <v>100</v>
      </c>
    </row>
    <row r="11" spans="1:49" s="3" customFormat="1" ht="25.9" customHeight="1" x14ac:dyDescent="0.2">
      <c r="A11" s="214" t="s">
        <v>117</v>
      </c>
      <c r="B11" s="214" t="s">
        <v>84</v>
      </c>
      <c r="C11" s="216" t="s">
        <v>119</v>
      </c>
      <c r="D11" s="216" t="s">
        <v>70</v>
      </c>
      <c r="E11" s="216" t="s">
        <v>86</v>
      </c>
      <c r="F11" s="216" t="s">
        <v>88</v>
      </c>
      <c r="G11" s="216" t="s">
        <v>89</v>
      </c>
      <c r="H11" s="216" t="s">
        <v>90</v>
      </c>
      <c r="I11" s="216" t="s">
        <v>91</v>
      </c>
      <c r="J11" s="216" t="s">
        <v>92</v>
      </c>
      <c r="K11" s="82"/>
      <c r="L11" s="221" t="s">
        <v>93</v>
      </c>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3"/>
      <c r="AM11" s="220" t="s">
        <v>94</v>
      </c>
      <c r="AN11" s="220"/>
      <c r="AO11" s="220"/>
      <c r="AP11" s="220"/>
      <c r="AQ11" s="216"/>
      <c r="AR11" s="216"/>
      <c r="AS11" s="234"/>
      <c r="AT11" s="234"/>
      <c r="AU11" s="234"/>
      <c r="AV11" s="234"/>
      <c r="AW11" s="237"/>
    </row>
    <row r="12" spans="1:49" s="3" customFormat="1" ht="25.15" customHeight="1" x14ac:dyDescent="0.2">
      <c r="A12" s="214"/>
      <c r="B12" s="214"/>
      <c r="C12" s="216"/>
      <c r="D12" s="216"/>
      <c r="E12" s="216"/>
      <c r="F12" s="216"/>
      <c r="G12" s="216"/>
      <c r="H12" s="216"/>
      <c r="I12" s="216"/>
      <c r="J12" s="216"/>
      <c r="K12" s="61"/>
      <c r="L12" s="219">
        <v>2016</v>
      </c>
      <c r="M12" s="219"/>
      <c r="N12" s="219"/>
      <c r="O12" s="221">
        <v>2017</v>
      </c>
      <c r="P12" s="222"/>
      <c r="Q12" s="222"/>
      <c r="R12" s="222"/>
      <c r="S12" s="222"/>
      <c r="T12" s="223"/>
      <c r="U12" s="221">
        <v>2018</v>
      </c>
      <c r="V12" s="222"/>
      <c r="W12" s="222"/>
      <c r="X12" s="222"/>
      <c r="Y12" s="222"/>
      <c r="Z12" s="223"/>
      <c r="AA12" s="221">
        <v>2019</v>
      </c>
      <c r="AB12" s="222"/>
      <c r="AC12" s="222"/>
      <c r="AD12" s="222"/>
      <c r="AE12" s="222"/>
      <c r="AF12" s="223"/>
      <c r="AG12" s="221">
        <v>2020</v>
      </c>
      <c r="AH12" s="222"/>
      <c r="AI12" s="222"/>
      <c r="AJ12" s="222"/>
      <c r="AK12" s="222"/>
      <c r="AL12" s="223"/>
      <c r="AM12" s="216" t="s">
        <v>5</v>
      </c>
      <c r="AN12" s="216" t="s">
        <v>6</v>
      </c>
      <c r="AO12" s="216" t="s">
        <v>7</v>
      </c>
      <c r="AP12" s="216" t="s">
        <v>8</v>
      </c>
      <c r="AQ12" s="216"/>
      <c r="AR12" s="216"/>
      <c r="AS12" s="234"/>
      <c r="AT12" s="234"/>
      <c r="AU12" s="234"/>
      <c r="AV12" s="234"/>
      <c r="AW12" s="237"/>
    </row>
    <row r="13" spans="1:49" s="3" customFormat="1" ht="47.45" customHeight="1" thickBot="1" x14ac:dyDescent="0.25">
      <c r="A13" s="215"/>
      <c r="B13" s="215"/>
      <c r="C13" s="217"/>
      <c r="D13" s="224"/>
      <c r="E13" s="224"/>
      <c r="F13" s="224"/>
      <c r="G13" s="224"/>
      <c r="H13" s="224"/>
      <c r="I13" s="224"/>
      <c r="J13" s="224"/>
      <c r="K13" s="62" t="s">
        <v>120</v>
      </c>
      <c r="L13" s="83" t="s">
        <v>124</v>
      </c>
      <c r="M13" s="83" t="s">
        <v>128</v>
      </c>
      <c r="N13" s="48" t="s">
        <v>33</v>
      </c>
      <c r="O13" s="83" t="s">
        <v>123</v>
      </c>
      <c r="P13" s="83" t="s">
        <v>126</v>
      </c>
      <c r="Q13" s="83" t="s">
        <v>127</v>
      </c>
      <c r="R13" s="83" t="s">
        <v>124</v>
      </c>
      <c r="S13" s="83" t="s">
        <v>128</v>
      </c>
      <c r="T13" s="48" t="s">
        <v>33</v>
      </c>
      <c r="U13" s="184" t="s">
        <v>123</v>
      </c>
      <c r="V13" s="184" t="s">
        <v>126</v>
      </c>
      <c r="W13" s="184" t="s">
        <v>127</v>
      </c>
      <c r="X13" s="184" t="s">
        <v>124</v>
      </c>
      <c r="Y13" s="184" t="s">
        <v>128</v>
      </c>
      <c r="Z13" s="48" t="s">
        <v>33</v>
      </c>
      <c r="AA13" s="83" t="s">
        <v>123</v>
      </c>
      <c r="AB13" s="83" t="s">
        <v>126</v>
      </c>
      <c r="AC13" s="83" t="s">
        <v>127</v>
      </c>
      <c r="AD13" s="83" t="s">
        <v>124</v>
      </c>
      <c r="AE13" s="83" t="s">
        <v>128</v>
      </c>
      <c r="AF13" s="48" t="s">
        <v>33</v>
      </c>
      <c r="AG13" s="83" t="s">
        <v>123</v>
      </c>
      <c r="AH13" s="83" t="s">
        <v>126</v>
      </c>
      <c r="AI13" s="83" t="s">
        <v>127</v>
      </c>
      <c r="AJ13" s="83" t="s">
        <v>124</v>
      </c>
      <c r="AK13" s="83" t="s">
        <v>128</v>
      </c>
      <c r="AL13" s="49" t="s">
        <v>33</v>
      </c>
      <c r="AM13" s="224"/>
      <c r="AN13" s="224"/>
      <c r="AO13" s="224"/>
      <c r="AP13" s="224"/>
      <c r="AQ13" s="217"/>
      <c r="AR13" s="217"/>
      <c r="AS13" s="235"/>
      <c r="AT13" s="235"/>
      <c r="AU13" s="235"/>
      <c r="AV13" s="235"/>
      <c r="AW13" s="238"/>
    </row>
    <row r="14" spans="1:49" s="3" customFormat="1" ht="310.5" customHeight="1" x14ac:dyDescent="0.2">
      <c r="A14" s="212">
        <v>17</v>
      </c>
      <c r="B14" s="212">
        <v>980</v>
      </c>
      <c r="C14" s="210" t="s">
        <v>147</v>
      </c>
      <c r="D14" s="186">
        <v>262</v>
      </c>
      <c r="E14" s="186" t="s">
        <v>140</v>
      </c>
      <c r="F14" s="187">
        <v>169</v>
      </c>
      <c r="G14" s="186" t="s">
        <v>141</v>
      </c>
      <c r="H14" s="186" t="s">
        <v>142</v>
      </c>
      <c r="I14" s="186" t="s">
        <v>143</v>
      </c>
      <c r="J14" s="188">
        <v>15</v>
      </c>
      <c r="K14" s="189">
        <v>15</v>
      </c>
      <c r="L14" s="189">
        <v>0</v>
      </c>
      <c r="M14" s="189">
        <v>0</v>
      </c>
      <c r="N14" s="189">
        <v>0</v>
      </c>
      <c r="O14" s="189">
        <v>0</v>
      </c>
      <c r="P14" s="189">
        <v>0</v>
      </c>
      <c r="Q14" s="189">
        <v>0</v>
      </c>
      <c r="R14" s="189">
        <v>0</v>
      </c>
      <c r="S14" s="87">
        <v>0</v>
      </c>
      <c r="T14" s="189">
        <v>0</v>
      </c>
      <c r="U14" s="189">
        <v>7</v>
      </c>
      <c r="V14" s="189">
        <v>7</v>
      </c>
      <c r="W14" s="190">
        <v>7</v>
      </c>
      <c r="X14" s="88"/>
      <c r="Y14" s="189"/>
      <c r="Z14" s="189"/>
      <c r="AA14" s="189">
        <v>7</v>
      </c>
      <c r="AB14" s="189"/>
      <c r="AC14" s="189"/>
      <c r="AD14" s="191"/>
      <c r="AE14" s="192"/>
      <c r="AF14" s="192"/>
      <c r="AG14" s="189">
        <v>1</v>
      </c>
      <c r="AH14" s="193"/>
      <c r="AI14" s="194"/>
      <c r="AJ14" s="194"/>
      <c r="AK14" s="195"/>
      <c r="AL14" s="195"/>
      <c r="AM14" s="189">
        <v>0</v>
      </c>
      <c r="AN14" s="189">
        <v>0</v>
      </c>
      <c r="AO14" s="189">
        <v>0</v>
      </c>
      <c r="AP14" s="189">
        <v>0</v>
      </c>
      <c r="AQ14" s="196">
        <v>0</v>
      </c>
      <c r="AR14" s="196">
        <v>0</v>
      </c>
      <c r="AS14" s="176" t="s">
        <v>162</v>
      </c>
      <c r="AT14" s="177" t="s">
        <v>134</v>
      </c>
      <c r="AU14" s="177" t="s">
        <v>134</v>
      </c>
      <c r="AV14" s="176" t="s">
        <v>156</v>
      </c>
      <c r="AW14" s="176" t="s">
        <v>163</v>
      </c>
    </row>
    <row r="15" spans="1:49" s="3" customFormat="1" ht="193.9" customHeight="1" x14ac:dyDescent="0.2">
      <c r="A15" s="213"/>
      <c r="B15" s="213"/>
      <c r="C15" s="211"/>
      <c r="D15" s="187">
        <v>258</v>
      </c>
      <c r="E15" s="186" t="s">
        <v>144</v>
      </c>
      <c r="F15" s="187">
        <v>168</v>
      </c>
      <c r="G15" s="197" t="s">
        <v>145</v>
      </c>
      <c r="H15" s="186" t="s">
        <v>146</v>
      </c>
      <c r="I15" s="186" t="s">
        <v>143</v>
      </c>
      <c r="J15" s="198">
        <v>250000</v>
      </c>
      <c r="K15" s="198">
        <v>250000</v>
      </c>
      <c r="L15" s="198">
        <v>10000</v>
      </c>
      <c r="M15" s="198">
        <v>28812</v>
      </c>
      <c r="N15" s="189">
        <v>0</v>
      </c>
      <c r="O15" s="189">
        <v>0</v>
      </c>
      <c r="P15" s="189">
        <v>0</v>
      </c>
      <c r="Q15" s="189">
        <v>0</v>
      </c>
      <c r="R15" s="189">
        <v>0</v>
      </c>
      <c r="S15" s="87">
        <v>0</v>
      </c>
      <c r="T15" s="189">
        <v>0</v>
      </c>
      <c r="U15" s="198">
        <v>0</v>
      </c>
      <c r="V15" s="198">
        <v>0</v>
      </c>
      <c r="W15" s="198">
        <v>0</v>
      </c>
      <c r="X15" s="198"/>
      <c r="Y15" s="198"/>
      <c r="Z15" s="198"/>
      <c r="AA15" s="198">
        <f>90594+45247</f>
        <v>135841</v>
      </c>
      <c r="AB15" s="198"/>
      <c r="AC15" s="198"/>
      <c r="AD15" s="198"/>
      <c r="AE15" s="198"/>
      <c r="AF15" s="198"/>
      <c r="AG15" s="198">
        <f>40000+45247</f>
        <v>85247</v>
      </c>
      <c r="AH15" s="193"/>
      <c r="AI15" s="194"/>
      <c r="AJ15" s="194"/>
      <c r="AK15" s="195"/>
      <c r="AL15" s="195"/>
      <c r="AM15" s="189">
        <v>0</v>
      </c>
      <c r="AN15" s="189">
        <v>0</v>
      </c>
      <c r="AO15" s="189">
        <v>0</v>
      </c>
      <c r="AP15" s="189">
        <v>0</v>
      </c>
      <c r="AQ15" s="199">
        <v>0</v>
      </c>
      <c r="AR15" s="199">
        <v>0</v>
      </c>
      <c r="AS15" s="185" t="s">
        <v>164</v>
      </c>
      <c r="AT15" s="177"/>
      <c r="AU15" s="177"/>
      <c r="AV15" s="176"/>
      <c r="AW15" s="178"/>
    </row>
    <row r="16" spans="1:49" ht="90.75" customHeight="1" thickBot="1" x14ac:dyDescent="0.3">
      <c r="B16" s="36"/>
      <c r="C16" s="37"/>
      <c r="D16" s="398" t="s">
        <v>129</v>
      </c>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row>
  </sheetData>
  <mergeCells count="48">
    <mergeCell ref="D16:AW16"/>
    <mergeCell ref="AS10:AS13"/>
    <mergeCell ref="AT10:AT13"/>
    <mergeCell ref="AU10:AU13"/>
    <mergeCell ref="AV10:AV13"/>
    <mergeCell ref="AW10:AW13"/>
    <mergeCell ref="H3:AR3"/>
    <mergeCell ref="A9:Q9"/>
    <mergeCell ref="A7:R7"/>
    <mergeCell ref="A8:R8"/>
    <mergeCell ref="H2:AR2"/>
    <mergeCell ref="H5:R5"/>
    <mergeCell ref="S4:AR4"/>
    <mergeCell ref="S7:AR7"/>
    <mergeCell ref="H4:R4"/>
    <mergeCell ref="S8:AR8"/>
    <mergeCell ref="S5:AR5"/>
    <mergeCell ref="I11:I13"/>
    <mergeCell ref="AO12:AO13"/>
    <mergeCell ref="AP12:AP13"/>
    <mergeCell ref="D11:D13"/>
    <mergeCell ref="E11:E13"/>
    <mergeCell ref="F11:F13"/>
    <mergeCell ref="AM12:AM13"/>
    <mergeCell ref="AQ10:AQ13"/>
    <mergeCell ref="AR10:AR13"/>
    <mergeCell ref="D10:E10"/>
    <mergeCell ref="L12:N12"/>
    <mergeCell ref="AM11:AP11"/>
    <mergeCell ref="O12:T12"/>
    <mergeCell ref="U12:Z12"/>
    <mergeCell ref="AA12:AF12"/>
    <mergeCell ref="AG12:AL12"/>
    <mergeCell ref="J11:J13"/>
    <mergeCell ref="G11:G13"/>
    <mergeCell ref="H11:H13"/>
    <mergeCell ref="L11:AL11"/>
    <mergeCell ref="AN12:AN13"/>
    <mergeCell ref="F10:AP10"/>
    <mergeCell ref="A2:G5"/>
    <mergeCell ref="A6:C6"/>
    <mergeCell ref="C14:C15"/>
    <mergeCell ref="A14:A15"/>
    <mergeCell ref="B14:B15"/>
    <mergeCell ref="A11:A13"/>
    <mergeCell ref="A10:C10"/>
    <mergeCell ref="B11:B13"/>
    <mergeCell ref="C11:C13"/>
  </mergeCells>
  <phoneticPr fontId="8" type="noConversion"/>
  <dataValidations count="1">
    <dataValidation type="list" allowBlank="1" showInputMessage="1" showErrorMessage="1" sqref="I14:I15" xr:uid="{00000000-0002-0000-0000-000000000000}">
      <formula1>#REF!</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4"/>
  <sheetViews>
    <sheetView view="pageBreakPreview" topLeftCell="R13" zoomScale="50" zoomScaleNormal="50" zoomScaleSheetLayoutView="50" workbookViewId="0">
      <selection activeCell="A24" sqref="A24:AU24"/>
    </sheetView>
  </sheetViews>
  <sheetFormatPr baseColWidth="10" defaultColWidth="11.42578125"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7" customWidth="1"/>
    <col min="8" max="8" width="19" style="8" customWidth="1"/>
    <col min="9" max="9" width="16.28515625" style="8" hidden="1" customWidth="1"/>
    <col min="10" max="10" width="15.7109375" style="8" hidden="1" customWidth="1"/>
    <col min="11" max="11" width="13.7109375" style="8" hidden="1" customWidth="1"/>
    <col min="12" max="12" width="18.28515625" style="8" customWidth="1"/>
    <col min="13" max="13" width="18.28515625" style="8" hidden="1" customWidth="1"/>
    <col min="14" max="14" width="16.42578125" style="8" hidden="1" customWidth="1"/>
    <col min="15" max="15" width="15.85546875" style="8" hidden="1" customWidth="1"/>
    <col min="16" max="17" width="16.7109375" style="8" hidden="1" customWidth="1"/>
    <col min="18" max="19" width="18.28515625" style="8" customWidth="1"/>
    <col min="20" max="20" width="16.28515625" style="8" customWidth="1"/>
    <col min="21" max="21" width="16.42578125" style="8" customWidth="1"/>
    <col min="22" max="22" width="14" style="8" hidden="1" customWidth="1"/>
    <col min="23" max="23" width="13.42578125" style="8" hidden="1" customWidth="1"/>
    <col min="24" max="24" width="18.28515625" style="8" hidden="1" customWidth="1"/>
    <col min="25" max="25" width="18.28515625" style="8" customWidth="1"/>
    <col min="26" max="26" width="13.42578125" style="8" hidden="1" customWidth="1"/>
    <col min="27" max="29" width="16.28515625" style="8" hidden="1" customWidth="1"/>
    <col min="30" max="30" width="18.28515625" style="8" hidden="1" customWidth="1"/>
    <col min="31" max="31" width="18.28515625" style="8" customWidth="1"/>
    <col min="32" max="35" width="16.28515625" style="8" hidden="1" customWidth="1"/>
    <col min="36" max="36" width="18.28515625" style="8" hidden="1" customWidth="1"/>
    <col min="37" max="37" width="16" style="1" customWidth="1"/>
    <col min="38" max="38" width="18.42578125" style="1" customWidth="1"/>
    <col min="39" max="39" width="16.85546875" style="22" hidden="1" customWidth="1"/>
    <col min="40" max="40" width="15.140625" style="22" hidden="1" customWidth="1"/>
    <col min="41" max="41" width="11.28515625" style="1" customWidth="1"/>
    <col min="42" max="42" width="9.7109375" style="1" customWidth="1"/>
    <col min="43" max="43" width="62.5703125" style="1" customWidth="1"/>
    <col min="44" max="44" width="30" style="1" customWidth="1"/>
    <col min="45" max="45" width="28.85546875" style="1" customWidth="1"/>
    <col min="46" max="46" width="26.85546875" style="1" customWidth="1"/>
    <col min="47" max="47" width="26" style="1" customWidth="1"/>
    <col min="48" max="16384" width="11.42578125" style="1"/>
  </cols>
  <sheetData>
    <row r="1" spans="1:47" ht="38.25" customHeight="1" x14ac:dyDescent="0.25">
      <c r="A1" s="239"/>
      <c r="B1" s="240"/>
      <c r="C1" s="240"/>
      <c r="D1" s="240"/>
      <c r="E1" s="240"/>
      <c r="F1" s="254" t="s">
        <v>0</v>
      </c>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55"/>
    </row>
    <row r="2" spans="1:47" ht="30.75" customHeight="1" x14ac:dyDescent="0.25">
      <c r="A2" s="241"/>
      <c r="B2" s="242"/>
      <c r="C2" s="242"/>
      <c r="D2" s="242"/>
      <c r="E2" s="242"/>
      <c r="F2" s="230" t="s">
        <v>102</v>
      </c>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50"/>
    </row>
    <row r="3" spans="1:47" ht="27.75" customHeight="1" x14ac:dyDescent="0.25">
      <c r="A3" s="241"/>
      <c r="B3" s="242"/>
      <c r="C3" s="242"/>
      <c r="D3" s="242"/>
      <c r="E3" s="242"/>
      <c r="F3" s="248" t="s">
        <v>1</v>
      </c>
      <c r="G3" s="248"/>
      <c r="H3" s="248"/>
      <c r="I3" s="248"/>
      <c r="J3" s="248"/>
      <c r="K3" s="248"/>
      <c r="L3" s="248"/>
      <c r="M3" s="248"/>
      <c r="N3" s="248"/>
      <c r="O3" s="248"/>
      <c r="P3" s="248"/>
      <c r="Q3" s="230" t="s">
        <v>131</v>
      </c>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50"/>
    </row>
    <row r="4" spans="1:47" ht="26.25" customHeight="1" thickBot="1" x14ac:dyDescent="0.3">
      <c r="A4" s="243"/>
      <c r="B4" s="244"/>
      <c r="C4" s="244"/>
      <c r="D4" s="244"/>
      <c r="E4" s="244"/>
      <c r="F4" s="249" t="s">
        <v>3</v>
      </c>
      <c r="G4" s="249"/>
      <c r="H4" s="249"/>
      <c r="I4" s="249"/>
      <c r="J4" s="249"/>
      <c r="K4" s="249"/>
      <c r="L4" s="249"/>
      <c r="M4" s="249"/>
      <c r="N4" s="249"/>
      <c r="O4" s="249"/>
      <c r="P4" s="249"/>
      <c r="Q4" s="251" t="s">
        <v>137</v>
      </c>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3"/>
    </row>
    <row r="5" spans="1:47" ht="14.25" customHeight="1" thickBot="1" x14ac:dyDescent="0.3">
      <c r="AN5" s="28"/>
    </row>
    <row r="6" spans="1:47" s="38" customFormat="1" ht="53.25" customHeight="1" thickBot="1" x14ac:dyDescent="0.3">
      <c r="A6" s="276" t="s">
        <v>59</v>
      </c>
      <c r="B6" s="218" t="s">
        <v>69</v>
      </c>
      <c r="C6" s="218"/>
      <c r="D6" s="218"/>
      <c r="E6" s="218" t="s">
        <v>73</v>
      </c>
      <c r="F6" s="218" t="s">
        <v>116</v>
      </c>
      <c r="G6" s="218" t="s">
        <v>74</v>
      </c>
      <c r="H6" s="218" t="s">
        <v>121</v>
      </c>
      <c r="I6" s="108"/>
      <c r="J6" s="264" t="s">
        <v>75</v>
      </c>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6"/>
      <c r="AK6" s="256" t="s">
        <v>76</v>
      </c>
      <c r="AL6" s="256"/>
      <c r="AM6" s="256"/>
      <c r="AN6" s="257"/>
      <c r="AO6" s="216" t="s">
        <v>78</v>
      </c>
      <c r="AP6" s="218" t="s">
        <v>79</v>
      </c>
      <c r="AQ6" s="218" t="s">
        <v>161</v>
      </c>
      <c r="AR6" s="218" t="s">
        <v>80</v>
      </c>
      <c r="AS6" s="218" t="s">
        <v>81</v>
      </c>
      <c r="AT6" s="218" t="s">
        <v>82</v>
      </c>
      <c r="AU6" s="258" t="s">
        <v>83</v>
      </c>
    </row>
    <row r="7" spans="1:47" s="38" customFormat="1" ht="49.15" customHeight="1" x14ac:dyDescent="0.25">
      <c r="A7" s="214"/>
      <c r="B7" s="216"/>
      <c r="C7" s="216"/>
      <c r="D7" s="216"/>
      <c r="E7" s="216"/>
      <c r="F7" s="216"/>
      <c r="G7" s="216"/>
      <c r="H7" s="262"/>
      <c r="I7" s="267">
        <v>2016</v>
      </c>
      <c r="J7" s="268"/>
      <c r="K7" s="268"/>
      <c r="L7" s="268"/>
      <c r="M7" s="267">
        <v>2017</v>
      </c>
      <c r="N7" s="268"/>
      <c r="O7" s="268"/>
      <c r="P7" s="268"/>
      <c r="Q7" s="268"/>
      <c r="R7" s="269"/>
      <c r="S7" s="267">
        <v>2018</v>
      </c>
      <c r="T7" s="268"/>
      <c r="U7" s="268"/>
      <c r="V7" s="268"/>
      <c r="W7" s="268"/>
      <c r="X7" s="269"/>
      <c r="Y7" s="267">
        <v>2019</v>
      </c>
      <c r="Z7" s="268"/>
      <c r="AA7" s="268"/>
      <c r="AB7" s="268"/>
      <c r="AC7" s="268"/>
      <c r="AD7" s="269"/>
      <c r="AE7" s="267">
        <v>2020</v>
      </c>
      <c r="AF7" s="268"/>
      <c r="AG7" s="268"/>
      <c r="AH7" s="268"/>
      <c r="AI7" s="268"/>
      <c r="AJ7" s="269"/>
      <c r="AK7" s="245" t="s">
        <v>77</v>
      </c>
      <c r="AL7" s="246"/>
      <c r="AM7" s="246"/>
      <c r="AN7" s="247"/>
      <c r="AO7" s="216"/>
      <c r="AP7" s="216"/>
      <c r="AQ7" s="216"/>
      <c r="AR7" s="216"/>
      <c r="AS7" s="216"/>
      <c r="AT7" s="216"/>
      <c r="AU7" s="259"/>
    </row>
    <row r="8" spans="1:47" s="38" customFormat="1" ht="50.45" customHeight="1" thickBot="1" x14ac:dyDescent="0.3">
      <c r="A8" s="277"/>
      <c r="B8" s="49" t="s">
        <v>70</v>
      </c>
      <c r="C8" s="48" t="s">
        <v>71</v>
      </c>
      <c r="D8" s="48" t="s">
        <v>72</v>
      </c>
      <c r="E8" s="224"/>
      <c r="F8" s="224"/>
      <c r="G8" s="224"/>
      <c r="H8" s="263"/>
      <c r="I8" s="84" t="s">
        <v>122</v>
      </c>
      <c r="J8" s="85" t="s">
        <v>124</v>
      </c>
      <c r="K8" s="85" t="s">
        <v>125</v>
      </c>
      <c r="L8" s="82" t="s">
        <v>33</v>
      </c>
      <c r="M8" s="84" t="s">
        <v>123</v>
      </c>
      <c r="N8" s="85" t="s">
        <v>126</v>
      </c>
      <c r="O8" s="85" t="s">
        <v>127</v>
      </c>
      <c r="P8" s="85" t="s">
        <v>124</v>
      </c>
      <c r="Q8" s="85" t="s">
        <v>128</v>
      </c>
      <c r="R8" s="82" t="s">
        <v>33</v>
      </c>
      <c r="S8" s="179" t="s">
        <v>123</v>
      </c>
      <c r="T8" s="180" t="s">
        <v>126</v>
      </c>
      <c r="U8" s="180" t="s">
        <v>127</v>
      </c>
      <c r="V8" s="85" t="s">
        <v>124</v>
      </c>
      <c r="W8" s="85" t="s">
        <v>128</v>
      </c>
      <c r="X8" s="82" t="s">
        <v>33</v>
      </c>
      <c r="Y8" s="84" t="s">
        <v>123</v>
      </c>
      <c r="Z8" s="85" t="s">
        <v>126</v>
      </c>
      <c r="AA8" s="85" t="s">
        <v>127</v>
      </c>
      <c r="AB8" s="85" t="s">
        <v>124</v>
      </c>
      <c r="AC8" s="85" t="s">
        <v>128</v>
      </c>
      <c r="AD8" s="82" t="s">
        <v>33</v>
      </c>
      <c r="AE8" s="84" t="s">
        <v>123</v>
      </c>
      <c r="AF8" s="85" t="s">
        <v>126</v>
      </c>
      <c r="AG8" s="85" t="s">
        <v>127</v>
      </c>
      <c r="AH8" s="85" t="s">
        <v>124</v>
      </c>
      <c r="AI8" s="85" t="s">
        <v>128</v>
      </c>
      <c r="AJ8" s="82" t="s">
        <v>33</v>
      </c>
      <c r="AK8" s="84" t="s">
        <v>5</v>
      </c>
      <c r="AL8" s="85" t="s">
        <v>6</v>
      </c>
      <c r="AM8" s="85" t="s">
        <v>7</v>
      </c>
      <c r="AN8" s="175" t="s">
        <v>8</v>
      </c>
      <c r="AO8" s="216"/>
      <c r="AP8" s="217"/>
      <c r="AQ8" s="224"/>
      <c r="AR8" s="224"/>
      <c r="AS8" s="224"/>
      <c r="AT8" s="224"/>
      <c r="AU8" s="260"/>
    </row>
    <row r="9" spans="1:47" s="5" customFormat="1" ht="61.5" customHeight="1" x14ac:dyDescent="0.25">
      <c r="A9" s="261" t="s">
        <v>148</v>
      </c>
      <c r="B9" s="261">
        <v>1</v>
      </c>
      <c r="C9" s="261" t="s">
        <v>149</v>
      </c>
      <c r="D9" s="261" t="s">
        <v>143</v>
      </c>
      <c r="E9" s="261" t="s">
        <v>140</v>
      </c>
      <c r="F9" s="299" t="s">
        <v>157</v>
      </c>
      <c r="G9" s="44" t="s">
        <v>9</v>
      </c>
      <c r="H9" s="136">
        <f>+L9+R9+S9+Y9+AE9</f>
        <v>15</v>
      </c>
      <c r="I9" s="109">
        <v>0</v>
      </c>
      <c r="J9" s="141">
        <v>0</v>
      </c>
      <c r="K9" s="141">
        <f>+K5+K7</f>
        <v>0</v>
      </c>
      <c r="L9" s="142">
        <v>0</v>
      </c>
      <c r="M9" s="141">
        <v>0</v>
      </c>
      <c r="N9" s="141">
        <v>0</v>
      </c>
      <c r="O9" s="141">
        <f>+O5+O7</f>
        <v>0</v>
      </c>
      <c r="P9" s="141">
        <f>+P5+P7</f>
        <v>0</v>
      </c>
      <c r="Q9" s="141">
        <v>0</v>
      </c>
      <c r="R9" s="142">
        <v>0</v>
      </c>
      <c r="S9" s="141">
        <v>7</v>
      </c>
      <c r="T9" s="141">
        <v>7</v>
      </c>
      <c r="U9" s="141">
        <v>7</v>
      </c>
      <c r="V9" s="111"/>
      <c r="W9" s="111"/>
      <c r="X9" s="113"/>
      <c r="Y9" s="156">
        <v>7</v>
      </c>
      <c r="Z9" s="111"/>
      <c r="AA9" s="111"/>
      <c r="AB9" s="111"/>
      <c r="AC9" s="111"/>
      <c r="AD9" s="113"/>
      <c r="AE9" s="156">
        <v>1</v>
      </c>
      <c r="AF9" s="93"/>
      <c r="AG9" s="111"/>
      <c r="AH9" s="111"/>
      <c r="AI9" s="111"/>
      <c r="AJ9" s="113"/>
      <c r="AK9" s="159">
        <v>0</v>
      </c>
      <c r="AL9" s="159">
        <v>0</v>
      </c>
      <c r="AM9" s="159">
        <v>0</v>
      </c>
      <c r="AN9" s="159">
        <v>0</v>
      </c>
      <c r="AO9" s="117">
        <v>0</v>
      </c>
      <c r="AP9" s="105">
        <f>(AN9+L9)/H9</f>
        <v>0</v>
      </c>
      <c r="AQ9" s="270"/>
      <c r="AR9" s="284"/>
      <c r="AS9" s="284"/>
      <c r="AT9" s="291"/>
      <c r="AU9" s="281"/>
    </row>
    <row r="10" spans="1:47" s="5" customFormat="1" ht="61.5" customHeight="1" x14ac:dyDescent="0.25">
      <c r="A10" s="261"/>
      <c r="B10" s="261"/>
      <c r="C10" s="261"/>
      <c r="D10" s="261"/>
      <c r="E10" s="261"/>
      <c r="F10" s="300"/>
      <c r="G10" s="42" t="s">
        <v>10</v>
      </c>
      <c r="H10" s="136">
        <f>+L10+R10+S10+Y10+AE10</f>
        <v>138072000000</v>
      </c>
      <c r="I10" s="110">
        <v>0</v>
      </c>
      <c r="J10" s="136">
        <v>0</v>
      </c>
      <c r="K10" s="136">
        <v>0</v>
      </c>
      <c r="L10" s="143">
        <v>0</v>
      </c>
      <c r="M10" s="136">
        <v>0</v>
      </c>
      <c r="N10" s="136">
        <v>0</v>
      </c>
      <c r="O10" s="136"/>
      <c r="P10" s="136"/>
      <c r="Q10" s="136">
        <v>0</v>
      </c>
      <c r="R10" s="169">
        <v>0</v>
      </c>
      <c r="S10" s="136">
        <v>35000000000</v>
      </c>
      <c r="T10" s="136">
        <v>35000000000</v>
      </c>
      <c r="U10" s="136">
        <v>35000000000</v>
      </c>
      <c r="V10" s="29"/>
      <c r="W10" s="29"/>
      <c r="X10" s="90"/>
      <c r="Y10" s="136">
        <v>80000000000</v>
      </c>
      <c r="Z10" s="89"/>
      <c r="AA10" s="29"/>
      <c r="AB10" s="29"/>
      <c r="AC10" s="29"/>
      <c r="AD10" s="90"/>
      <c r="AE10" s="101">
        <v>23072000000</v>
      </c>
      <c r="AF10" s="89"/>
      <c r="AG10" s="29"/>
      <c r="AH10" s="29"/>
      <c r="AI10" s="29"/>
      <c r="AJ10" s="90"/>
      <c r="AK10" s="160">
        <v>0</v>
      </c>
      <c r="AL10" s="160">
        <v>0</v>
      </c>
      <c r="AM10" s="160">
        <v>0</v>
      </c>
      <c r="AN10" s="160">
        <v>0</v>
      </c>
      <c r="AO10" s="117">
        <v>0</v>
      </c>
      <c r="AP10" s="105">
        <f>(AN10+L10)/H10</f>
        <v>0</v>
      </c>
      <c r="AQ10" s="271"/>
      <c r="AR10" s="285"/>
      <c r="AS10" s="285"/>
      <c r="AT10" s="292"/>
      <c r="AU10" s="282"/>
    </row>
    <row r="11" spans="1:47" s="5" customFormat="1" ht="46.5" customHeight="1" x14ac:dyDescent="0.25">
      <c r="A11" s="261"/>
      <c r="B11" s="261"/>
      <c r="C11" s="261"/>
      <c r="D11" s="261"/>
      <c r="E11" s="261"/>
      <c r="F11" s="300"/>
      <c r="G11" s="42" t="s">
        <v>11</v>
      </c>
      <c r="H11" s="137"/>
      <c r="I11" s="107"/>
      <c r="J11" s="144"/>
      <c r="K11" s="144"/>
      <c r="L11" s="145"/>
      <c r="M11" s="149"/>
      <c r="N11" s="149"/>
      <c r="O11" s="137"/>
      <c r="P11" s="137"/>
      <c r="Q11" s="149"/>
      <c r="R11" s="149"/>
      <c r="S11" s="137"/>
      <c r="T11" s="137"/>
      <c r="U11" s="137"/>
      <c r="V11" s="106"/>
      <c r="W11" s="106"/>
      <c r="X11" s="96"/>
      <c r="Y11" s="137"/>
      <c r="Z11" s="95"/>
      <c r="AA11" s="32"/>
      <c r="AB11" s="32"/>
      <c r="AC11" s="32"/>
      <c r="AD11" s="91"/>
      <c r="AE11" s="112"/>
      <c r="AF11" s="95"/>
      <c r="AG11" s="106"/>
      <c r="AH11" s="106"/>
      <c r="AI11" s="106"/>
      <c r="AJ11" s="96"/>
      <c r="AK11" s="145"/>
      <c r="AL11" s="145"/>
      <c r="AM11" s="145"/>
      <c r="AN11" s="145"/>
      <c r="AO11" s="99"/>
      <c r="AP11" s="97"/>
      <c r="AQ11" s="271"/>
      <c r="AR11" s="285"/>
      <c r="AS11" s="285"/>
      <c r="AT11" s="292"/>
      <c r="AU11" s="282"/>
    </row>
    <row r="12" spans="1:47" s="5" customFormat="1" ht="52.5" customHeight="1" x14ac:dyDescent="0.25">
      <c r="A12" s="261"/>
      <c r="B12" s="261"/>
      <c r="C12" s="261"/>
      <c r="D12" s="261"/>
      <c r="E12" s="261"/>
      <c r="F12" s="300"/>
      <c r="G12" s="42" t="s">
        <v>12</v>
      </c>
      <c r="H12" s="138"/>
      <c r="I12" s="107"/>
      <c r="J12" s="144"/>
      <c r="K12" s="144"/>
      <c r="L12" s="146"/>
      <c r="M12" s="138"/>
      <c r="N12" s="138"/>
      <c r="O12" s="138"/>
      <c r="P12" s="138"/>
      <c r="Q12" s="138"/>
      <c r="R12" s="138"/>
      <c r="S12" s="154"/>
      <c r="T12" s="154"/>
      <c r="U12" s="154"/>
      <c r="V12" s="106"/>
      <c r="W12" s="106"/>
      <c r="X12" s="96"/>
      <c r="Y12" s="157"/>
      <c r="Z12" s="116"/>
      <c r="AA12" s="32"/>
      <c r="AB12" s="32"/>
      <c r="AC12" s="32"/>
      <c r="AD12" s="91"/>
      <c r="AE12" s="112"/>
      <c r="AF12" s="95"/>
      <c r="AG12" s="106"/>
      <c r="AH12" s="106"/>
      <c r="AI12" s="106"/>
      <c r="AJ12" s="96"/>
      <c r="AK12" s="161"/>
      <c r="AL12" s="161"/>
      <c r="AM12" s="161"/>
      <c r="AN12" s="161"/>
      <c r="AO12" s="118">
        <v>0</v>
      </c>
      <c r="AP12" s="97"/>
      <c r="AQ12" s="271"/>
      <c r="AR12" s="285"/>
      <c r="AS12" s="285"/>
      <c r="AT12" s="292"/>
      <c r="AU12" s="282"/>
    </row>
    <row r="13" spans="1:47" s="5" customFormat="1" ht="61.5" customHeight="1" x14ac:dyDescent="0.25">
      <c r="A13" s="261"/>
      <c r="B13" s="261"/>
      <c r="C13" s="261"/>
      <c r="D13" s="261"/>
      <c r="E13" s="261"/>
      <c r="F13" s="300"/>
      <c r="G13" s="42" t="s">
        <v>13</v>
      </c>
      <c r="H13" s="136">
        <f t="shared" ref="H13" si="0">+H9+H11</f>
        <v>15</v>
      </c>
      <c r="I13" s="100">
        <f t="shared" ref="I13" si="1">+I9+I11</f>
        <v>0</v>
      </c>
      <c r="J13" s="141">
        <f>+J9</f>
        <v>0</v>
      </c>
      <c r="K13" s="141">
        <f t="shared" ref="K13:M14" si="2">+K9+K11</f>
        <v>0</v>
      </c>
      <c r="L13" s="141">
        <f t="shared" ref="L13" si="3">+L9</f>
        <v>0</v>
      </c>
      <c r="M13" s="141">
        <f>+M9</f>
        <v>0</v>
      </c>
      <c r="N13" s="141">
        <f>+N9</f>
        <v>0</v>
      </c>
      <c r="O13" s="141">
        <f t="shared" ref="O13:Q14" si="4">+O9+O11</f>
        <v>0</v>
      </c>
      <c r="P13" s="141">
        <f t="shared" si="4"/>
        <v>0</v>
      </c>
      <c r="Q13" s="141">
        <f>+Q9</f>
        <v>0</v>
      </c>
      <c r="R13" s="170">
        <v>0</v>
      </c>
      <c r="S13" s="141">
        <f>+S9</f>
        <v>7</v>
      </c>
      <c r="T13" s="141">
        <f t="shared" ref="T13:U13" si="5">+T9</f>
        <v>7</v>
      </c>
      <c r="U13" s="141">
        <f t="shared" si="5"/>
        <v>7</v>
      </c>
      <c r="V13" s="33"/>
      <c r="W13" s="33"/>
      <c r="X13" s="92"/>
      <c r="Y13" s="141">
        <f>+Y9</f>
        <v>7</v>
      </c>
      <c r="Z13" s="33"/>
      <c r="AA13" s="33"/>
      <c r="AB13" s="33"/>
      <c r="AC13" s="33"/>
      <c r="AD13" s="92"/>
      <c r="AE13" s="100">
        <f t="shared" ref="AE13:AE14" si="6">+AE9+AE11</f>
        <v>1</v>
      </c>
      <c r="AF13" s="94"/>
      <c r="AG13" s="33"/>
      <c r="AH13" s="33"/>
      <c r="AI13" s="33"/>
      <c r="AJ13" s="92"/>
      <c r="AK13" s="162">
        <v>0</v>
      </c>
      <c r="AL13" s="162">
        <v>0</v>
      </c>
      <c r="AM13" s="162">
        <v>0</v>
      </c>
      <c r="AN13" s="162">
        <v>0</v>
      </c>
      <c r="AO13" s="117">
        <v>0</v>
      </c>
      <c r="AP13" s="105">
        <f>(AN13+L13)/H13</f>
        <v>0</v>
      </c>
      <c r="AQ13" s="271"/>
      <c r="AR13" s="285"/>
      <c r="AS13" s="285"/>
      <c r="AT13" s="292"/>
      <c r="AU13" s="282"/>
    </row>
    <row r="14" spans="1:47" s="5" customFormat="1" ht="61.5" customHeight="1" thickBot="1" x14ac:dyDescent="0.3">
      <c r="A14" s="261"/>
      <c r="B14" s="261"/>
      <c r="C14" s="261"/>
      <c r="D14" s="261"/>
      <c r="E14" s="261"/>
      <c r="F14" s="301"/>
      <c r="G14" s="43" t="s">
        <v>14</v>
      </c>
      <c r="H14" s="139">
        <f>+H10+H12</f>
        <v>138072000000</v>
      </c>
      <c r="I14" s="98">
        <f t="shared" ref="I14" si="7">+I10+I12</f>
        <v>0</v>
      </c>
      <c r="J14" s="139">
        <f>+J10+J12</f>
        <v>0</v>
      </c>
      <c r="K14" s="139">
        <f t="shared" si="2"/>
        <v>0</v>
      </c>
      <c r="L14" s="139">
        <f t="shared" si="2"/>
        <v>0</v>
      </c>
      <c r="M14" s="139">
        <f t="shared" si="2"/>
        <v>0</v>
      </c>
      <c r="N14" s="139">
        <f t="shared" ref="N14:O14" si="8">+N10+N12</f>
        <v>0</v>
      </c>
      <c r="O14" s="139">
        <f t="shared" si="8"/>
        <v>0</v>
      </c>
      <c r="P14" s="139">
        <f t="shared" si="4"/>
        <v>0</v>
      </c>
      <c r="Q14" s="139">
        <f t="shared" si="4"/>
        <v>0</v>
      </c>
      <c r="R14" s="171">
        <v>0</v>
      </c>
      <c r="S14" s="139">
        <f t="shared" ref="S14:U14" si="9">+S10+S12</f>
        <v>35000000000</v>
      </c>
      <c r="T14" s="139">
        <f t="shared" si="9"/>
        <v>35000000000</v>
      </c>
      <c r="U14" s="139">
        <f t="shared" si="9"/>
        <v>35000000000</v>
      </c>
      <c r="V14" s="115"/>
      <c r="W14" s="115"/>
      <c r="X14" s="114"/>
      <c r="Y14" s="139">
        <f t="shared" ref="Y14" si="10">+Y10+Y12</f>
        <v>80000000000</v>
      </c>
      <c r="Z14" s="98"/>
      <c r="AA14" s="115"/>
      <c r="AB14" s="115"/>
      <c r="AC14" s="115"/>
      <c r="AD14" s="114"/>
      <c r="AE14" s="102">
        <f t="shared" si="6"/>
        <v>23072000000</v>
      </c>
      <c r="AF14" s="98"/>
      <c r="AG14" s="115"/>
      <c r="AH14" s="115"/>
      <c r="AI14" s="115"/>
      <c r="AJ14" s="114"/>
      <c r="AK14" s="163">
        <v>0</v>
      </c>
      <c r="AL14" s="163">
        <v>0</v>
      </c>
      <c r="AM14" s="163">
        <v>0</v>
      </c>
      <c r="AN14" s="163">
        <v>0</v>
      </c>
      <c r="AO14" s="103">
        <v>0</v>
      </c>
      <c r="AP14" s="104">
        <f>(AN14+L14)/H14</f>
        <v>0</v>
      </c>
      <c r="AQ14" s="272"/>
      <c r="AR14" s="286"/>
      <c r="AS14" s="286"/>
      <c r="AT14" s="272"/>
      <c r="AU14" s="283"/>
    </row>
    <row r="15" spans="1:47" s="5" customFormat="1" ht="45" customHeight="1" x14ac:dyDescent="0.25">
      <c r="A15" s="261" t="s">
        <v>150</v>
      </c>
      <c r="B15" s="261">
        <v>2</v>
      </c>
      <c r="C15" s="261" t="s">
        <v>151</v>
      </c>
      <c r="D15" s="261" t="s">
        <v>143</v>
      </c>
      <c r="E15" s="261" t="s">
        <v>144</v>
      </c>
      <c r="F15" s="299" t="s">
        <v>157</v>
      </c>
      <c r="G15" s="44" t="s">
        <v>9</v>
      </c>
      <c r="H15" s="136">
        <f>+L15+S15+Y15+AE15</f>
        <v>250000</v>
      </c>
      <c r="I15" s="140">
        <v>10000</v>
      </c>
      <c r="J15" s="140">
        <v>10000</v>
      </c>
      <c r="K15" s="140">
        <v>28812</v>
      </c>
      <c r="L15" s="147">
        <v>28812</v>
      </c>
      <c r="M15" s="150">
        <v>0</v>
      </c>
      <c r="N15" s="150">
        <v>0</v>
      </c>
      <c r="O15" s="136"/>
      <c r="P15" s="136"/>
      <c r="Q15" s="150">
        <v>0</v>
      </c>
      <c r="R15" s="172">
        <v>0</v>
      </c>
      <c r="S15" s="136">
        <v>0</v>
      </c>
      <c r="T15" s="136">
        <v>0</v>
      </c>
      <c r="U15" s="136">
        <v>0</v>
      </c>
      <c r="V15" s="173"/>
      <c r="W15" s="173"/>
      <c r="X15" s="174"/>
      <c r="Y15" s="136">
        <f>85000+5594+45297</f>
        <v>135891</v>
      </c>
      <c r="Z15" s="181"/>
      <c r="AA15" s="181"/>
      <c r="AB15" s="181"/>
      <c r="AC15" s="181"/>
      <c r="AD15" s="182"/>
      <c r="AE15" s="183">
        <f>40000+45297</f>
        <v>85297</v>
      </c>
      <c r="AF15" s="93"/>
      <c r="AG15" s="111"/>
      <c r="AH15" s="111"/>
      <c r="AI15" s="111"/>
      <c r="AJ15" s="113"/>
      <c r="AK15" s="164">
        <v>0</v>
      </c>
      <c r="AL15" s="164">
        <v>0</v>
      </c>
      <c r="AM15" s="164">
        <v>0</v>
      </c>
      <c r="AN15" s="164">
        <v>0</v>
      </c>
      <c r="AO15" s="119">
        <v>0</v>
      </c>
      <c r="AP15" s="120">
        <f>(AN15+L15)/H15</f>
        <v>0.115248</v>
      </c>
      <c r="AQ15" s="273"/>
      <c r="AR15" s="278"/>
      <c r="AS15" s="278"/>
      <c r="AT15" s="273"/>
      <c r="AU15" s="288"/>
    </row>
    <row r="16" spans="1:47" s="5" customFormat="1" ht="36" customHeight="1" x14ac:dyDescent="0.25">
      <c r="A16" s="261"/>
      <c r="B16" s="261"/>
      <c r="C16" s="261"/>
      <c r="D16" s="261"/>
      <c r="E16" s="261"/>
      <c r="F16" s="300"/>
      <c r="G16" s="42" t="s">
        <v>10</v>
      </c>
      <c r="H16" s="136">
        <f>+L16+R16+S16+Y16+AE16</f>
        <v>996444433</v>
      </c>
      <c r="I16" s="136">
        <v>367951224</v>
      </c>
      <c r="J16" s="136">
        <v>367951224</v>
      </c>
      <c r="K16" s="136">
        <f>217951224+150000000</f>
        <v>367951224</v>
      </c>
      <c r="L16" s="148">
        <v>246444433</v>
      </c>
      <c r="M16" s="151">
        <v>0</v>
      </c>
      <c r="N16" s="151">
        <v>0</v>
      </c>
      <c r="O16" s="151"/>
      <c r="P16" s="151"/>
      <c r="Q16" s="151">
        <v>0</v>
      </c>
      <c r="R16" s="166">
        <v>0</v>
      </c>
      <c r="S16" s="151">
        <v>0</v>
      </c>
      <c r="T16" s="151">
        <v>0</v>
      </c>
      <c r="U16" s="151">
        <v>0</v>
      </c>
      <c r="V16" s="29"/>
      <c r="W16" s="29"/>
      <c r="X16" s="90"/>
      <c r="Y16" s="151">
        <v>450000000</v>
      </c>
      <c r="Z16" s="89"/>
      <c r="AA16" s="29"/>
      <c r="AB16" s="29"/>
      <c r="AC16" s="29"/>
      <c r="AD16" s="90"/>
      <c r="AE16" s="101">
        <v>300000000</v>
      </c>
      <c r="AF16" s="89"/>
      <c r="AG16" s="29"/>
      <c r="AH16" s="29"/>
      <c r="AI16" s="29"/>
      <c r="AJ16" s="90"/>
      <c r="AK16" s="165">
        <v>0</v>
      </c>
      <c r="AL16" s="165">
        <v>0</v>
      </c>
      <c r="AM16" s="165">
        <v>0</v>
      </c>
      <c r="AN16" s="165">
        <v>0</v>
      </c>
      <c r="AO16" s="117">
        <v>0</v>
      </c>
      <c r="AP16" s="105">
        <f>(AN16+L16)/H16</f>
        <v>0.24732380937492779</v>
      </c>
      <c r="AQ16" s="274"/>
      <c r="AR16" s="279"/>
      <c r="AS16" s="279"/>
      <c r="AT16" s="274"/>
      <c r="AU16" s="289"/>
    </row>
    <row r="17" spans="1:51" s="5" customFormat="1" ht="40.5" customHeight="1" x14ac:dyDescent="0.25">
      <c r="A17" s="261"/>
      <c r="B17" s="261"/>
      <c r="C17" s="261"/>
      <c r="D17" s="261"/>
      <c r="E17" s="261"/>
      <c r="F17" s="300"/>
      <c r="G17" s="42" t="s">
        <v>11</v>
      </c>
      <c r="H17" s="137"/>
      <c r="I17" s="144"/>
      <c r="J17" s="144"/>
      <c r="K17" s="144"/>
      <c r="L17" s="145"/>
      <c r="M17" s="152"/>
      <c r="N17" s="152"/>
      <c r="O17" s="137"/>
      <c r="P17" s="137"/>
      <c r="Q17" s="152"/>
      <c r="R17" s="152"/>
      <c r="S17" s="137"/>
      <c r="T17" s="137"/>
      <c r="U17" s="137"/>
      <c r="V17" s="106"/>
      <c r="W17" s="106"/>
      <c r="X17" s="96"/>
      <c r="Y17" s="137"/>
      <c r="Z17" s="95"/>
      <c r="AA17" s="32"/>
      <c r="AB17" s="32"/>
      <c r="AC17" s="32"/>
      <c r="AD17" s="91"/>
      <c r="AE17" s="112"/>
      <c r="AF17" s="95"/>
      <c r="AG17" s="106"/>
      <c r="AH17" s="106"/>
      <c r="AI17" s="106"/>
      <c r="AJ17" s="96"/>
      <c r="AK17" s="145"/>
      <c r="AL17" s="145"/>
      <c r="AM17" s="145"/>
      <c r="AN17" s="145"/>
      <c r="AO17" s="99"/>
      <c r="AP17" s="97"/>
      <c r="AQ17" s="274"/>
      <c r="AR17" s="279"/>
      <c r="AS17" s="279"/>
      <c r="AT17" s="274"/>
      <c r="AU17" s="289"/>
    </row>
    <row r="18" spans="1:51" s="5" customFormat="1" ht="33" customHeight="1" x14ac:dyDescent="0.25">
      <c r="A18" s="261"/>
      <c r="B18" s="261"/>
      <c r="C18" s="261"/>
      <c r="D18" s="261"/>
      <c r="E18" s="261"/>
      <c r="F18" s="300"/>
      <c r="G18" s="42" t="s">
        <v>12</v>
      </c>
      <c r="H18" s="137"/>
      <c r="I18" s="144"/>
      <c r="J18" s="144"/>
      <c r="K18" s="144"/>
      <c r="L18" s="145"/>
      <c r="M18" s="153">
        <v>152677847</v>
      </c>
      <c r="N18" s="153">
        <v>152677847</v>
      </c>
      <c r="O18" s="153">
        <v>152677847</v>
      </c>
      <c r="P18" s="153">
        <v>150977224</v>
      </c>
      <c r="Q18" s="166">
        <v>150977224</v>
      </c>
      <c r="R18" s="166">
        <v>150977224</v>
      </c>
      <c r="S18" s="155"/>
      <c r="T18" s="155"/>
      <c r="U18" s="155"/>
      <c r="V18" s="106"/>
      <c r="W18" s="106"/>
      <c r="X18" s="96"/>
      <c r="Y18" s="157"/>
      <c r="Z18" s="116"/>
      <c r="AA18" s="32"/>
      <c r="AB18" s="32"/>
      <c r="AC18" s="32"/>
      <c r="AD18" s="91"/>
      <c r="AE18" s="112"/>
      <c r="AF18" s="95"/>
      <c r="AG18" s="106"/>
      <c r="AH18" s="106"/>
      <c r="AI18" s="106"/>
      <c r="AJ18" s="96"/>
      <c r="AK18" s="165">
        <v>0</v>
      </c>
      <c r="AL18" s="165">
        <v>0</v>
      </c>
      <c r="AM18" s="166">
        <v>150977224</v>
      </c>
      <c r="AN18" s="166">
        <v>150977224</v>
      </c>
      <c r="AO18" s="118">
        <f>+AN18/Q18</f>
        <v>1</v>
      </c>
      <c r="AP18" s="97"/>
      <c r="AQ18" s="274"/>
      <c r="AR18" s="279"/>
      <c r="AS18" s="279"/>
      <c r="AT18" s="274"/>
      <c r="AU18" s="289"/>
    </row>
    <row r="19" spans="1:51" s="5" customFormat="1" ht="36" customHeight="1" x14ac:dyDescent="0.25">
      <c r="A19" s="261"/>
      <c r="B19" s="261"/>
      <c r="C19" s="261"/>
      <c r="D19" s="261"/>
      <c r="E19" s="261"/>
      <c r="F19" s="300"/>
      <c r="G19" s="42" t="s">
        <v>13</v>
      </c>
      <c r="H19" s="136">
        <f t="shared" ref="H19:I19" si="11">+H15+H17</f>
        <v>250000</v>
      </c>
      <c r="I19" s="136">
        <f t="shared" si="11"/>
        <v>10000</v>
      </c>
      <c r="J19" s="136">
        <f t="shared" ref="J19:M20" si="12">+J15+J17</f>
        <v>10000</v>
      </c>
      <c r="K19" s="136">
        <f t="shared" si="12"/>
        <v>28812</v>
      </c>
      <c r="L19" s="136">
        <f t="shared" si="12"/>
        <v>28812</v>
      </c>
      <c r="M19" s="136">
        <f t="shared" si="12"/>
        <v>0</v>
      </c>
      <c r="N19" s="136">
        <f t="shared" ref="N19:P20" si="13">+N15+N17</f>
        <v>0</v>
      </c>
      <c r="O19" s="136">
        <f t="shared" si="13"/>
        <v>0</v>
      </c>
      <c r="P19" s="136">
        <f t="shared" si="13"/>
        <v>0</v>
      </c>
      <c r="Q19" s="136">
        <f t="shared" ref="Q19:R20" si="14">+Q15+Q17</f>
        <v>0</v>
      </c>
      <c r="R19" s="136">
        <f t="shared" si="14"/>
        <v>0</v>
      </c>
      <c r="S19" s="136">
        <f t="shared" ref="S19:U20" si="15">+S15+S17</f>
        <v>0</v>
      </c>
      <c r="T19" s="136">
        <f t="shared" si="15"/>
        <v>0</v>
      </c>
      <c r="U19" s="136">
        <f t="shared" si="15"/>
        <v>0</v>
      </c>
      <c r="V19" s="33"/>
      <c r="W19" s="33"/>
      <c r="X19" s="92"/>
      <c r="Y19" s="158">
        <f t="shared" ref="Y19:Y20" si="16">+Y15+Y17</f>
        <v>135891</v>
      </c>
      <c r="Z19" s="33"/>
      <c r="AA19" s="33"/>
      <c r="AB19" s="33"/>
      <c r="AC19" s="33"/>
      <c r="AD19" s="92"/>
      <c r="AE19" s="100">
        <f t="shared" ref="AE19:AE20" si="17">+AE15+AE17</f>
        <v>85297</v>
      </c>
      <c r="AF19" s="94"/>
      <c r="AG19" s="33"/>
      <c r="AH19" s="33"/>
      <c r="AI19" s="33"/>
      <c r="AJ19" s="92"/>
      <c r="AK19" s="155">
        <f t="shared" ref="AK19:AM20" si="18">+AK15+AK17</f>
        <v>0</v>
      </c>
      <c r="AL19" s="155">
        <f t="shared" si="18"/>
        <v>0</v>
      </c>
      <c r="AM19" s="155">
        <f t="shared" si="18"/>
        <v>0</v>
      </c>
      <c r="AN19" s="155">
        <f t="shared" ref="AN19" si="19">+AN15+AN17</f>
        <v>0</v>
      </c>
      <c r="AO19" s="117">
        <v>0</v>
      </c>
      <c r="AP19" s="105">
        <f>(AN19+L19)/H19</f>
        <v>0.115248</v>
      </c>
      <c r="AQ19" s="274"/>
      <c r="AR19" s="279"/>
      <c r="AS19" s="279"/>
      <c r="AT19" s="274"/>
      <c r="AU19" s="289"/>
    </row>
    <row r="20" spans="1:51" s="5" customFormat="1" ht="49.5" customHeight="1" thickBot="1" x14ac:dyDescent="0.3">
      <c r="A20" s="261"/>
      <c r="B20" s="261"/>
      <c r="C20" s="261"/>
      <c r="D20" s="261"/>
      <c r="E20" s="261"/>
      <c r="F20" s="301"/>
      <c r="G20" s="43" t="s">
        <v>14</v>
      </c>
      <c r="H20" s="139">
        <f>+H16+H18</f>
        <v>996444433</v>
      </c>
      <c r="I20" s="139">
        <f>+I16+I18</f>
        <v>367951224</v>
      </c>
      <c r="J20" s="139">
        <f>+J16+J18</f>
        <v>367951224</v>
      </c>
      <c r="K20" s="139">
        <f>+K16+K18</f>
        <v>367951224</v>
      </c>
      <c r="L20" s="139">
        <f t="shared" si="12"/>
        <v>246444433</v>
      </c>
      <c r="M20" s="139">
        <f t="shared" si="12"/>
        <v>152677847</v>
      </c>
      <c r="N20" s="139">
        <f t="shared" si="13"/>
        <v>152677847</v>
      </c>
      <c r="O20" s="139">
        <f t="shared" si="13"/>
        <v>152677847</v>
      </c>
      <c r="P20" s="139">
        <f t="shared" si="13"/>
        <v>150977224</v>
      </c>
      <c r="Q20" s="139">
        <f t="shared" ref="Q20" si="20">+Q16+Q18</f>
        <v>150977224</v>
      </c>
      <c r="R20" s="139">
        <f t="shared" si="14"/>
        <v>150977224</v>
      </c>
      <c r="S20" s="139">
        <f t="shared" si="15"/>
        <v>0</v>
      </c>
      <c r="T20" s="139">
        <f t="shared" si="15"/>
        <v>0</v>
      </c>
      <c r="U20" s="139">
        <f t="shared" si="15"/>
        <v>0</v>
      </c>
      <c r="V20" s="115"/>
      <c r="W20" s="115"/>
      <c r="X20" s="114"/>
      <c r="Y20" s="139">
        <f t="shared" si="16"/>
        <v>450000000</v>
      </c>
      <c r="Z20" s="98"/>
      <c r="AA20" s="115"/>
      <c r="AB20" s="115"/>
      <c r="AC20" s="115"/>
      <c r="AD20" s="114"/>
      <c r="AE20" s="102">
        <f t="shared" si="17"/>
        <v>300000000</v>
      </c>
      <c r="AF20" s="98"/>
      <c r="AG20" s="115"/>
      <c r="AH20" s="115"/>
      <c r="AI20" s="115"/>
      <c r="AJ20" s="114"/>
      <c r="AK20" s="139">
        <f t="shared" si="18"/>
        <v>0</v>
      </c>
      <c r="AL20" s="139">
        <f t="shared" si="18"/>
        <v>0</v>
      </c>
      <c r="AM20" s="139">
        <f t="shared" si="18"/>
        <v>150977224</v>
      </c>
      <c r="AN20" s="139">
        <f t="shared" ref="AN20" si="21">+AN16+AN18</f>
        <v>150977224</v>
      </c>
      <c r="AO20" s="103">
        <f>+AN20/Q20</f>
        <v>1</v>
      </c>
      <c r="AP20" s="104">
        <f>(AN20+L20)/H20</f>
        <v>0.39883975848355208</v>
      </c>
      <c r="AQ20" s="275"/>
      <c r="AR20" s="280"/>
      <c r="AS20" s="280"/>
      <c r="AT20" s="275"/>
      <c r="AU20" s="290"/>
    </row>
    <row r="21" spans="1:51" ht="31.5" customHeight="1" x14ac:dyDescent="0.25">
      <c r="A21" s="293" t="s">
        <v>15</v>
      </c>
      <c r="B21" s="294"/>
      <c r="C21" s="294"/>
      <c r="D21" s="294"/>
      <c r="E21" s="294"/>
      <c r="F21" s="295"/>
      <c r="G21" s="44" t="s">
        <v>10</v>
      </c>
      <c r="H21" s="34">
        <f>H10+H16</f>
        <v>139068444433</v>
      </c>
      <c r="I21" s="34">
        <f>I10+I16</f>
        <v>367951224</v>
      </c>
      <c r="J21" s="34">
        <f t="shared" ref="J21:AN21" si="22">J10+J16</f>
        <v>367951224</v>
      </c>
      <c r="K21" s="34">
        <f t="shared" si="22"/>
        <v>367951224</v>
      </c>
      <c r="L21" s="34">
        <f t="shared" si="22"/>
        <v>246444433</v>
      </c>
      <c r="M21" s="34">
        <f t="shared" si="22"/>
        <v>0</v>
      </c>
      <c r="N21" s="34">
        <f t="shared" si="22"/>
        <v>0</v>
      </c>
      <c r="O21" s="34">
        <f t="shared" si="22"/>
        <v>0</v>
      </c>
      <c r="P21" s="34">
        <f t="shared" si="22"/>
        <v>0</v>
      </c>
      <c r="Q21" s="34">
        <f t="shared" si="22"/>
        <v>0</v>
      </c>
      <c r="R21" s="34">
        <f t="shared" si="22"/>
        <v>0</v>
      </c>
      <c r="S21" s="34">
        <f t="shared" si="22"/>
        <v>35000000000</v>
      </c>
      <c r="T21" s="34">
        <f t="shared" si="22"/>
        <v>35000000000</v>
      </c>
      <c r="U21" s="34">
        <f t="shared" si="22"/>
        <v>35000000000</v>
      </c>
      <c r="V21" s="34">
        <f t="shared" si="22"/>
        <v>0</v>
      </c>
      <c r="W21" s="34">
        <f t="shared" si="22"/>
        <v>0</v>
      </c>
      <c r="X21" s="34">
        <f t="shared" si="22"/>
        <v>0</v>
      </c>
      <c r="Y21" s="34">
        <f t="shared" si="22"/>
        <v>80450000000</v>
      </c>
      <c r="Z21" s="34">
        <f t="shared" si="22"/>
        <v>0</v>
      </c>
      <c r="AA21" s="34">
        <f t="shared" si="22"/>
        <v>0</v>
      </c>
      <c r="AB21" s="34">
        <f t="shared" si="22"/>
        <v>0</v>
      </c>
      <c r="AC21" s="34">
        <f t="shared" si="22"/>
        <v>0</v>
      </c>
      <c r="AD21" s="34">
        <f t="shared" si="22"/>
        <v>0</v>
      </c>
      <c r="AE21" s="34">
        <f t="shared" si="22"/>
        <v>23372000000</v>
      </c>
      <c r="AF21" s="34">
        <f t="shared" si="22"/>
        <v>0</v>
      </c>
      <c r="AG21" s="34">
        <f t="shared" si="22"/>
        <v>0</v>
      </c>
      <c r="AH21" s="34">
        <f t="shared" si="22"/>
        <v>0</v>
      </c>
      <c r="AI21" s="34">
        <f t="shared" si="22"/>
        <v>0</v>
      </c>
      <c r="AJ21" s="34">
        <f t="shared" si="22"/>
        <v>0</v>
      </c>
      <c r="AK21" s="34">
        <f t="shared" si="22"/>
        <v>0</v>
      </c>
      <c r="AL21" s="34">
        <f t="shared" si="22"/>
        <v>0</v>
      </c>
      <c r="AM21" s="34">
        <f t="shared" si="22"/>
        <v>0</v>
      </c>
      <c r="AN21" s="34">
        <f t="shared" si="22"/>
        <v>0</v>
      </c>
      <c r="AO21" s="45"/>
      <c r="AP21" s="46"/>
      <c r="AQ21" s="47"/>
      <c r="AR21" s="47"/>
      <c r="AS21" s="47"/>
      <c r="AT21" s="47"/>
      <c r="AU21" s="50"/>
    </row>
    <row r="22" spans="1:51" ht="28.5" customHeight="1" x14ac:dyDescent="0.25">
      <c r="A22" s="293"/>
      <c r="B22" s="294"/>
      <c r="C22" s="294"/>
      <c r="D22" s="294"/>
      <c r="E22" s="294"/>
      <c r="F22" s="295"/>
      <c r="G22" s="42" t="s">
        <v>12</v>
      </c>
      <c r="H22" s="34">
        <f>+H12+H18</f>
        <v>0</v>
      </c>
      <c r="I22" s="34">
        <f t="shared" ref="I22:AN22" si="23">+I12+I18</f>
        <v>0</v>
      </c>
      <c r="J22" s="34">
        <f t="shared" si="23"/>
        <v>0</v>
      </c>
      <c r="K22" s="34">
        <f t="shared" si="23"/>
        <v>0</v>
      </c>
      <c r="L22" s="34">
        <f t="shared" si="23"/>
        <v>0</v>
      </c>
      <c r="M22" s="34">
        <f t="shared" si="23"/>
        <v>152677847</v>
      </c>
      <c r="N22" s="34">
        <f t="shared" si="23"/>
        <v>152677847</v>
      </c>
      <c r="O22" s="34">
        <f t="shared" si="23"/>
        <v>152677847</v>
      </c>
      <c r="P22" s="34">
        <f t="shared" si="23"/>
        <v>150977224</v>
      </c>
      <c r="Q22" s="34">
        <f t="shared" si="23"/>
        <v>150977224</v>
      </c>
      <c r="R22" s="34">
        <f t="shared" si="23"/>
        <v>150977224</v>
      </c>
      <c r="S22" s="34">
        <f t="shared" si="23"/>
        <v>0</v>
      </c>
      <c r="T22" s="34">
        <f t="shared" si="23"/>
        <v>0</v>
      </c>
      <c r="U22" s="34">
        <f t="shared" si="23"/>
        <v>0</v>
      </c>
      <c r="V22" s="34">
        <f t="shared" si="23"/>
        <v>0</v>
      </c>
      <c r="W22" s="34">
        <f t="shared" si="23"/>
        <v>0</v>
      </c>
      <c r="X22" s="34">
        <f t="shared" si="23"/>
        <v>0</v>
      </c>
      <c r="Y22" s="34">
        <f t="shared" si="23"/>
        <v>0</v>
      </c>
      <c r="Z22" s="34">
        <f t="shared" si="23"/>
        <v>0</v>
      </c>
      <c r="AA22" s="34">
        <f t="shared" si="23"/>
        <v>0</v>
      </c>
      <c r="AB22" s="34">
        <f t="shared" si="23"/>
        <v>0</v>
      </c>
      <c r="AC22" s="34">
        <f t="shared" si="23"/>
        <v>0</v>
      </c>
      <c r="AD22" s="34">
        <f t="shared" si="23"/>
        <v>0</v>
      </c>
      <c r="AE22" s="34">
        <f t="shared" si="23"/>
        <v>0</v>
      </c>
      <c r="AF22" s="34">
        <f t="shared" si="23"/>
        <v>0</v>
      </c>
      <c r="AG22" s="34">
        <f t="shared" si="23"/>
        <v>0</v>
      </c>
      <c r="AH22" s="34">
        <f t="shared" si="23"/>
        <v>0</v>
      </c>
      <c r="AI22" s="34">
        <f t="shared" si="23"/>
        <v>0</v>
      </c>
      <c r="AJ22" s="34">
        <f t="shared" si="23"/>
        <v>0</v>
      </c>
      <c r="AK22" s="34">
        <f t="shared" si="23"/>
        <v>0</v>
      </c>
      <c r="AL22" s="34">
        <f t="shared" si="23"/>
        <v>0</v>
      </c>
      <c r="AM22" s="34">
        <f t="shared" si="23"/>
        <v>150977224</v>
      </c>
      <c r="AN22" s="34">
        <f t="shared" si="23"/>
        <v>150977224</v>
      </c>
      <c r="AO22" s="46"/>
      <c r="AP22" s="46"/>
      <c r="AQ22" s="47"/>
      <c r="AR22" s="47"/>
      <c r="AS22" s="47"/>
      <c r="AT22" s="47"/>
      <c r="AU22" s="50"/>
    </row>
    <row r="23" spans="1:51" ht="35.25" customHeight="1" thickBot="1" x14ac:dyDescent="0.3">
      <c r="A23" s="296"/>
      <c r="B23" s="297"/>
      <c r="C23" s="297"/>
      <c r="D23" s="297"/>
      <c r="E23" s="297"/>
      <c r="F23" s="298"/>
      <c r="G23" s="43" t="s">
        <v>15</v>
      </c>
      <c r="H23" s="51">
        <f t="shared" ref="H23:I23" si="24">H21+H22</f>
        <v>139068444433</v>
      </c>
      <c r="I23" s="51">
        <f t="shared" si="24"/>
        <v>367951224</v>
      </c>
      <c r="J23" s="51">
        <f t="shared" ref="J23:L23" si="25">J21+J22</f>
        <v>367951224</v>
      </c>
      <c r="K23" s="51">
        <f t="shared" si="25"/>
        <v>367951224</v>
      </c>
      <c r="L23" s="51">
        <f t="shared" si="25"/>
        <v>246444433</v>
      </c>
      <c r="M23" s="51">
        <f t="shared" ref="M23" si="26">M21+M22</f>
        <v>152677847</v>
      </c>
      <c r="N23" s="51">
        <f t="shared" ref="N23:AN23" si="27">N21+N22</f>
        <v>152677847</v>
      </c>
      <c r="O23" s="51">
        <f t="shared" si="27"/>
        <v>152677847</v>
      </c>
      <c r="P23" s="51">
        <f t="shared" si="27"/>
        <v>150977224</v>
      </c>
      <c r="Q23" s="51">
        <f t="shared" ref="Q23" si="28">Q21+Q22</f>
        <v>150977224</v>
      </c>
      <c r="R23" s="51">
        <f t="shared" si="27"/>
        <v>150977224</v>
      </c>
      <c r="S23" s="51">
        <f t="shared" si="27"/>
        <v>35000000000</v>
      </c>
      <c r="T23" s="51">
        <f t="shared" si="27"/>
        <v>35000000000</v>
      </c>
      <c r="U23" s="51">
        <f t="shared" si="27"/>
        <v>35000000000</v>
      </c>
      <c r="V23" s="51">
        <f t="shared" si="27"/>
        <v>0</v>
      </c>
      <c r="W23" s="51">
        <f t="shared" si="27"/>
        <v>0</v>
      </c>
      <c r="X23" s="51">
        <f t="shared" si="27"/>
        <v>0</v>
      </c>
      <c r="Y23" s="51">
        <f t="shared" si="27"/>
        <v>80450000000</v>
      </c>
      <c r="Z23" s="51">
        <f t="shared" si="27"/>
        <v>0</v>
      </c>
      <c r="AA23" s="51">
        <f t="shared" si="27"/>
        <v>0</v>
      </c>
      <c r="AB23" s="51">
        <f t="shared" si="27"/>
        <v>0</v>
      </c>
      <c r="AC23" s="51">
        <f t="shared" si="27"/>
        <v>0</v>
      </c>
      <c r="AD23" s="51">
        <f t="shared" si="27"/>
        <v>0</v>
      </c>
      <c r="AE23" s="51">
        <f t="shared" si="27"/>
        <v>23372000000</v>
      </c>
      <c r="AF23" s="51">
        <f t="shared" si="27"/>
        <v>0</v>
      </c>
      <c r="AG23" s="51">
        <f t="shared" si="27"/>
        <v>0</v>
      </c>
      <c r="AH23" s="51">
        <f t="shared" si="27"/>
        <v>0</v>
      </c>
      <c r="AI23" s="51">
        <f t="shared" si="27"/>
        <v>0</v>
      </c>
      <c r="AJ23" s="51">
        <f t="shared" si="27"/>
        <v>0</v>
      </c>
      <c r="AK23" s="51">
        <f t="shared" si="27"/>
        <v>0</v>
      </c>
      <c r="AL23" s="51">
        <f t="shared" si="27"/>
        <v>0</v>
      </c>
      <c r="AM23" s="51">
        <f t="shared" si="27"/>
        <v>150977224</v>
      </c>
      <c r="AN23" s="51">
        <f t="shared" si="27"/>
        <v>150977224</v>
      </c>
      <c r="AO23" s="52"/>
      <c r="AP23" s="52"/>
      <c r="AQ23" s="53"/>
      <c r="AR23" s="53"/>
      <c r="AS23" s="53"/>
      <c r="AT23" s="53"/>
      <c r="AU23" s="54"/>
      <c r="AV23" s="6"/>
      <c r="AW23" s="6"/>
      <c r="AX23" s="6"/>
      <c r="AY23" s="6"/>
    </row>
    <row r="24" spans="1:51" ht="71.25" customHeight="1" x14ac:dyDescent="0.25">
      <c r="A24" s="287" t="s">
        <v>129</v>
      </c>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row>
  </sheetData>
  <mergeCells count="52">
    <mergeCell ref="AR15:AR20"/>
    <mergeCell ref="AU9:AU14"/>
    <mergeCell ref="AR9:AR14"/>
    <mergeCell ref="A24:AU24"/>
    <mergeCell ref="AT15:AT20"/>
    <mergeCell ref="AU15:AU20"/>
    <mergeCell ref="AS9:AS14"/>
    <mergeCell ref="AT9:AT14"/>
    <mergeCell ref="A21:F23"/>
    <mergeCell ref="F9:F14"/>
    <mergeCell ref="AS15:AS20"/>
    <mergeCell ref="D15:D20"/>
    <mergeCell ref="F15:F20"/>
    <mergeCell ref="B15:B20"/>
    <mergeCell ref="C15:C20"/>
    <mergeCell ref="E9:E14"/>
    <mergeCell ref="E15:E20"/>
    <mergeCell ref="AQ15:AQ20"/>
    <mergeCell ref="A6:A8"/>
    <mergeCell ref="A9:A14"/>
    <mergeCell ref="A15:A20"/>
    <mergeCell ref="AU6:AU8"/>
    <mergeCell ref="B9:B14"/>
    <mergeCell ref="C9:C14"/>
    <mergeCell ref="D9:D14"/>
    <mergeCell ref="H6:H8"/>
    <mergeCell ref="AP6:AP8"/>
    <mergeCell ref="B6:D7"/>
    <mergeCell ref="J6:AJ6"/>
    <mergeCell ref="I7:L7"/>
    <mergeCell ref="M7:R7"/>
    <mergeCell ref="S7:X7"/>
    <mergeCell ref="Y7:AD7"/>
    <mergeCell ref="AE7:AJ7"/>
    <mergeCell ref="AQ9:AQ14"/>
    <mergeCell ref="AQ6:AQ8"/>
    <mergeCell ref="A1:E4"/>
    <mergeCell ref="AK7:AN7"/>
    <mergeCell ref="F3:P3"/>
    <mergeCell ref="F4:P4"/>
    <mergeCell ref="Q3:AU3"/>
    <mergeCell ref="Q4:AU4"/>
    <mergeCell ref="F1:AU1"/>
    <mergeCell ref="F2:AU2"/>
    <mergeCell ref="F6:F8"/>
    <mergeCell ref="AK6:AN6"/>
    <mergeCell ref="AO6:AO8"/>
    <mergeCell ref="AR6:AR8"/>
    <mergeCell ref="E6:E8"/>
    <mergeCell ref="G6:G8"/>
    <mergeCell ref="AS6:AS8"/>
    <mergeCell ref="AT6:AT8"/>
  </mergeCells>
  <dataValidations count="1">
    <dataValidation type="list" allowBlank="1" showInputMessage="1" showErrorMessage="1" sqref="D9:D20"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85"/>
  <sheetViews>
    <sheetView tabSelected="1" view="pageBreakPreview" zoomScale="53" zoomScaleNormal="50" zoomScaleSheetLayoutView="53" workbookViewId="0">
      <selection activeCell="V8" sqref="V8:V9"/>
    </sheetView>
  </sheetViews>
  <sheetFormatPr baseColWidth="10" defaultColWidth="11.42578125" defaultRowHeight="12.75" x14ac:dyDescent="0.25"/>
  <cols>
    <col min="1" max="1" width="15.28515625" style="9" customWidth="1"/>
    <col min="2" max="2" width="23.28515625" style="9" customWidth="1"/>
    <col min="3" max="3" width="28.28515625" style="26"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9.7109375" style="10" customWidth="1"/>
    <col min="21" max="21" width="8.7109375" style="10" customWidth="1"/>
    <col min="22" max="22" width="81.28515625" style="14" customWidth="1"/>
    <col min="23" max="23" width="15.7109375" style="14" customWidth="1"/>
    <col min="24" max="60" width="11.42578125" style="14"/>
    <col min="61" max="16384" width="11.42578125" style="9"/>
  </cols>
  <sheetData>
    <row r="1" spans="1:60" s="11" customFormat="1" ht="33" customHeight="1" x14ac:dyDescent="0.25">
      <c r="A1" s="304"/>
      <c r="B1" s="305"/>
      <c r="C1" s="310" t="s">
        <v>0</v>
      </c>
      <c r="D1" s="310"/>
      <c r="E1" s="310"/>
      <c r="F1" s="310"/>
      <c r="G1" s="310"/>
      <c r="H1" s="310"/>
      <c r="I1" s="310"/>
      <c r="J1" s="310"/>
      <c r="K1" s="310"/>
      <c r="L1" s="310"/>
      <c r="M1" s="310"/>
      <c r="N1" s="310"/>
      <c r="O1" s="310"/>
      <c r="P1" s="310"/>
      <c r="Q1" s="310"/>
      <c r="R1" s="310"/>
      <c r="S1" s="310"/>
      <c r="T1" s="310"/>
      <c r="U1" s="310"/>
      <c r="V1" s="311"/>
    </row>
    <row r="2" spans="1:60" s="11" customFormat="1" ht="30" customHeight="1" x14ac:dyDescent="0.25">
      <c r="A2" s="306"/>
      <c r="B2" s="307"/>
      <c r="C2" s="312" t="s">
        <v>101</v>
      </c>
      <c r="D2" s="312"/>
      <c r="E2" s="312"/>
      <c r="F2" s="312"/>
      <c r="G2" s="312"/>
      <c r="H2" s="312"/>
      <c r="I2" s="312"/>
      <c r="J2" s="312"/>
      <c r="K2" s="312"/>
      <c r="L2" s="312"/>
      <c r="M2" s="312"/>
      <c r="N2" s="312"/>
      <c r="O2" s="312"/>
      <c r="P2" s="312"/>
      <c r="Q2" s="312"/>
      <c r="R2" s="312"/>
      <c r="S2" s="312"/>
      <c r="T2" s="312"/>
      <c r="U2" s="312"/>
      <c r="V2" s="313"/>
    </row>
    <row r="3" spans="1:60" s="11" customFormat="1" ht="27.75" customHeight="1" x14ac:dyDescent="0.25">
      <c r="A3" s="306"/>
      <c r="B3" s="307"/>
      <c r="C3" s="35" t="s">
        <v>1</v>
      </c>
      <c r="D3" s="314" t="s">
        <v>131</v>
      </c>
      <c r="E3" s="314"/>
      <c r="F3" s="314"/>
      <c r="G3" s="314"/>
      <c r="H3" s="314"/>
      <c r="I3" s="314"/>
      <c r="J3" s="314"/>
      <c r="K3" s="314"/>
      <c r="L3" s="314"/>
      <c r="M3" s="314"/>
      <c r="N3" s="314"/>
      <c r="O3" s="314"/>
      <c r="P3" s="314"/>
      <c r="Q3" s="314"/>
      <c r="R3" s="314"/>
      <c r="S3" s="314"/>
      <c r="T3" s="314"/>
      <c r="U3" s="314"/>
      <c r="V3" s="315"/>
    </row>
    <row r="4" spans="1:60" s="11" customFormat="1" ht="33" customHeight="1" thickBot="1" x14ac:dyDescent="0.3">
      <c r="A4" s="308"/>
      <c r="B4" s="309"/>
      <c r="C4" s="55" t="s">
        <v>16</v>
      </c>
      <c r="D4" s="316" t="s">
        <v>137</v>
      </c>
      <c r="E4" s="316"/>
      <c r="F4" s="316"/>
      <c r="G4" s="316"/>
      <c r="H4" s="316"/>
      <c r="I4" s="316"/>
      <c r="J4" s="316"/>
      <c r="K4" s="316"/>
      <c r="L4" s="316"/>
      <c r="M4" s="316"/>
      <c r="N4" s="316"/>
      <c r="O4" s="316"/>
      <c r="P4" s="316"/>
      <c r="Q4" s="316"/>
      <c r="R4" s="316"/>
      <c r="S4" s="316"/>
      <c r="T4" s="316"/>
      <c r="U4" s="316"/>
      <c r="V4" s="317"/>
    </row>
    <row r="5" spans="1:60" s="11" customFormat="1" ht="13.5" thickBot="1" x14ac:dyDescent="0.3">
      <c r="A5" s="12"/>
      <c r="B5" s="9"/>
      <c r="C5" s="23"/>
      <c r="D5" s="9"/>
      <c r="E5" s="9"/>
      <c r="F5" s="9"/>
      <c r="G5" s="9"/>
      <c r="H5" s="9"/>
      <c r="I5" s="9"/>
      <c r="J5" s="9"/>
      <c r="K5" s="9"/>
      <c r="L5" s="9"/>
      <c r="M5" s="9"/>
      <c r="N5" s="10"/>
      <c r="O5" s="10"/>
      <c r="P5" s="10"/>
      <c r="Q5" s="10"/>
      <c r="R5" s="10"/>
      <c r="S5" s="10"/>
      <c r="T5" s="10"/>
      <c r="U5" s="10"/>
    </row>
    <row r="6" spans="1:60" s="13" customFormat="1" ht="42.75" customHeight="1" x14ac:dyDescent="0.25">
      <c r="A6" s="324" t="s">
        <v>59</v>
      </c>
      <c r="B6" s="303" t="s">
        <v>60</v>
      </c>
      <c r="C6" s="320" t="s">
        <v>61</v>
      </c>
      <c r="D6" s="322" t="s">
        <v>62</v>
      </c>
      <c r="E6" s="323"/>
      <c r="F6" s="303" t="s">
        <v>158</v>
      </c>
      <c r="G6" s="303"/>
      <c r="H6" s="303"/>
      <c r="I6" s="303"/>
      <c r="J6" s="303"/>
      <c r="K6" s="303"/>
      <c r="L6" s="303"/>
      <c r="M6" s="303"/>
      <c r="N6" s="303"/>
      <c r="O6" s="303"/>
      <c r="P6" s="303"/>
      <c r="Q6" s="303"/>
      <c r="R6" s="303"/>
      <c r="S6" s="303"/>
      <c r="T6" s="303" t="s">
        <v>66</v>
      </c>
      <c r="U6" s="303"/>
      <c r="V6" s="318" t="s">
        <v>166</v>
      </c>
    </row>
    <row r="7" spans="1:60" s="13" customFormat="1" ht="44.25" customHeight="1" thickBot="1" x14ac:dyDescent="0.3">
      <c r="A7" s="325"/>
      <c r="B7" s="326"/>
      <c r="C7" s="321"/>
      <c r="D7" s="56" t="s">
        <v>63</v>
      </c>
      <c r="E7" s="56" t="s">
        <v>64</v>
      </c>
      <c r="F7" s="56" t="s">
        <v>65</v>
      </c>
      <c r="G7" s="57" t="s">
        <v>17</v>
      </c>
      <c r="H7" s="57" t="s">
        <v>18</v>
      </c>
      <c r="I7" s="57" t="s">
        <v>19</v>
      </c>
      <c r="J7" s="57" t="s">
        <v>20</v>
      </c>
      <c r="K7" s="57" t="s">
        <v>21</v>
      </c>
      <c r="L7" s="57" t="s">
        <v>22</v>
      </c>
      <c r="M7" s="57" t="s">
        <v>23</v>
      </c>
      <c r="N7" s="57" t="s">
        <v>24</v>
      </c>
      <c r="O7" s="57" t="s">
        <v>25</v>
      </c>
      <c r="P7" s="57" t="s">
        <v>26</v>
      </c>
      <c r="Q7" s="57" t="s">
        <v>27</v>
      </c>
      <c r="R7" s="57" t="s">
        <v>28</v>
      </c>
      <c r="S7" s="58" t="s">
        <v>29</v>
      </c>
      <c r="T7" s="58" t="s">
        <v>67</v>
      </c>
      <c r="U7" s="58" t="s">
        <v>68</v>
      </c>
      <c r="V7" s="319"/>
    </row>
    <row r="8" spans="1:60" s="14" customFormat="1" ht="94.15" customHeight="1" x14ac:dyDescent="0.25">
      <c r="A8" s="302" t="s">
        <v>148</v>
      </c>
      <c r="B8" s="337" t="s">
        <v>149</v>
      </c>
      <c r="C8" s="302" t="s">
        <v>155</v>
      </c>
      <c r="D8" s="330" t="s">
        <v>132</v>
      </c>
      <c r="E8" s="333"/>
      <c r="F8" s="167" t="s">
        <v>30</v>
      </c>
      <c r="G8" s="123">
        <v>0</v>
      </c>
      <c r="H8" s="123">
        <v>0</v>
      </c>
      <c r="I8" s="123">
        <v>0</v>
      </c>
      <c r="J8" s="123">
        <v>0</v>
      </c>
      <c r="K8" s="123">
        <v>0</v>
      </c>
      <c r="L8" s="123">
        <v>0</v>
      </c>
      <c r="M8" s="123">
        <v>0</v>
      </c>
      <c r="N8" s="123">
        <v>0</v>
      </c>
      <c r="O8" s="123">
        <v>0.15</v>
      </c>
      <c r="P8" s="123">
        <v>0.3</v>
      </c>
      <c r="Q8" s="123">
        <v>0.3</v>
      </c>
      <c r="R8" s="123">
        <v>0.25</v>
      </c>
      <c r="S8" s="167">
        <f>SUM(G8:R8)</f>
        <v>1</v>
      </c>
      <c r="T8" s="338">
        <v>1</v>
      </c>
      <c r="U8" s="332">
        <v>1</v>
      </c>
      <c r="V8" s="328"/>
    </row>
    <row r="9" spans="1:60" s="14" customFormat="1" ht="94.15" customHeight="1" thickBot="1" x14ac:dyDescent="0.3">
      <c r="A9" s="302"/>
      <c r="B9" s="337"/>
      <c r="C9" s="302"/>
      <c r="D9" s="331"/>
      <c r="E9" s="334"/>
      <c r="F9" s="168" t="s">
        <v>31</v>
      </c>
      <c r="G9" s="121">
        <v>0</v>
      </c>
      <c r="H9" s="121">
        <v>0</v>
      </c>
      <c r="I9" s="121">
        <v>0</v>
      </c>
      <c r="J9" s="121">
        <v>0</v>
      </c>
      <c r="K9" s="121">
        <v>0</v>
      </c>
      <c r="L9" s="121">
        <v>0</v>
      </c>
      <c r="M9" s="122"/>
      <c r="N9" s="122"/>
      <c r="O9" s="122"/>
      <c r="P9" s="122"/>
      <c r="Q9" s="122"/>
      <c r="R9" s="122"/>
      <c r="S9" s="168">
        <f>SUM(G9:R9)</f>
        <v>0</v>
      </c>
      <c r="T9" s="338"/>
      <c r="U9" s="332"/>
      <c r="V9" s="329"/>
    </row>
    <row r="10" spans="1:60" s="14" customFormat="1" ht="85.15" customHeight="1" x14ac:dyDescent="0.25">
      <c r="A10" s="302" t="s">
        <v>150</v>
      </c>
      <c r="B10" s="337" t="s">
        <v>151</v>
      </c>
      <c r="C10" s="302" t="s">
        <v>152</v>
      </c>
      <c r="D10" s="330" t="s">
        <v>132</v>
      </c>
      <c r="E10" s="333"/>
      <c r="F10" s="167" t="s">
        <v>30</v>
      </c>
      <c r="G10" s="123">
        <v>0</v>
      </c>
      <c r="H10" s="123">
        <v>0</v>
      </c>
      <c r="I10" s="123">
        <v>0</v>
      </c>
      <c r="J10" s="123">
        <v>0</v>
      </c>
      <c r="K10" s="123">
        <v>0</v>
      </c>
      <c r="L10" s="123">
        <v>0</v>
      </c>
      <c r="M10" s="123">
        <v>0</v>
      </c>
      <c r="N10" s="123">
        <v>0</v>
      </c>
      <c r="O10" s="123">
        <v>0</v>
      </c>
      <c r="P10" s="123">
        <v>0</v>
      </c>
      <c r="Q10" s="123">
        <v>0</v>
      </c>
      <c r="R10" s="123">
        <v>0</v>
      </c>
      <c r="S10" s="167">
        <f>SUM(G10:R10)</f>
        <v>0</v>
      </c>
      <c r="T10" s="338">
        <v>0</v>
      </c>
      <c r="U10" s="332">
        <v>0</v>
      </c>
      <c r="V10" s="335"/>
    </row>
    <row r="11" spans="1:60" s="14" customFormat="1" ht="85.15" customHeight="1" thickBot="1" x14ac:dyDescent="0.3">
      <c r="A11" s="302"/>
      <c r="B11" s="337"/>
      <c r="C11" s="302"/>
      <c r="D11" s="331"/>
      <c r="E11" s="334"/>
      <c r="F11" s="168" t="s">
        <v>31</v>
      </c>
      <c r="G11" s="121">
        <v>0</v>
      </c>
      <c r="H11" s="121">
        <v>0</v>
      </c>
      <c r="I11" s="121">
        <v>0</v>
      </c>
      <c r="J11" s="121">
        <v>0</v>
      </c>
      <c r="K11" s="121">
        <v>0</v>
      </c>
      <c r="L11" s="121">
        <v>0</v>
      </c>
      <c r="M11" s="122"/>
      <c r="N11" s="122"/>
      <c r="O11" s="122"/>
      <c r="P11" s="122"/>
      <c r="Q11" s="122"/>
      <c r="R11" s="122"/>
      <c r="S11" s="168">
        <f>SUM(G11:R11)</f>
        <v>0</v>
      </c>
      <c r="T11" s="338"/>
      <c r="U11" s="332"/>
      <c r="V11" s="336"/>
    </row>
    <row r="12" spans="1:60" s="16" customFormat="1" ht="18.75" customHeight="1" thickBot="1" x14ac:dyDescent="0.3">
      <c r="A12" s="327" t="s">
        <v>32</v>
      </c>
      <c r="B12" s="326"/>
      <c r="C12" s="326"/>
      <c r="D12" s="321"/>
      <c r="E12" s="321"/>
      <c r="F12" s="321"/>
      <c r="G12" s="326"/>
      <c r="H12" s="326"/>
      <c r="I12" s="326"/>
      <c r="J12" s="326"/>
      <c r="K12" s="326"/>
      <c r="L12" s="326"/>
      <c r="M12" s="326"/>
      <c r="N12" s="326"/>
      <c r="O12" s="326"/>
      <c r="P12" s="326"/>
      <c r="Q12" s="326"/>
      <c r="R12" s="326"/>
      <c r="S12" s="326"/>
      <c r="T12" s="124">
        <f>SUM(T8:T11)</f>
        <v>1</v>
      </c>
      <c r="U12" s="124">
        <f>SUM(U8:U11)</f>
        <v>1</v>
      </c>
      <c r="V12" s="59"/>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row>
    <row r="13" spans="1:60" s="16" customFormat="1" ht="30.75" customHeight="1" x14ac:dyDescent="0.25">
      <c r="A13" s="17"/>
      <c r="B13" s="17"/>
      <c r="C13" s="24"/>
      <c r="D13" s="17"/>
      <c r="E13" s="17"/>
      <c r="F13" s="17"/>
      <c r="G13" s="18"/>
      <c r="H13" s="18"/>
      <c r="I13" s="18"/>
      <c r="J13" s="18"/>
      <c r="K13" s="18"/>
      <c r="L13" s="18"/>
      <c r="M13" s="18"/>
      <c r="N13" s="18"/>
      <c r="O13" s="18"/>
      <c r="P13" s="18"/>
      <c r="Q13" s="18"/>
      <c r="R13" s="18"/>
      <c r="S13" s="18"/>
      <c r="T13" s="19"/>
      <c r="U13" s="19"/>
      <c r="V13" s="60" t="s">
        <v>129</v>
      </c>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row>
    <row r="14" spans="1:60" ht="29.25" customHeight="1" x14ac:dyDescent="0.25">
      <c r="A14" s="14"/>
      <c r="B14" s="14"/>
      <c r="C14" s="25"/>
      <c r="D14" s="14"/>
      <c r="E14" s="14"/>
      <c r="F14" s="14"/>
      <c r="G14" s="14"/>
      <c r="H14" s="14"/>
      <c r="I14" s="14"/>
      <c r="J14" s="14"/>
      <c r="K14" s="14"/>
      <c r="L14" s="14"/>
      <c r="M14" s="14"/>
      <c r="N14" s="20"/>
      <c r="O14" s="20"/>
      <c r="P14" s="20"/>
      <c r="Q14" s="20"/>
      <c r="R14" s="20"/>
      <c r="S14" s="20"/>
      <c r="T14" s="20"/>
      <c r="U14" s="20"/>
    </row>
    <row r="15" spans="1:60" x14ac:dyDescent="0.25">
      <c r="A15" s="14"/>
      <c r="B15" s="14"/>
      <c r="C15" s="25"/>
      <c r="D15" s="14"/>
      <c r="E15" s="14"/>
      <c r="F15" s="14"/>
      <c r="G15" s="14"/>
      <c r="H15" s="14"/>
      <c r="I15" s="14"/>
      <c r="J15" s="14"/>
      <c r="K15" s="14"/>
      <c r="L15" s="14"/>
      <c r="M15" s="14"/>
      <c r="N15" s="20"/>
      <c r="O15" s="20"/>
      <c r="P15" s="20"/>
      <c r="Q15" s="20"/>
      <c r="R15" s="20"/>
      <c r="S15" s="20"/>
      <c r="T15" s="20"/>
      <c r="U15" s="20"/>
    </row>
    <row r="16" spans="1:60" x14ac:dyDescent="0.25">
      <c r="A16" s="14"/>
      <c r="B16" s="14"/>
      <c r="C16" s="25"/>
      <c r="D16" s="14"/>
      <c r="E16" s="14"/>
      <c r="F16" s="14"/>
      <c r="G16" s="14"/>
      <c r="H16" s="14"/>
      <c r="I16" s="14"/>
      <c r="J16" s="14"/>
      <c r="K16" s="14"/>
      <c r="L16" s="14"/>
      <c r="M16" s="14"/>
      <c r="N16" s="20"/>
      <c r="O16" s="20"/>
      <c r="P16" s="20"/>
      <c r="Q16" s="20"/>
      <c r="R16" s="20"/>
      <c r="S16" s="20"/>
      <c r="T16" s="20"/>
      <c r="U16" s="20"/>
    </row>
    <row r="17" spans="1:21" x14ac:dyDescent="0.25">
      <c r="A17" s="14"/>
      <c r="B17" s="14"/>
      <c r="C17" s="25"/>
      <c r="D17" s="14"/>
      <c r="E17" s="14"/>
      <c r="F17" s="14"/>
      <c r="G17" s="14"/>
      <c r="H17" s="14"/>
      <c r="I17" s="14"/>
      <c r="J17" s="14"/>
      <c r="K17" s="14"/>
      <c r="L17" s="14"/>
      <c r="M17" s="14"/>
      <c r="N17" s="20"/>
      <c r="O17" s="20"/>
      <c r="P17" s="20"/>
      <c r="Q17" s="20"/>
      <c r="R17" s="20"/>
      <c r="S17" s="20"/>
      <c r="T17" s="20"/>
      <c r="U17" s="20"/>
    </row>
    <row r="18" spans="1:21" x14ac:dyDescent="0.25">
      <c r="A18" s="14"/>
      <c r="B18" s="14"/>
      <c r="C18" s="25"/>
      <c r="D18" s="14"/>
      <c r="E18" s="14"/>
      <c r="F18" s="14"/>
      <c r="G18" s="14"/>
      <c r="H18" s="14"/>
      <c r="I18" s="14"/>
      <c r="J18" s="14"/>
      <c r="K18" s="14"/>
      <c r="L18" s="14"/>
      <c r="M18" s="14"/>
      <c r="N18" s="20"/>
      <c r="O18" s="20"/>
      <c r="P18" s="20"/>
      <c r="Q18" s="20"/>
      <c r="R18" s="20"/>
      <c r="S18" s="20"/>
      <c r="T18" s="20"/>
      <c r="U18" s="20"/>
    </row>
    <row r="19" spans="1:21" x14ac:dyDescent="0.25">
      <c r="A19" s="14"/>
      <c r="B19" s="14"/>
      <c r="C19" s="25"/>
      <c r="D19" s="14"/>
      <c r="E19" s="14"/>
      <c r="F19" s="14"/>
      <c r="G19" s="14"/>
      <c r="H19" s="14"/>
      <c r="I19" s="14"/>
      <c r="J19" s="14"/>
      <c r="K19" s="14"/>
      <c r="L19" s="14"/>
      <c r="M19" s="14"/>
      <c r="N19" s="20"/>
      <c r="O19" s="20"/>
      <c r="P19" s="20"/>
      <c r="Q19" s="20"/>
      <c r="R19" s="20"/>
      <c r="S19" s="20"/>
      <c r="T19" s="20"/>
      <c r="U19" s="20"/>
    </row>
    <row r="20" spans="1:21" x14ac:dyDescent="0.25">
      <c r="A20" s="14"/>
      <c r="B20" s="14"/>
      <c r="C20" s="25"/>
      <c r="D20" s="14"/>
      <c r="E20" s="14"/>
      <c r="F20" s="14"/>
      <c r="G20" s="14"/>
      <c r="H20" s="14"/>
      <c r="I20" s="14"/>
      <c r="J20" s="14"/>
      <c r="K20" s="14"/>
      <c r="L20" s="14"/>
      <c r="M20" s="14"/>
      <c r="N20" s="20"/>
      <c r="O20" s="20"/>
      <c r="P20" s="20"/>
      <c r="Q20" s="20"/>
      <c r="R20" s="20"/>
      <c r="S20" s="20"/>
      <c r="T20" s="20"/>
      <c r="U20" s="20"/>
    </row>
    <row r="21" spans="1:21" x14ac:dyDescent="0.25">
      <c r="A21" s="14"/>
      <c r="B21" s="14"/>
      <c r="C21" s="25"/>
      <c r="D21" s="14"/>
      <c r="E21" s="14"/>
      <c r="F21" s="14"/>
      <c r="G21" s="14"/>
      <c r="H21" s="14"/>
      <c r="I21" s="14"/>
      <c r="J21" s="14"/>
      <c r="K21" s="14"/>
      <c r="L21" s="14"/>
      <c r="M21" s="14"/>
      <c r="N21" s="20"/>
      <c r="O21" s="20"/>
      <c r="P21" s="20"/>
      <c r="Q21" s="20"/>
      <c r="R21" s="20"/>
      <c r="S21" s="20"/>
      <c r="T21" s="20"/>
      <c r="U21" s="20"/>
    </row>
    <row r="22" spans="1:21" x14ac:dyDescent="0.25">
      <c r="A22" s="14"/>
      <c r="B22" s="14"/>
      <c r="C22" s="25"/>
      <c r="D22" s="14"/>
      <c r="E22" s="14"/>
      <c r="F22" s="14"/>
      <c r="G22" s="14"/>
      <c r="H22" s="14"/>
      <c r="I22" s="14"/>
      <c r="J22" s="14"/>
      <c r="K22" s="14"/>
      <c r="L22" s="14"/>
      <c r="M22" s="14"/>
      <c r="N22" s="20"/>
      <c r="O22" s="20"/>
      <c r="P22" s="20"/>
      <c r="Q22" s="20"/>
      <c r="R22" s="20"/>
      <c r="S22" s="20"/>
      <c r="T22" s="20"/>
      <c r="U22" s="20"/>
    </row>
    <row r="23" spans="1:21" x14ac:dyDescent="0.25">
      <c r="A23" s="14"/>
      <c r="B23" s="14"/>
      <c r="C23" s="25"/>
      <c r="D23" s="14"/>
      <c r="E23" s="14"/>
      <c r="F23" s="14"/>
      <c r="G23" s="14"/>
      <c r="H23" s="14"/>
      <c r="I23" s="14"/>
      <c r="J23" s="14"/>
      <c r="K23" s="14"/>
      <c r="L23" s="14"/>
      <c r="M23" s="14"/>
      <c r="N23" s="20"/>
      <c r="O23" s="20"/>
      <c r="P23" s="20"/>
      <c r="Q23" s="20"/>
      <c r="R23" s="20"/>
      <c r="S23" s="20"/>
      <c r="T23" s="20"/>
      <c r="U23" s="20"/>
    </row>
    <row r="24" spans="1:21" x14ac:dyDescent="0.25">
      <c r="A24" s="14"/>
      <c r="B24" s="14"/>
      <c r="C24" s="25"/>
      <c r="D24" s="14"/>
      <c r="E24" s="14"/>
      <c r="F24" s="14"/>
      <c r="G24" s="14"/>
      <c r="H24" s="14"/>
      <c r="I24" s="14"/>
      <c r="J24" s="14"/>
      <c r="K24" s="14"/>
      <c r="L24" s="14"/>
      <c r="M24" s="14"/>
      <c r="N24" s="20"/>
      <c r="O24" s="20"/>
      <c r="P24" s="20"/>
      <c r="Q24" s="20"/>
      <c r="R24" s="20"/>
      <c r="S24" s="20"/>
      <c r="T24" s="20"/>
      <c r="U24" s="20"/>
    </row>
    <row r="25" spans="1:21" x14ac:dyDescent="0.25">
      <c r="A25" s="14"/>
      <c r="B25" s="14"/>
      <c r="C25" s="25"/>
      <c r="D25" s="14"/>
      <c r="E25" s="14"/>
      <c r="F25" s="14"/>
      <c r="G25" s="14"/>
      <c r="H25" s="14"/>
      <c r="I25" s="14"/>
      <c r="J25" s="14"/>
      <c r="K25" s="14"/>
      <c r="L25" s="14"/>
      <c r="M25" s="14"/>
      <c r="N25" s="20"/>
      <c r="O25" s="20"/>
      <c r="P25" s="20"/>
      <c r="Q25" s="20"/>
      <c r="R25" s="20"/>
      <c r="S25" s="20"/>
      <c r="T25" s="20"/>
      <c r="U25" s="20"/>
    </row>
    <row r="26" spans="1:21" x14ac:dyDescent="0.25">
      <c r="A26" s="14"/>
      <c r="B26" s="14"/>
      <c r="C26" s="25"/>
      <c r="D26" s="14"/>
      <c r="E26" s="14"/>
      <c r="F26" s="14"/>
      <c r="G26" s="14"/>
      <c r="H26" s="14"/>
      <c r="I26" s="14"/>
      <c r="J26" s="14"/>
      <c r="K26" s="14"/>
      <c r="L26" s="14"/>
      <c r="M26" s="14"/>
      <c r="N26" s="20"/>
      <c r="O26" s="20"/>
      <c r="P26" s="20"/>
      <c r="Q26" s="20"/>
      <c r="R26" s="20"/>
      <c r="S26" s="20"/>
      <c r="T26" s="20"/>
      <c r="U26" s="20"/>
    </row>
    <row r="27" spans="1:21" x14ac:dyDescent="0.25">
      <c r="A27" s="14"/>
      <c r="B27" s="14"/>
      <c r="C27" s="25"/>
      <c r="D27" s="14"/>
      <c r="E27" s="14"/>
      <c r="F27" s="14"/>
      <c r="G27" s="14"/>
      <c r="H27" s="14"/>
      <c r="I27" s="14"/>
      <c r="J27" s="14"/>
      <c r="K27" s="14"/>
      <c r="L27" s="14"/>
      <c r="M27" s="14"/>
      <c r="N27" s="20"/>
      <c r="O27" s="20"/>
      <c r="P27" s="20"/>
      <c r="Q27" s="20"/>
      <c r="R27" s="20"/>
      <c r="S27" s="20"/>
      <c r="T27" s="20"/>
      <c r="U27" s="20"/>
    </row>
    <row r="28" spans="1:21" x14ac:dyDescent="0.25">
      <c r="A28" s="14"/>
      <c r="B28" s="14"/>
      <c r="C28" s="25"/>
      <c r="D28" s="14"/>
      <c r="E28" s="14"/>
      <c r="F28" s="14"/>
      <c r="G28" s="14"/>
      <c r="H28" s="14"/>
      <c r="I28" s="14"/>
      <c r="J28" s="14"/>
      <c r="K28" s="14"/>
      <c r="L28" s="14"/>
      <c r="M28" s="14"/>
      <c r="N28" s="20"/>
      <c r="O28" s="20"/>
      <c r="P28" s="20"/>
      <c r="Q28" s="20"/>
      <c r="R28" s="20"/>
      <c r="S28" s="20"/>
      <c r="T28" s="20"/>
      <c r="U28" s="20"/>
    </row>
    <row r="29" spans="1:21" x14ac:dyDescent="0.25">
      <c r="A29" s="14"/>
      <c r="B29" s="14"/>
      <c r="C29" s="25"/>
      <c r="D29" s="14"/>
      <c r="E29" s="14"/>
      <c r="F29" s="14"/>
      <c r="G29" s="14"/>
      <c r="H29" s="14"/>
      <c r="I29" s="14"/>
      <c r="J29" s="14"/>
      <c r="K29" s="14"/>
      <c r="L29" s="14"/>
      <c r="M29" s="14"/>
      <c r="N29" s="20"/>
      <c r="O29" s="20"/>
      <c r="P29" s="20"/>
      <c r="Q29" s="20"/>
      <c r="R29" s="20"/>
      <c r="S29" s="20"/>
      <c r="T29" s="20"/>
      <c r="U29" s="20"/>
    </row>
    <row r="30" spans="1:21" x14ac:dyDescent="0.25">
      <c r="A30" s="14"/>
      <c r="B30" s="14"/>
      <c r="C30" s="25"/>
      <c r="D30" s="14"/>
      <c r="E30" s="14"/>
      <c r="F30" s="14"/>
      <c r="G30" s="14"/>
      <c r="H30" s="14"/>
      <c r="I30" s="14"/>
      <c r="J30" s="14"/>
      <c r="K30" s="14"/>
      <c r="L30" s="14"/>
      <c r="M30" s="14"/>
      <c r="N30" s="20"/>
      <c r="O30" s="20"/>
      <c r="P30" s="20"/>
      <c r="Q30" s="20"/>
      <c r="R30" s="20"/>
      <c r="S30" s="20"/>
      <c r="T30" s="20"/>
      <c r="U30" s="20"/>
    </row>
    <row r="31" spans="1:21" x14ac:dyDescent="0.25">
      <c r="A31" s="14"/>
      <c r="B31" s="14"/>
      <c r="C31" s="25"/>
      <c r="D31" s="14"/>
      <c r="E31" s="14"/>
      <c r="F31" s="14"/>
      <c r="G31" s="14"/>
      <c r="H31" s="14"/>
      <c r="I31" s="14"/>
      <c r="J31" s="14"/>
      <c r="K31" s="14"/>
      <c r="L31" s="14"/>
      <c r="M31" s="14"/>
      <c r="N31" s="20"/>
      <c r="O31" s="20"/>
      <c r="P31" s="20"/>
      <c r="Q31" s="20"/>
      <c r="R31" s="20"/>
      <c r="S31" s="20"/>
      <c r="T31" s="20"/>
      <c r="U31" s="20"/>
    </row>
    <row r="32" spans="1:21"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C82" s="25"/>
      <c r="D82" s="14"/>
      <c r="E82" s="14"/>
      <c r="F82" s="14"/>
      <c r="G82" s="14"/>
      <c r="H82" s="14"/>
      <c r="I82" s="14"/>
      <c r="J82" s="14"/>
      <c r="K82" s="14"/>
      <c r="L82" s="14"/>
      <c r="M82" s="14"/>
      <c r="N82" s="20"/>
    </row>
    <row r="83" spans="1:21" x14ac:dyDescent="0.25">
      <c r="C83" s="25"/>
      <c r="D83" s="14"/>
      <c r="E83" s="14"/>
      <c r="F83" s="14"/>
      <c r="G83" s="14"/>
      <c r="H83" s="14"/>
      <c r="I83" s="14"/>
      <c r="J83" s="14"/>
      <c r="K83" s="14"/>
      <c r="L83" s="14"/>
      <c r="M83" s="14"/>
      <c r="N83" s="20"/>
    </row>
    <row r="84" spans="1:21" x14ac:dyDescent="0.25">
      <c r="C84" s="25"/>
      <c r="D84" s="14"/>
      <c r="E84" s="14"/>
      <c r="F84" s="14"/>
      <c r="G84" s="14"/>
      <c r="H84" s="14"/>
      <c r="I84" s="14"/>
      <c r="J84" s="14"/>
      <c r="K84" s="14"/>
      <c r="L84" s="14"/>
      <c r="M84" s="14"/>
      <c r="N84" s="20"/>
    </row>
    <row r="85" spans="1:21" x14ac:dyDescent="0.25">
      <c r="C85" s="25"/>
      <c r="D85" s="14"/>
      <c r="E85" s="14"/>
      <c r="F85" s="14"/>
      <c r="G85" s="14"/>
      <c r="H85" s="14"/>
      <c r="I85" s="14"/>
      <c r="J85" s="14"/>
      <c r="K85" s="14"/>
      <c r="L85" s="14"/>
      <c r="M85" s="14"/>
      <c r="N85" s="20"/>
    </row>
  </sheetData>
  <mergeCells count="29">
    <mergeCell ref="A12:S12"/>
    <mergeCell ref="V8:V9"/>
    <mergeCell ref="C10:C11"/>
    <mergeCell ref="D10:D11"/>
    <mergeCell ref="U8:U9"/>
    <mergeCell ref="E10:E11"/>
    <mergeCell ref="C8:C9"/>
    <mergeCell ref="D8:D9"/>
    <mergeCell ref="E8:E9"/>
    <mergeCell ref="V10:V11"/>
    <mergeCell ref="U10:U11"/>
    <mergeCell ref="B8:B9"/>
    <mergeCell ref="B10:B11"/>
    <mergeCell ref="T8:T9"/>
    <mergeCell ref="T10:T11"/>
    <mergeCell ref="A8:A9"/>
    <mergeCell ref="A10:A11"/>
    <mergeCell ref="T6:U6"/>
    <mergeCell ref="A1:B4"/>
    <mergeCell ref="C1:V1"/>
    <mergeCell ref="C2:V2"/>
    <mergeCell ref="D3:V3"/>
    <mergeCell ref="D4:V4"/>
    <mergeCell ref="V6:V7"/>
    <mergeCell ref="C6:C7"/>
    <mergeCell ref="D6:E6"/>
    <mergeCell ref="F6:S6"/>
    <mergeCell ref="A6:A7"/>
    <mergeCell ref="B6:B7"/>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592"/>
  <sheetViews>
    <sheetView zoomScale="70" zoomScaleNormal="70" workbookViewId="0">
      <selection activeCell="C11" sqref="C11:C14"/>
    </sheetView>
  </sheetViews>
  <sheetFormatPr baseColWidth="10" defaultRowHeight="15" x14ac:dyDescent="0.25"/>
  <cols>
    <col min="2" max="2" width="34.5703125" customWidth="1"/>
    <col min="3" max="3" width="22.7109375" customWidth="1"/>
    <col min="4" max="4" width="16.28515625" customWidth="1"/>
    <col min="5" max="5" width="18.7109375" customWidth="1"/>
    <col min="6" max="6" width="19.42578125" customWidth="1"/>
    <col min="7" max="7" width="18.7109375" style="67" customWidth="1"/>
    <col min="8" max="9" width="18.7109375" hidden="1" customWidth="1"/>
    <col min="10" max="11" width="18.7109375" customWidth="1"/>
    <col min="12" max="12" width="18.7109375" style="66" hidden="1"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65" customWidth="1"/>
    <col min="28" max="28" width="16" style="65" customWidth="1"/>
    <col min="29" max="29" width="3.140625" style="65" customWidth="1"/>
    <col min="30" max="30" width="14" style="65" customWidth="1"/>
    <col min="31" max="31" width="2.5703125" style="65" customWidth="1"/>
    <col min="32" max="32" width="23.42578125" style="65" customWidth="1"/>
    <col min="33" max="34" width="2.5703125" style="65" customWidth="1"/>
    <col min="35" max="35" width="13.28515625" style="65" customWidth="1"/>
    <col min="36" max="36" width="4" style="64" customWidth="1"/>
    <col min="37" max="37" width="15" style="64" customWidth="1"/>
  </cols>
  <sheetData>
    <row r="1" spans="1:37" ht="15" customHeight="1" x14ac:dyDescent="0.25">
      <c r="A1" s="339"/>
      <c r="B1" s="340"/>
      <c r="C1" s="340"/>
      <c r="D1" s="340"/>
      <c r="E1" s="345" t="s">
        <v>0</v>
      </c>
      <c r="F1" s="345"/>
      <c r="G1" s="345"/>
      <c r="H1" s="345"/>
      <c r="I1" s="345"/>
      <c r="J1" s="345"/>
      <c r="K1" s="345"/>
      <c r="L1" s="345"/>
      <c r="M1" s="345"/>
      <c r="N1" s="345"/>
      <c r="O1" s="345"/>
      <c r="P1" s="345"/>
      <c r="Q1" s="345"/>
      <c r="R1" s="345"/>
      <c r="S1" s="345"/>
      <c r="T1" s="345"/>
      <c r="U1" s="345"/>
      <c r="V1" s="345"/>
      <c r="W1" s="345"/>
      <c r="X1" s="345"/>
      <c r="Y1" s="346"/>
    </row>
    <row r="2" spans="1:37" ht="15" customHeight="1" x14ac:dyDescent="0.25">
      <c r="A2" s="341"/>
      <c r="B2" s="342"/>
      <c r="C2" s="342"/>
      <c r="D2" s="342"/>
      <c r="E2" s="347" t="s">
        <v>115</v>
      </c>
      <c r="F2" s="347"/>
      <c r="G2" s="347"/>
      <c r="H2" s="347"/>
      <c r="I2" s="347"/>
      <c r="J2" s="347"/>
      <c r="K2" s="347"/>
      <c r="L2" s="347"/>
      <c r="M2" s="347"/>
      <c r="N2" s="347"/>
      <c r="O2" s="347"/>
      <c r="P2" s="347"/>
      <c r="Q2" s="347"/>
      <c r="R2" s="347"/>
      <c r="S2" s="347"/>
      <c r="T2" s="347"/>
      <c r="U2" s="347"/>
      <c r="V2" s="347"/>
      <c r="W2" s="347"/>
      <c r="X2" s="347"/>
      <c r="Y2" s="348"/>
    </row>
    <row r="3" spans="1:37" ht="29.25" customHeight="1" x14ac:dyDescent="0.25">
      <c r="A3" s="341"/>
      <c r="B3" s="342"/>
      <c r="C3" s="342"/>
      <c r="D3" s="342"/>
      <c r="E3" s="349" t="s">
        <v>34</v>
      </c>
      <c r="F3" s="349"/>
      <c r="G3" s="347" t="s">
        <v>137</v>
      </c>
      <c r="H3" s="347"/>
      <c r="I3" s="347"/>
      <c r="J3" s="347"/>
      <c r="K3" s="347"/>
      <c r="L3" s="347"/>
      <c r="M3" s="347"/>
      <c r="N3" s="347"/>
      <c r="O3" s="347"/>
      <c r="P3" s="347"/>
      <c r="Q3" s="347"/>
      <c r="R3" s="349"/>
      <c r="S3" s="349"/>
      <c r="T3" s="349"/>
      <c r="U3" s="349"/>
      <c r="V3" s="349"/>
      <c r="W3" s="349"/>
      <c r="X3" s="349"/>
      <c r="Y3" s="350"/>
      <c r="Z3" s="65"/>
      <c r="AC3" s="64"/>
      <c r="AD3" s="64"/>
      <c r="AE3"/>
      <c r="AF3"/>
      <c r="AG3"/>
      <c r="AH3"/>
      <c r="AI3"/>
      <c r="AJ3"/>
      <c r="AK3"/>
    </row>
    <row r="4" spans="1:37" ht="27.75" customHeight="1" thickBot="1" x14ac:dyDescent="0.3">
      <c r="A4" s="343"/>
      <c r="B4" s="344"/>
      <c r="C4" s="344"/>
      <c r="D4" s="344"/>
      <c r="E4" s="351" t="s">
        <v>35</v>
      </c>
      <c r="F4" s="351"/>
      <c r="G4" s="352">
        <v>2018</v>
      </c>
      <c r="H4" s="352"/>
      <c r="I4" s="352"/>
      <c r="J4" s="352"/>
      <c r="K4" s="352"/>
      <c r="L4" s="352"/>
      <c r="M4" s="352"/>
      <c r="N4" s="352"/>
      <c r="O4" s="352"/>
      <c r="P4" s="352"/>
      <c r="Q4" s="352"/>
      <c r="R4" s="351"/>
      <c r="S4" s="351"/>
      <c r="T4" s="351"/>
      <c r="U4" s="351"/>
      <c r="V4" s="351"/>
      <c r="W4" s="351"/>
      <c r="X4" s="351"/>
      <c r="Y4" s="353"/>
      <c r="Z4" s="65"/>
      <c r="AC4" s="64"/>
      <c r="AD4" s="64"/>
      <c r="AE4"/>
      <c r="AF4"/>
      <c r="AG4"/>
      <c r="AH4"/>
      <c r="AI4"/>
      <c r="AJ4"/>
      <c r="AK4"/>
    </row>
    <row r="5" spans="1:37" ht="26.25" customHeight="1" x14ac:dyDescent="0.25">
      <c r="A5" s="380" t="s">
        <v>42</v>
      </c>
      <c r="B5" s="354" t="s">
        <v>43</v>
      </c>
      <c r="C5" s="354" t="s">
        <v>114</v>
      </c>
      <c r="D5" s="354" t="s">
        <v>44</v>
      </c>
      <c r="E5" s="354" t="s">
        <v>45</v>
      </c>
      <c r="F5" s="378" t="s">
        <v>113</v>
      </c>
      <c r="G5" s="379"/>
      <c r="H5" s="379"/>
      <c r="I5" s="379"/>
      <c r="J5" s="354" t="s">
        <v>159</v>
      </c>
      <c r="K5" s="354"/>
      <c r="L5" s="354"/>
      <c r="M5" s="354"/>
      <c r="N5" s="354" t="s">
        <v>46</v>
      </c>
      <c r="O5" s="354"/>
      <c r="P5" s="354"/>
      <c r="Q5" s="354"/>
      <c r="R5" s="354"/>
      <c r="S5" s="354" t="s">
        <v>52</v>
      </c>
      <c r="T5" s="354"/>
      <c r="U5" s="354"/>
      <c r="V5" s="354"/>
      <c r="W5" s="354"/>
      <c r="X5" s="354"/>
      <c r="Y5" s="355"/>
      <c r="Z5" s="65"/>
      <c r="AE5" s="64"/>
      <c r="AF5" s="64"/>
      <c r="AG5"/>
      <c r="AH5"/>
      <c r="AI5"/>
      <c r="AJ5"/>
      <c r="AK5"/>
    </row>
    <row r="6" spans="1:37" ht="38.450000000000003" customHeight="1" thickBot="1" x14ac:dyDescent="0.3">
      <c r="A6" s="381" t="s">
        <v>36</v>
      </c>
      <c r="B6" s="382"/>
      <c r="C6" s="382"/>
      <c r="D6" s="382"/>
      <c r="E6" s="382"/>
      <c r="F6" s="86" t="s">
        <v>112</v>
      </c>
      <c r="G6" s="86" t="s">
        <v>111</v>
      </c>
      <c r="H6" s="86" t="s">
        <v>110</v>
      </c>
      <c r="I6" s="86" t="s">
        <v>109</v>
      </c>
      <c r="J6" s="86" t="s">
        <v>112</v>
      </c>
      <c r="K6" s="86" t="s">
        <v>111</v>
      </c>
      <c r="L6" s="86" t="s">
        <v>110</v>
      </c>
      <c r="M6" s="86" t="s">
        <v>109</v>
      </c>
      <c r="N6" s="63" t="s">
        <v>47</v>
      </c>
      <c r="O6" s="63" t="s">
        <v>48</v>
      </c>
      <c r="P6" s="63" t="s">
        <v>49</v>
      </c>
      <c r="Q6" s="63" t="s">
        <v>50</v>
      </c>
      <c r="R6" s="135" t="s">
        <v>51</v>
      </c>
      <c r="S6" s="63" t="s">
        <v>53</v>
      </c>
      <c r="T6" s="63" t="s">
        <v>54</v>
      </c>
      <c r="U6" s="63" t="s">
        <v>108</v>
      </c>
      <c r="V6" s="63" t="s">
        <v>55</v>
      </c>
      <c r="W6" s="63" t="s">
        <v>56</v>
      </c>
      <c r="X6" s="81" t="s">
        <v>57</v>
      </c>
      <c r="Y6" s="80" t="s">
        <v>58</v>
      </c>
      <c r="Z6" s="65"/>
      <c r="AE6" s="64"/>
      <c r="AF6" s="64"/>
      <c r="AG6"/>
      <c r="AH6"/>
      <c r="AI6"/>
      <c r="AJ6"/>
      <c r="AK6"/>
    </row>
    <row r="7" spans="1:37" ht="24" customHeight="1" x14ac:dyDescent="0.25">
      <c r="A7" s="370">
        <v>1</v>
      </c>
      <c r="B7" s="372" t="s">
        <v>149</v>
      </c>
      <c r="C7" s="375" t="s">
        <v>153</v>
      </c>
      <c r="D7" s="79" t="s">
        <v>37</v>
      </c>
      <c r="E7" s="125">
        <f>+INVERSIÓN!H9</f>
        <v>15</v>
      </c>
      <c r="F7" s="126">
        <f>+INVERSIÓN!S9</f>
        <v>7</v>
      </c>
      <c r="G7" s="126">
        <f>+INVERSIÓN!U9</f>
        <v>7</v>
      </c>
      <c r="H7" s="126">
        <f>+INVERSIÓN!P9</f>
        <v>0</v>
      </c>
      <c r="I7" s="126">
        <f>+INVERSIÓN!Q9</f>
        <v>0</v>
      </c>
      <c r="J7" s="126">
        <f>+INVERSIÓN!AK9</f>
        <v>0</v>
      </c>
      <c r="K7" s="126">
        <f>+INVERSIÓN!AL9</f>
        <v>0</v>
      </c>
      <c r="L7" s="126">
        <f>+INVERSIÓN!AM9</f>
        <v>0</v>
      </c>
      <c r="M7" s="126">
        <f>+INVERSIÓN!AN9</f>
        <v>0</v>
      </c>
      <c r="N7" s="356" t="s">
        <v>107</v>
      </c>
      <c r="O7" s="359" t="s">
        <v>134</v>
      </c>
      <c r="P7" s="359" t="s">
        <v>134</v>
      </c>
      <c r="Q7" s="359" t="s">
        <v>134</v>
      </c>
      <c r="R7" s="359" t="s">
        <v>133</v>
      </c>
      <c r="S7" s="367" t="s">
        <v>160</v>
      </c>
      <c r="T7" s="367" t="s">
        <v>160</v>
      </c>
      <c r="U7" s="367" t="s">
        <v>160</v>
      </c>
      <c r="V7" s="362" t="s">
        <v>136</v>
      </c>
      <c r="W7" s="362" t="s">
        <v>136</v>
      </c>
      <c r="X7" s="362" t="s">
        <v>135</v>
      </c>
      <c r="Y7" s="364">
        <v>8181047</v>
      </c>
      <c r="AA7"/>
      <c r="AB7"/>
      <c r="AC7"/>
      <c r="AD7"/>
      <c r="AE7"/>
      <c r="AF7"/>
      <c r="AG7"/>
      <c r="AH7"/>
      <c r="AI7"/>
      <c r="AJ7"/>
      <c r="AK7"/>
    </row>
    <row r="8" spans="1:37" ht="24" customHeight="1" x14ac:dyDescent="0.25">
      <c r="A8" s="371"/>
      <c r="B8" s="373"/>
      <c r="C8" s="376"/>
      <c r="D8" s="77" t="s">
        <v>38</v>
      </c>
      <c r="E8" s="125">
        <f>+INVERSIÓN!H10</f>
        <v>138072000000</v>
      </c>
      <c r="F8" s="125">
        <f>+INVERSIÓN!S10</f>
        <v>35000000000</v>
      </c>
      <c r="G8" s="125">
        <f>+INVERSIÓN!U10</f>
        <v>35000000000</v>
      </c>
      <c r="H8" s="126">
        <f>+INVERSIÓN!P10</f>
        <v>0</v>
      </c>
      <c r="I8" s="126">
        <f>+INVERSIÓN!Q10</f>
        <v>0</v>
      </c>
      <c r="J8" s="126">
        <f>+INVERSIÓN!AK10</f>
        <v>0</v>
      </c>
      <c r="K8" s="126">
        <f>+INVERSIÓN!AL10</f>
        <v>0</v>
      </c>
      <c r="L8" s="126">
        <f>+INVERSIÓN!AM10</f>
        <v>0</v>
      </c>
      <c r="M8" s="126">
        <f>+INVERSIÓN!AN10</f>
        <v>0</v>
      </c>
      <c r="N8" s="357"/>
      <c r="O8" s="360"/>
      <c r="P8" s="360"/>
      <c r="Q8" s="360"/>
      <c r="R8" s="360"/>
      <c r="S8" s="368"/>
      <c r="T8" s="368"/>
      <c r="U8" s="368"/>
      <c r="V8" s="337"/>
      <c r="W8" s="337"/>
      <c r="X8" s="337"/>
      <c r="Y8" s="365"/>
      <c r="AA8"/>
      <c r="AB8"/>
      <c r="AC8"/>
      <c r="AD8"/>
      <c r="AE8"/>
      <c r="AF8"/>
      <c r="AG8"/>
      <c r="AH8"/>
      <c r="AI8"/>
      <c r="AJ8"/>
      <c r="AK8"/>
    </row>
    <row r="9" spans="1:37" ht="24" customHeight="1" x14ac:dyDescent="0.25">
      <c r="A9" s="371"/>
      <c r="B9" s="373"/>
      <c r="C9" s="376"/>
      <c r="D9" s="77" t="s">
        <v>39</v>
      </c>
      <c r="E9" s="127">
        <f>+[2]INVERSIÓN!H11</f>
        <v>0</v>
      </c>
      <c r="F9" s="127">
        <f>+[2]INVERSIÓN!L11</f>
        <v>0</v>
      </c>
      <c r="G9" s="127">
        <f>+[2]INVERSIÓN!M11</f>
        <v>0</v>
      </c>
      <c r="H9" s="127">
        <f>+[2]INVERSIÓN!N11</f>
        <v>0</v>
      </c>
      <c r="I9" s="127">
        <f>+[2]INVERSIÓN!O11</f>
        <v>0</v>
      </c>
      <c r="J9" s="127">
        <f>+INVERSIÓN!AK11</f>
        <v>0</v>
      </c>
      <c r="K9" s="127">
        <f>+INVERSIÓN!AL11</f>
        <v>0</v>
      </c>
      <c r="L9" s="127">
        <f>+INVERSIÓN!AM11</f>
        <v>0</v>
      </c>
      <c r="M9" s="127">
        <f>+INVERSIÓN!AN11</f>
        <v>0</v>
      </c>
      <c r="N9" s="357"/>
      <c r="O9" s="360"/>
      <c r="P9" s="360"/>
      <c r="Q9" s="360"/>
      <c r="R9" s="360"/>
      <c r="S9" s="368"/>
      <c r="T9" s="368"/>
      <c r="U9" s="368"/>
      <c r="V9" s="337"/>
      <c r="W9" s="337"/>
      <c r="X9" s="337"/>
      <c r="Y9" s="365"/>
      <c r="AA9"/>
      <c r="AB9"/>
      <c r="AC9"/>
      <c r="AD9"/>
      <c r="AE9"/>
      <c r="AF9"/>
      <c r="AG9"/>
      <c r="AH9"/>
      <c r="AI9"/>
      <c r="AJ9"/>
      <c r="AK9"/>
    </row>
    <row r="10" spans="1:37" ht="24" customHeight="1" thickBot="1" x14ac:dyDescent="0.3">
      <c r="A10" s="371"/>
      <c r="B10" s="374"/>
      <c r="C10" s="377"/>
      <c r="D10" s="76" t="s">
        <v>40</v>
      </c>
      <c r="E10" s="128">
        <v>0</v>
      </c>
      <c r="F10" s="128">
        <f>+INVERSIÓN!N12</f>
        <v>0</v>
      </c>
      <c r="G10" s="128">
        <f>+INVERSIÓN!U12</f>
        <v>0</v>
      </c>
      <c r="H10" s="128">
        <f>+INVERSIÓN!P12</f>
        <v>0</v>
      </c>
      <c r="I10" s="128">
        <f>+INVERSIÓN!Q12</f>
        <v>0</v>
      </c>
      <c r="J10" s="128">
        <f>+INVERSIÓN!AK12</f>
        <v>0</v>
      </c>
      <c r="K10" s="128">
        <f>+INVERSIÓN!AL12</f>
        <v>0</v>
      </c>
      <c r="L10" s="128">
        <f>+INVERSIÓN!AM12</f>
        <v>0</v>
      </c>
      <c r="M10" s="128">
        <f>+INVERSIÓN!AN12</f>
        <v>0</v>
      </c>
      <c r="N10" s="358"/>
      <c r="O10" s="361"/>
      <c r="P10" s="361"/>
      <c r="Q10" s="361"/>
      <c r="R10" s="361"/>
      <c r="S10" s="369"/>
      <c r="T10" s="369"/>
      <c r="U10" s="369"/>
      <c r="V10" s="363"/>
      <c r="W10" s="363"/>
      <c r="X10" s="363"/>
      <c r="Y10" s="366"/>
      <c r="AA10"/>
      <c r="AB10"/>
      <c r="AC10"/>
      <c r="AD10"/>
      <c r="AE10"/>
      <c r="AF10"/>
      <c r="AG10"/>
      <c r="AH10"/>
      <c r="AI10"/>
      <c r="AJ10"/>
      <c r="AK10"/>
    </row>
    <row r="11" spans="1:37" ht="24" customHeight="1" x14ac:dyDescent="0.25">
      <c r="A11" s="395">
        <v>2</v>
      </c>
      <c r="B11" s="356" t="s">
        <v>154</v>
      </c>
      <c r="C11" s="356" t="s">
        <v>107</v>
      </c>
      <c r="D11" s="78" t="s">
        <v>37</v>
      </c>
      <c r="E11" s="129">
        <v>0</v>
      </c>
      <c r="F11" s="126">
        <f>+INVERSIÓN!N15</f>
        <v>0</v>
      </c>
      <c r="G11" s="126">
        <f>+INVERSIÓN!U15</f>
        <v>0</v>
      </c>
      <c r="H11" s="126">
        <f>+INVERSIÓN!P15</f>
        <v>0</v>
      </c>
      <c r="I11" s="126">
        <f>+INVERSIÓN!Q15</f>
        <v>0</v>
      </c>
      <c r="J11" s="126">
        <f>+INVERSIÓN!AK15</f>
        <v>0</v>
      </c>
      <c r="K11" s="126">
        <f>+INVERSIÓN!AL15</f>
        <v>0</v>
      </c>
      <c r="L11" s="126">
        <f>+INVERSIÓN!AM15</f>
        <v>0</v>
      </c>
      <c r="M11" s="126">
        <f>+INVERSIÓN!AN15</f>
        <v>0</v>
      </c>
      <c r="N11" s="356" t="s">
        <v>107</v>
      </c>
      <c r="O11" s="359" t="s">
        <v>134</v>
      </c>
      <c r="P11" s="359" t="s">
        <v>134</v>
      </c>
      <c r="Q11" s="359" t="s">
        <v>134</v>
      </c>
      <c r="R11" s="359" t="s">
        <v>133</v>
      </c>
      <c r="S11" s="367" t="s">
        <v>160</v>
      </c>
      <c r="T11" s="367" t="s">
        <v>160</v>
      </c>
      <c r="U11" s="367" t="s">
        <v>160</v>
      </c>
      <c r="V11" s="362" t="s">
        <v>136</v>
      </c>
      <c r="W11" s="362" t="s">
        <v>136</v>
      </c>
      <c r="X11" s="362" t="s">
        <v>135</v>
      </c>
      <c r="Y11" s="364">
        <v>8181047</v>
      </c>
      <c r="AA11"/>
      <c r="AB11"/>
      <c r="AC11"/>
      <c r="AD11"/>
      <c r="AE11"/>
      <c r="AF11"/>
      <c r="AG11"/>
      <c r="AH11"/>
      <c r="AI11"/>
      <c r="AJ11"/>
      <c r="AK11"/>
    </row>
    <row r="12" spans="1:37" ht="24" customHeight="1" x14ac:dyDescent="0.25">
      <c r="A12" s="396"/>
      <c r="B12" s="357"/>
      <c r="C12" s="357"/>
      <c r="D12" s="77" t="s">
        <v>38</v>
      </c>
      <c r="E12" s="125">
        <v>0</v>
      </c>
      <c r="F12" s="126">
        <f>+INVERSIÓN!N16</f>
        <v>0</v>
      </c>
      <c r="G12" s="126">
        <f>+INVERSIÓN!U16</f>
        <v>0</v>
      </c>
      <c r="H12" s="126">
        <f>+INVERSIÓN!P16</f>
        <v>0</v>
      </c>
      <c r="I12" s="126">
        <f>+INVERSIÓN!Q16</f>
        <v>0</v>
      </c>
      <c r="J12" s="126">
        <f>+INVERSIÓN!AK16</f>
        <v>0</v>
      </c>
      <c r="K12" s="126">
        <f>+INVERSIÓN!AL16</f>
        <v>0</v>
      </c>
      <c r="L12" s="126">
        <f>+INVERSIÓN!AM16</f>
        <v>0</v>
      </c>
      <c r="M12" s="126">
        <f>+INVERSIÓN!AN16</f>
        <v>0</v>
      </c>
      <c r="N12" s="357"/>
      <c r="O12" s="360"/>
      <c r="P12" s="360"/>
      <c r="Q12" s="360"/>
      <c r="R12" s="360"/>
      <c r="S12" s="368"/>
      <c r="T12" s="368"/>
      <c r="U12" s="368"/>
      <c r="V12" s="337"/>
      <c r="W12" s="337"/>
      <c r="X12" s="337"/>
      <c r="Y12" s="365"/>
      <c r="AA12"/>
      <c r="AB12"/>
      <c r="AC12"/>
      <c r="AD12"/>
      <c r="AE12"/>
      <c r="AF12"/>
      <c r="AG12"/>
      <c r="AH12"/>
      <c r="AI12"/>
      <c r="AJ12"/>
      <c r="AK12"/>
    </row>
    <row r="13" spans="1:37" ht="24" customHeight="1" x14ac:dyDescent="0.25">
      <c r="A13" s="396"/>
      <c r="B13" s="357"/>
      <c r="C13" s="357"/>
      <c r="D13" s="77" t="s">
        <v>39</v>
      </c>
      <c r="E13" s="127">
        <f>+[2]INVERSIÓN!H17</f>
        <v>0</v>
      </c>
      <c r="F13" s="133">
        <f>+INVERSIÓN!N17</f>
        <v>0</v>
      </c>
      <c r="G13" s="133">
        <f>+INVERSIÓN!U17</f>
        <v>0</v>
      </c>
      <c r="H13" s="133">
        <f>+INVERSIÓN!P17</f>
        <v>0</v>
      </c>
      <c r="I13" s="133">
        <f>+INVERSIÓN!Q17</f>
        <v>0</v>
      </c>
      <c r="J13" s="133">
        <f>+INVERSIÓN!AK17</f>
        <v>0</v>
      </c>
      <c r="K13" s="133">
        <f>+INVERSIÓN!AL17</f>
        <v>0</v>
      </c>
      <c r="L13" s="133">
        <f>+INVERSIÓN!AM17</f>
        <v>0</v>
      </c>
      <c r="M13" s="133">
        <f>+INVERSIÓN!AN17</f>
        <v>0</v>
      </c>
      <c r="N13" s="357"/>
      <c r="O13" s="360"/>
      <c r="P13" s="360"/>
      <c r="Q13" s="360"/>
      <c r="R13" s="360"/>
      <c r="S13" s="368"/>
      <c r="T13" s="368"/>
      <c r="U13" s="368"/>
      <c r="V13" s="337"/>
      <c r="W13" s="337"/>
      <c r="X13" s="337"/>
      <c r="Y13" s="365"/>
      <c r="AA13"/>
      <c r="AB13"/>
      <c r="AC13"/>
      <c r="AD13"/>
      <c r="AE13"/>
      <c r="AF13"/>
      <c r="AG13"/>
      <c r="AH13"/>
      <c r="AI13"/>
      <c r="AJ13"/>
      <c r="AK13"/>
    </row>
    <row r="14" spans="1:37" ht="24" customHeight="1" thickBot="1" x14ac:dyDescent="0.3">
      <c r="A14" s="397"/>
      <c r="B14" s="358"/>
      <c r="C14" s="358"/>
      <c r="D14" s="76" t="s">
        <v>40</v>
      </c>
      <c r="E14" s="128">
        <f>+[2]INVERSIÓN!H18</f>
        <v>0</v>
      </c>
      <c r="F14" s="134">
        <v>0</v>
      </c>
      <c r="G14" s="134">
        <v>0</v>
      </c>
      <c r="H14" s="134">
        <v>0</v>
      </c>
      <c r="I14" s="134">
        <v>0</v>
      </c>
      <c r="J14" s="134">
        <v>0</v>
      </c>
      <c r="K14" s="134">
        <v>0</v>
      </c>
      <c r="L14" s="134">
        <v>0</v>
      </c>
      <c r="M14" s="134">
        <v>0</v>
      </c>
      <c r="N14" s="358"/>
      <c r="O14" s="361"/>
      <c r="P14" s="361"/>
      <c r="Q14" s="361"/>
      <c r="R14" s="361"/>
      <c r="S14" s="369"/>
      <c r="T14" s="369"/>
      <c r="U14" s="369"/>
      <c r="V14" s="363"/>
      <c r="W14" s="363"/>
      <c r="X14" s="363"/>
      <c r="Y14" s="366"/>
      <c r="AA14"/>
      <c r="AB14"/>
      <c r="AC14"/>
      <c r="AD14"/>
      <c r="AE14"/>
      <c r="AF14"/>
      <c r="AG14"/>
      <c r="AH14"/>
      <c r="AI14"/>
      <c r="AJ14"/>
      <c r="AK14"/>
    </row>
    <row r="15" spans="1:37" ht="29.25" customHeight="1" x14ac:dyDescent="0.25">
      <c r="A15" s="380" t="s">
        <v>41</v>
      </c>
      <c r="B15" s="354"/>
      <c r="C15" s="354"/>
      <c r="D15" s="75" t="s">
        <v>106</v>
      </c>
      <c r="E15" s="130">
        <f>+E8</f>
        <v>138072000000</v>
      </c>
      <c r="F15" s="130">
        <f>+F8</f>
        <v>35000000000</v>
      </c>
      <c r="G15" s="130">
        <f>+G8</f>
        <v>35000000000</v>
      </c>
      <c r="H15" s="130">
        <v>0</v>
      </c>
      <c r="I15" s="130">
        <v>0</v>
      </c>
      <c r="J15" s="130">
        <v>0</v>
      </c>
      <c r="K15" s="130">
        <v>0</v>
      </c>
      <c r="L15" s="130">
        <v>0</v>
      </c>
      <c r="M15" s="130">
        <v>0</v>
      </c>
      <c r="N15" s="386"/>
      <c r="O15" s="387"/>
      <c r="P15" s="387"/>
      <c r="Q15" s="387"/>
      <c r="R15" s="388"/>
      <c r="S15" s="387"/>
      <c r="T15" s="387"/>
      <c r="U15" s="387"/>
      <c r="V15" s="387"/>
      <c r="W15" s="387"/>
      <c r="X15" s="387"/>
      <c r="Y15" s="389"/>
      <c r="AA15"/>
      <c r="AB15"/>
      <c r="AC15"/>
      <c r="AD15"/>
      <c r="AE15"/>
      <c r="AF15"/>
      <c r="AG15"/>
      <c r="AH15"/>
      <c r="AI15"/>
      <c r="AJ15"/>
      <c r="AK15"/>
    </row>
    <row r="16" spans="1:37" ht="29.25" customHeight="1" x14ac:dyDescent="0.25">
      <c r="A16" s="384"/>
      <c r="B16" s="385"/>
      <c r="C16" s="385"/>
      <c r="D16" s="74" t="s">
        <v>105</v>
      </c>
      <c r="E16" s="131">
        <v>0</v>
      </c>
      <c r="F16" s="131">
        <f>+F14</f>
        <v>0</v>
      </c>
      <c r="G16" s="131">
        <f t="shared" ref="G16:M16" si="0">+G14</f>
        <v>0</v>
      </c>
      <c r="H16" s="131">
        <f t="shared" si="0"/>
        <v>0</v>
      </c>
      <c r="I16" s="131">
        <f t="shared" si="0"/>
        <v>0</v>
      </c>
      <c r="J16" s="131">
        <f t="shared" si="0"/>
        <v>0</v>
      </c>
      <c r="K16" s="131">
        <f t="shared" si="0"/>
        <v>0</v>
      </c>
      <c r="L16" s="131">
        <f t="shared" si="0"/>
        <v>0</v>
      </c>
      <c r="M16" s="131">
        <f t="shared" si="0"/>
        <v>0</v>
      </c>
      <c r="N16" s="390"/>
      <c r="O16" s="388"/>
      <c r="P16" s="388"/>
      <c r="Q16" s="388"/>
      <c r="R16" s="388"/>
      <c r="S16" s="388"/>
      <c r="T16" s="388"/>
      <c r="U16" s="388"/>
      <c r="V16" s="388"/>
      <c r="W16" s="388"/>
      <c r="X16" s="388"/>
      <c r="Y16" s="391"/>
      <c r="AA16"/>
      <c r="AB16"/>
      <c r="AC16"/>
      <c r="AD16"/>
      <c r="AE16"/>
      <c r="AF16"/>
      <c r="AG16"/>
      <c r="AH16"/>
      <c r="AI16"/>
      <c r="AJ16"/>
      <c r="AK16"/>
    </row>
    <row r="17" spans="1:37" ht="29.25" customHeight="1" thickBot="1" x14ac:dyDescent="0.3">
      <c r="A17" s="381"/>
      <c r="B17" s="382"/>
      <c r="C17" s="382"/>
      <c r="D17" s="73" t="s">
        <v>104</v>
      </c>
      <c r="E17" s="132">
        <f>+E15+E16</f>
        <v>138072000000</v>
      </c>
      <c r="F17" s="132">
        <f t="shared" ref="F17:M17" si="1">+F15+F16</f>
        <v>35000000000</v>
      </c>
      <c r="G17" s="132">
        <f t="shared" si="1"/>
        <v>35000000000</v>
      </c>
      <c r="H17" s="132">
        <f t="shared" si="1"/>
        <v>0</v>
      </c>
      <c r="I17" s="132">
        <f t="shared" si="1"/>
        <v>0</v>
      </c>
      <c r="J17" s="132">
        <f t="shared" si="1"/>
        <v>0</v>
      </c>
      <c r="K17" s="132">
        <f t="shared" si="1"/>
        <v>0</v>
      </c>
      <c r="L17" s="132">
        <f t="shared" si="1"/>
        <v>0</v>
      </c>
      <c r="M17" s="132">
        <f t="shared" si="1"/>
        <v>0</v>
      </c>
      <c r="N17" s="392"/>
      <c r="O17" s="393"/>
      <c r="P17" s="393"/>
      <c r="Q17" s="393"/>
      <c r="R17" s="393"/>
      <c r="S17" s="393"/>
      <c r="T17" s="393"/>
      <c r="U17" s="393"/>
      <c r="V17" s="393"/>
      <c r="W17" s="393"/>
      <c r="X17" s="393"/>
      <c r="Y17" s="394"/>
      <c r="AA17"/>
      <c r="AB17"/>
      <c r="AC17"/>
      <c r="AD17"/>
      <c r="AE17"/>
      <c r="AF17"/>
      <c r="AG17"/>
      <c r="AH17"/>
      <c r="AI17"/>
      <c r="AJ17"/>
      <c r="AK17"/>
    </row>
    <row r="18" spans="1:37" x14ac:dyDescent="0.25">
      <c r="G18" s="1"/>
      <c r="L18" s="4"/>
    </row>
    <row r="19" spans="1:37" ht="15.75" x14ac:dyDescent="0.25">
      <c r="B19" s="69"/>
      <c r="C19" s="69"/>
      <c r="D19" s="69"/>
      <c r="E19" s="1"/>
      <c r="F19" s="1"/>
      <c r="G19" s="1"/>
      <c r="H19" s="1"/>
      <c r="I19" s="1"/>
      <c r="J19" s="1"/>
      <c r="K19" s="1"/>
      <c r="L19" s="1"/>
      <c r="M19" s="1"/>
      <c r="N19" s="1"/>
      <c r="O19" s="1"/>
      <c r="P19" s="1"/>
      <c r="Q19" s="69"/>
      <c r="R19" s="69"/>
      <c r="S19" s="69"/>
      <c r="T19" s="69"/>
      <c r="U19" s="69"/>
      <c r="V19" s="383" t="s">
        <v>129</v>
      </c>
      <c r="W19" s="383"/>
      <c r="X19" s="383"/>
      <c r="Y19" s="383"/>
    </row>
    <row r="20" spans="1:37" ht="18" x14ac:dyDescent="0.25">
      <c r="B20" s="69"/>
      <c r="C20" s="69"/>
      <c r="D20" s="69"/>
      <c r="E20" s="1"/>
      <c r="F20" s="1"/>
      <c r="G20" s="1"/>
      <c r="H20" s="1"/>
      <c r="I20" s="1"/>
      <c r="J20" s="1"/>
      <c r="K20" s="1"/>
      <c r="L20" s="1"/>
      <c r="M20" s="1"/>
      <c r="N20" s="1"/>
      <c r="O20" s="1"/>
      <c r="P20" s="1"/>
      <c r="Q20" s="72"/>
      <c r="R20" s="72"/>
      <c r="S20" s="72"/>
      <c r="T20" s="69"/>
      <c r="U20" s="69"/>
      <c r="V20" s="71"/>
      <c r="W20" s="71"/>
      <c r="X20" s="71"/>
      <c r="Y20" s="71"/>
    </row>
    <row r="21" spans="1:37" ht="29.25" customHeight="1" x14ac:dyDescent="0.25">
      <c r="B21" s="69"/>
      <c r="C21" s="69"/>
      <c r="D21" s="69"/>
      <c r="E21" s="1"/>
      <c r="F21" s="1"/>
      <c r="G21" s="1"/>
      <c r="H21" s="1"/>
      <c r="I21" s="1"/>
      <c r="J21" s="1"/>
      <c r="K21" s="1"/>
      <c r="L21" s="1"/>
      <c r="M21" s="1"/>
      <c r="N21" s="1"/>
      <c r="O21" s="1"/>
      <c r="P21" s="1"/>
      <c r="Q21" s="70"/>
      <c r="R21" s="70"/>
      <c r="S21" s="70"/>
      <c r="T21" s="69"/>
      <c r="U21" s="69"/>
      <c r="V21" s="69"/>
      <c r="W21" s="69"/>
      <c r="X21" s="69"/>
      <c r="Y21" s="69"/>
    </row>
    <row r="22" spans="1:37" x14ac:dyDescent="0.25">
      <c r="B22" s="69"/>
      <c r="C22" s="69"/>
      <c r="D22" s="69"/>
      <c r="E22" s="1"/>
      <c r="F22" s="1"/>
      <c r="G22" s="1"/>
      <c r="H22" s="1"/>
      <c r="I22" s="1"/>
      <c r="J22" s="1"/>
      <c r="K22" s="1"/>
      <c r="L22" s="1"/>
      <c r="M22" s="1"/>
      <c r="N22" s="1"/>
      <c r="O22" s="1"/>
      <c r="P22" s="1"/>
      <c r="Q22" s="69"/>
      <c r="R22" s="69"/>
      <c r="S22" s="69"/>
      <c r="T22" s="69"/>
      <c r="U22" s="69"/>
      <c r="V22" s="69"/>
      <c r="W22" s="69"/>
      <c r="X22" s="69"/>
      <c r="Y22" s="69"/>
    </row>
    <row r="23" spans="1:37" ht="18" x14ac:dyDescent="0.25">
      <c r="B23" s="69"/>
      <c r="C23" s="69"/>
      <c r="D23" s="69"/>
      <c r="E23" s="1"/>
      <c r="F23" s="1"/>
      <c r="G23" s="1"/>
      <c r="H23" s="1"/>
      <c r="I23" s="1"/>
      <c r="J23" s="1"/>
      <c r="K23" s="1"/>
      <c r="L23" s="1"/>
      <c r="M23" s="1"/>
      <c r="N23" s="1"/>
      <c r="O23" s="1"/>
      <c r="P23" s="1"/>
      <c r="Q23" s="68"/>
      <c r="R23" s="68"/>
      <c r="S23" s="68"/>
      <c r="T23" s="68"/>
      <c r="U23" s="68"/>
      <c r="V23" s="71"/>
      <c r="W23" s="71"/>
      <c r="X23" s="71"/>
      <c r="Y23" s="71"/>
    </row>
    <row r="24" spans="1:37" ht="18" x14ac:dyDescent="0.25">
      <c r="B24" s="69"/>
      <c r="C24" s="69"/>
      <c r="D24" s="69"/>
      <c r="E24" s="1"/>
      <c r="F24" s="1"/>
      <c r="G24" s="1"/>
      <c r="H24" s="1"/>
      <c r="I24" s="1"/>
      <c r="J24" s="1"/>
      <c r="K24" s="1"/>
      <c r="L24" s="1"/>
      <c r="M24" s="1"/>
      <c r="N24" s="1"/>
      <c r="O24" s="1"/>
      <c r="P24" s="1"/>
      <c r="Q24" s="68"/>
      <c r="R24" s="68"/>
      <c r="S24" s="68"/>
      <c r="T24" s="68"/>
      <c r="U24" s="68"/>
      <c r="V24" s="70"/>
      <c r="W24" s="70"/>
      <c r="X24" s="70"/>
      <c r="Y24" s="70"/>
    </row>
    <row r="25" spans="1:37" ht="18" x14ac:dyDescent="0.25">
      <c r="B25" s="69"/>
      <c r="C25" s="69"/>
      <c r="D25" s="69"/>
      <c r="E25" s="1"/>
      <c r="F25" s="1"/>
      <c r="G25" s="1"/>
      <c r="H25" s="1"/>
      <c r="I25" s="1"/>
      <c r="J25" s="1"/>
      <c r="K25" s="1"/>
      <c r="L25" s="1"/>
      <c r="M25" s="1"/>
      <c r="N25" s="1"/>
      <c r="O25" s="1"/>
      <c r="P25" s="1"/>
      <c r="Q25" s="68"/>
      <c r="R25" s="68"/>
      <c r="S25" s="68"/>
      <c r="T25" s="68"/>
      <c r="U25" s="68"/>
      <c r="V25" s="68"/>
      <c r="W25" s="68"/>
      <c r="X25" s="68"/>
      <c r="Y25" s="68"/>
    </row>
    <row r="26" spans="1:37" x14ac:dyDescent="0.25">
      <c r="E26" s="1"/>
      <c r="F26" s="1"/>
      <c r="G26" s="1"/>
      <c r="H26" s="1"/>
      <c r="I26" s="1"/>
      <c r="J26" s="1"/>
      <c r="K26" s="1"/>
      <c r="L26" s="1"/>
      <c r="M26" s="1"/>
      <c r="N26" s="1"/>
      <c r="O26" s="1"/>
      <c r="P26" s="1"/>
    </row>
    <row r="27" spans="1:37" x14ac:dyDescent="0.25">
      <c r="E27" s="1"/>
      <c r="F27" s="1"/>
      <c r="G27" s="1"/>
      <c r="H27" s="1"/>
      <c r="I27" s="1"/>
      <c r="J27" s="1"/>
      <c r="K27" s="1"/>
      <c r="L27" s="1"/>
      <c r="M27" s="1"/>
      <c r="N27" s="1"/>
      <c r="O27" s="1"/>
      <c r="P27" s="1"/>
    </row>
    <row r="28" spans="1:37" x14ac:dyDescent="0.25">
      <c r="G28" s="1"/>
      <c r="H28" s="1"/>
      <c r="I28" s="1"/>
      <c r="J28" s="1"/>
      <c r="K28" s="1"/>
      <c r="L28" s="1"/>
    </row>
    <row r="29" spans="1:37" x14ac:dyDescent="0.25">
      <c r="G29" s="1"/>
      <c r="H29" s="1"/>
      <c r="I29" s="1"/>
      <c r="J29" s="1"/>
      <c r="K29" s="1"/>
      <c r="L29" s="1"/>
    </row>
    <row r="30" spans="1:37" x14ac:dyDescent="0.25">
      <c r="G30" s="1"/>
      <c r="H30" s="1"/>
      <c r="I30" s="1"/>
      <c r="J30" s="1"/>
      <c r="K30" s="1"/>
      <c r="L30" s="1"/>
    </row>
    <row r="31" spans="1:37" x14ac:dyDescent="0.25">
      <c r="G31" s="1"/>
      <c r="H31" s="1"/>
      <c r="I31" s="1"/>
      <c r="J31" s="1"/>
      <c r="K31" s="1"/>
      <c r="L31" s="1"/>
    </row>
    <row r="32" spans="1:37"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sheetData>
  <mergeCells count="53">
    <mergeCell ref="V19:Y19"/>
    <mergeCell ref="A15:C17"/>
    <mergeCell ref="N15:Y17"/>
    <mergeCell ref="A11:A14"/>
    <mergeCell ref="B11:B14"/>
    <mergeCell ref="T11:T14"/>
    <mergeCell ref="U11:U14"/>
    <mergeCell ref="N11:N14"/>
    <mergeCell ref="O11:O14"/>
    <mergeCell ref="P11:P14"/>
    <mergeCell ref="S11:S14"/>
    <mergeCell ref="A7:A10"/>
    <mergeCell ref="B7:B10"/>
    <mergeCell ref="C7:C10"/>
    <mergeCell ref="J5:M5"/>
    <mergeCell ref="N5:R5"/>
    <mergeCell ref="F5:I5"/>
    <mergeCell ref="A5:A6"/>
    <mergeCell ref="R7:R10"/>
    <mergeCell ref="N7:N10"/>
    <mergeCell ref="O7:O10"/>
    <mergeCell ref="P7:P10"/>
    <mergeCell ref="C5:C6"/>
    <mergeCell ref="D5:D6"/>
    <mergeCell ref="E5:E6"/>
    <mergeCell ref="B5:B6"/>
    <mergeCell ref="S5:Y5"/>
    <mergeCell ref="C11:C14"/>
    <mergeCell ref="Q7:Q10"/>
    <mergeCell ref="X7:X10"/>
    <mergeCell ref="Y7:Y10"/>
    <mergeCell ref="T7:T10"/>
    <mergeCell ref="U7:U10"/>
    <mergeCell ref="S7:S10"/>
    <mergeCell ref="Q11:Q14"/>
    <mergeCell ref="R11:R14"/>
    <mergeCell ref="V11:V14"/>
    <mergeCell ref="W11:W14"/>
    <mergeCell ref="V7:V10"/>
    <mergeCell ref="W7:W10"/>
    <mergeCell ref="X11:X14"/>
    <mergeCell ref="Y11:Y14"/>
    <mergeCell ref="A1:D4"/>
    <mergeCell ref="E1:Q1"/>
    <mergeCell ref="R1:Y1"/>
    <mergeCell ref="E2:Q2"/>
    <mergeCell ref="R2:Y2"/>
    <mergeCell ref="E3:F3"/>
    <mergeCell ref="G3:Q3"/>
    <mergeCell ref="R3:Y3"/>
    <mergeCell ref="E4:F4"/>
    <mergeCell ref="G4:Q4"/>
    <mergeCell ref="R4:Y4"/>
  </mergeCells>
  <dataValidations count="1">
    <dataValidation type="list" allowBlank="1" showInputMessage="1" showErrorMessage="1" sqref="O11 N7:N14 V11:X11 O7 V7:X7 C11:C14" xr:uid="{00000000-0002-0000-0300-000000000000}">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2018-08-29T14:54:23Z</dcterms:modified>
</cp:coreProperties>
</file>